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annerchatterley/Desktop/"/>
    </mc:Choice>
  </mc:AlternateContent>
  <xr:revisionPtr revIDLastSave="0" documentId="8_{48535D27-76D2-D745-AE34-3DB873046C66}" xr6:coauthVersionLast="47" xr6:coauthVersionMax="47" xr10:uidLastSave="{00000000-0000-0000-0000-000000000000}"/>
  <bookViews>
    <workbookView xWindow="0" yWindow="500" windowWidth="28800" windowHeight="16380" firstSheet="1" activeTab="7" xr2:uid="{00000000-000D-0000-FFFF-FFFF00000000}"/>
  </bookViews>
  <sheets>
    <sheet name="Theater Outcomes by Launch Date" sheetId="9" r:id="rId1"/>
    <sheet name="Master" sheetId="1" r:id="rId2"/>
    <sheet name="Sheet11" sheetId="11" r:id="rId3"/>
    <sheet name="US Outcome" sheetId="2" r:id="rId4"/>
    <sheet name="VLOOKUP" sheetId="8" r:id="rId5"/>
    <sheet name="Category Statistics" sheetId="3" r:id="rId6"/>
    <sheet name="Subcategory Statistics" sheetId="7" r:id="rId7"/>
    <sheet name="Outcomes Based on Goals" sheetId="14" r:id="rId8"/>
    <sheet name="Outcomes Based on Launch Date" sheetId="4" r:id="rId9"/>
  </sheets>
  <definedNames>
    <definedName name="_xlnm._FilterDatabase" localSheetId="1" hidden="1">Master!$A$1:$T$4115</definedName>
  </definedNames>
  <calcPr calcId="191029"/>
  <pivotCaches>
    <pivotCache cacheId="6" r:id="rId10"/>
    <pivotCache cacheId="9" r:id="rId11"/>
    <pivotCache cacheId="5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2" i="14"/>
  <c r="C3" i="14"/>
  <c r="C4" i="14"/>
  <c r="C5" i="14"/>
  <c r="C6" i="14"/>
  <c r="C7" i="14"/>
  <c r="C8" i="14"/>
  <c r="C9" i="14"/>
  <c r="C10" i="14"/>
  <c r="C11" i="14"/>
  <c r="C12" i="14"/>
  <c r="C13" i="14"/>
  <c r="B13" i="14"/>
  <c r="B12" i="14"/>
  <c r="B11" i="14"/>
  <c r="B10" i="14"/>
  <c r="B9" i="14"/>
  <c r="B8" i="14"/>
  <c r="B7" i="14"/>
  <c r="B6" i="14"/>
  <c r="B5" i="14"/>
  <c r="B4" i="14"/>
  <c r="B3" i="14"/>
  <c r="B2" i="14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T541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1286" i="1"/>
  <c r="T1286" i="1" s="1"/>
  <c r="S1287" i="1"/>
  <c r="T1287" i="1" s="1"/>
  <c r="S1288" i="1"/>
  <c r="T1288" i="1" s="1"/>
  <c r="S1289" i="1"/>
  <c r="T1289" i="1" s="1"/>
  <c r="S1290" i="1"/>
  <c r="T1290" i="1" s="1"/>
  <c r="S1291" i="1"/>
  <c r="T1291" i="1" s="1"/>
  <c r="S1292" i="1"/>
  <c r="T1292" i="1" s="1"/>
  <c r="S1293" i="1"/>
  <c r="T1293" i="1" s="1"/>
  <c r="S1294" i="1"/>
  <c r="T1294" i="1" s="1"/>
  <c r="S1295" i="1"/>
  <c r="T1295" i="1" s="1"/>
  <c r="S1296" i="1"/>
  <c r="T1296" i="1" s="1"/>
  <c r="S1297" i="1"/>
  <c r="T1297" i="1" s="1"/>
  <c r="S1298" i="1"/>
  <c r="T1298" i="1" s="1"/>
  <c r="S1299" i="1"/>
  <c r="T1299" i="1" s="1"/>
  <c r="S1300" i="1"/>
  <c r="T1300" i="1" s="1"/>
  <c r="S1301" i="1"/>
  <c r="T1301" i="1" s="1"/>
  <c r="S1302" i="1"/>
  <c r="T1302" i="1" s="1"/>
  <c r="S1303" i="1"/>
  <c r="T1303" i="1" s="1"/>
  <c r="S1304" i="1"/>
  <c r="T1304" i="1" s="1"/>
  <c r="S1305" i="1"/>
  <c r="T1305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2703" i="1"/>
  <c r="T2703" i="1" s="1"/>
  <c r="S2704" i="1"/>
  <c r="T2704" i="1" s="1"/>
  <c r="S2705" i="1"/>
  <c r="T2705" i="1" s="1"/>
  <c r="S2706" i="1"/>
  <c r="T2706" i="1" s="1"/>
  <c r="S2707" i="1"/>
  <c r="T2707" i="1" s="1"/>
  <c r="S2708" i="1"/>
  <c r="T2708" i="1" s="1"/>
  <c r="S2709" i="1"/>
  <c r="T2709" i="1" s="1"/>
  <c r="S2710" i="1"/>
  <c r="T2710" i="1" s="1"/>
  <c r="S2711" i="1"/>
  <c r="T2711" i="1" s="1"/>
  <c r="S2712" i="1"/>
  <c r="T2712" i="1" s="1"/>
  <c r="S2713" i="1"/>
  <c r="T2713" i="1" s="1"/>
  <c r="S2714" i="1"/>
  <c r="T2714" i="1" s="1"/>
  <c r="S2715" i="1"/>
  <c r="T2715" i="1" s="1"/>
  <c r="S2716" i="1"/>
  <c r="T2716" i="1" s="1"/>
  <c r="S2717" i="1"/>
  <c r="T2717" i="1" s="1"/>
  <c r="S2718" i="1"/>
  <c r="T2718" i="1" s="1"/>
  <c r="S2719" i="1"/>
  <c r="T2719" i="1" s="1"/>
  <c r="S2720" i="1"/>
  <c r="T2720" i="1" s="1"/>
  <c r="S2721" i="1"/>
  <c r="T2721" i="1" s="1"/>
  <c r="S2722" i="1"/>
  <c r="T2722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2783" i="1"/>
  <c r="T2783" i="1" s="1"/>
  <c r="S2784" i="1"/>
  <c r="T2784" i="1" s="1"/>
  <c r="S2785" i="1"/>
  <c r="T2785" i="1" s="1"/>
  <c r="S2786" i="1"/>
  <c r="T2786" i="1" s="1"/>
  <c r="S2787" i="1"/>
  <c r="T2787" i="1" s="1"/>
  <c r="S2788" i="1"/>
  <c r="T2788" i="1" s="1"/>
  <c r="S2789" i="1"/>
  <c r="T2789" i="1" s="1"/>
  <c r="S2790" i="1"/>
  <c r="T2790" i="1" s="1"/>
  <c r="S2791" i="1"/>
  <c r="T2791" i="1" s="1"/>
  <c r="S2792" i="1"/>
  <c r="T2792" i="1" s="1"/>
  <c r="S2793" i="1"/>
  <c r="T2793" i="1" s="1"/>
  <c r="S2794" i="1"/>
  <c r="T2794" i="1" s="1"/>
  <c r="S2795" i="1"/>
  <c r="T2795" i="1" s="1"/>
  <c r="S2796" i="1"/>
  <c r="T2796" i="1" s="1"/>
  <c r="S2797" i="1"/>
  <c r="T2797" i="1" s="1"/>
  <c r="S2798" i="1"/>
  <c r="T2798" i="1" s="1"/>
  <c r="S2799" i="1"/>
  <c r="T2799" i="1" s="1"/>
  <c r="S2800" i="1"/>
  <c r="T2800" i="1" s="1"/>
  <c r="S2801" i="1"/>
  <c r="T2801" i="1" s="1"/>
  <c r="S2802" i="1"/>
  <c r="T2802" i="1" s="1"/>
  <c r="S2803" i="1"/>
  <c r="T2803" i="1" s="1"/>
  <c r="S2804" i="1"/>
  <c r="T2804" i="1" s="1"/>
  <c r="S2805" i="1"/>
  <c r="T2805" i="1" s="1"/>
  <c r="S2806" i="1"/>
  <c r="T2806" i="1" s="1"/>
  <c r="S2807" i="1"/>
  <c r="T2807" i="1" s="1"/>
  <c r="S2808" i="1"/>
  <c r="T2808" i="1" s="1"/>
  <c r="S2809" i="1"/>
  <c r="T2809" i="1" s="1"/>
  <c r="S2810" i="1"/>
  <c r="T2810" i="1" s="1"/>
  <c r="S2811" i="1"/>
  <c r="T2811" i="1" s="1"/>
  <c r="S2812" i="1"/>
  <c r="T2812" i="1" s="1"/>
  <c r="S2813" i="1"/>
  <c r="T2813" i="1" s="1"/>
  <c r="S2814" i="1"/>
  <c r="T2814" i="1" s="1"/>
  <c r="S2815" i="1"/>
  <c r="T2815" i="1" s="1"/>
  <c r="S2816" i="1"/>
  <c r="T2816" i="1" s="1"/>
  <c r="S2817" i="1"/>
  <c r="T2817" i="1" s="1"/>
  <c r="S2818" i="1"/>
  <c r="T2818" i="1" s="1"/>
  <c r="S2819" i="1"/>
  <c r="T2819" i="1" s="1"/>
  <c r="S2820" i="1"/>
  <c r="T2820" i="1" s="1"/>
  <c r="S2821" i="1"/>
  <c r="T2821" i="1" s="1"/>
  <c r="S2822" i="1"/>
  <c r="T2822" i="1" s="1"/>
  <c r="S2823" i="1"/>
  <c r="T2823" i="1" s="1"/>
  <c r="S2824" i="1"/>
  <c r="T2824" i="1" s="1"/>
  <c r="S2825" i="1"/>
  <c r="T2825" i="1" s="1"/>
  <c r="S2826" i="1"/>
  <c r="T2826" i="1" s="1"/>
  <c r="S2827" i="1"/>
  <c r="T2827" i="1" s="1"/>
  <c r="S2828" i="1"/>
  <c r="T2828" i="1" s="1"/>
  <c r="S2829" i="1"/>
  <c r="T2829" i="1" s="1"/>
  <c r="S2830" i="1"/>
  <c r="T2830" i="1" s="1"/>
  <c r="S2831" i="1"/>
  <c r="T2831" i="1" s="1"/>
  <c r="S2832" i="1"/>
  <c r="T2832" i="1" s="1"/>
  <c r="S2833" i="1"/>
  <c r="T2833" i="1" s="1"/>
  <c r="S2834" i="1"/>
  <c r="T2834" i="1" s="1"/>
  <c r="S2835" i="1"/>
  <c r="T2835" i="1" s="1"/>
  <c r="S2836" i="1"/>
  <c r="T2836" i="1" s="1"/>
  <c r="S2837" i="1"/>
  <c r="T2837" i="1" s="1"/>
  <c r="S2838" i="1"/>
  <c r="T2838" i="1" s="1"/>
  <c r="S2839" i="1"/>
  <c r="T2839" i="1" s="1"/>
  <c r="S2840" i="1"/>
  <c r="T2840" i="1" s="1"/>
  <c r="S2841" i="1"/>
  <c r="T2841" i="1" s="1"/>
  <c r="S2842" i="1"/>
  <c r="T2842" i="1" s="1"/>
  <c r="S2843" i="1"/>
  <c r="T2843" i="1" s="1"/>
  <c r="S2844" i="1"/>
  <c r="T2844" i="1" s="1"/>
  <c r="S2845" i="1"/>
  <c r="T2845" i="1" s="1"/>
  <c r="S2846" i="1"/>
  <c r="T2846" i="1" s="1"/>
  <c r="S2847" i="1"/>
  <c r="T2847" i="1" s="1"/>
  <c r="S2848" i="1"/>
  <c r="T2848" i="1" s="1"/>
  <c r="S2849" i="1"/>
  <c r="T2849" i="1" s="1"/>
  <c r="S2850" i="1"/>
  <c r="T2850" i="1" s="1"/>
  <c r="S2851" i="1"/>
  <c r="T2851" i="1" s="1"/>
  <c r="S2852" i="1"/>
  <c r="T2852" i="1" s="1"/>
  <c r="S2853" i="1"/>
  <c r="T2853" i="1" s="1"/>
  <c r="S2854" i="1"/>
  <c r="T2854" i="1" s="1"/>
  <c r="S2855" i="1"/>
  <c r="T2855" i="1" s="1"/>
  <c r="S2856" i="1"/>
  <c r="T2856" i="1" s="1"/>
  <c r="S2857" i="1"/>
  <c r="T2857" i="1" s="1"/>
  <c r="S2858" i="1"/>
  <c r="T2858" i="1" s="1"/>
  <c r="S2859" i="1"/>
  <c r="T2859" i="1" s="1"/>
  <c r="S2860" i="1"/>
  <c r="T2860" i="1" s="1"/>
  <c r="S2861" i="1"/>
  <c r="T2861" i="1" s="1"/>
  <c r="S2862" i="1"/>
  <c r="T2862" i="1" s="1"/>
  <c r="S2863" i="1"/>
  <c r="T2863" i="1" s="1"/>
  <c r="S2864" i="1"/>
  <c r="T2864" i="1" s="1"/>
  <c r="S2865" i="1"/>
  <c r="T2865" i="1" s="1"/>
  <c r="S2866" i="1"/>
  <c r="T2866" i="1" s="1"/>
  <c r="S2867" i="1"/>
  <c r="T2867" i="1" s="1"/>
  <c r="S2868" i="1"/>
  <c r="T2868" i="1" s="1"/>
  <c r="S2869" i="1"/>
  <c r="T2869" i="1" s="1"/>
  <c r="S2870" i="1"/>
  <c r="T2870" i="1" s="1"/>
  <c r="S2871" i="1"/>
  <c r="T2871" i="1" s="1"/>
  <c r="S2872" i="1"/>
  <c r="T2872" i="1" s="1"/>
  <c r="S2873" i="1"/>
  <c r="T2873" i="1" s="1"/>
  <c r="S2874" i="1"/>
  <c r="T2874" i="1" s="1"/>
  <c r="S2875" i="1"/>
  <c r="T2875" i="1" s="1"/>
  <c r="S2876" i="1"/>
  <c r="T2876" i="1" s="1"/>
  <c r="S2877" i="1"/>
  <c r="T2877" i="1" s="1"/>
  <c r="S2878" i="1"/>
  <c r="T2878" i="1" s="1"/>
  <c r="S2879" i="1"/>
  <c r="T2879" i="1" s="1"/>
  <c r="S2880" i="1"/>
  <c r="T2880" i="1" s="1"/>
  <c r="S2881" i="1"/>
  <c r="T2881" i="1" s="1"/>
  <c r="S2882" i="1"/>
  <c r="T2882" i="1" s="1"/>
  <c r="S2883" i="1"/>
  <c r="T2883" i="1" s="1"/>
  <c r="S2884" i="1"/>
  <c r="T2884" i="1" s="1"/>
  <c r="S2885" i="1"/>
  <c r="T2885" i="1" s="1"/>
  <c r="S2886" i="1"/>
  <c r="T2886" i="1" s="1"/>
  <c r="S2887" i="1"/>
  <c r="T2887" i="1" s="1"/>
  <c r="S2888" i="1"/>
  <c r="T2888" i="1" s="1"/>
  <c r="S2889" i="1"/>
  <c r="T2889" i="1" s="1"/>
  <c r="S2890" i="1"/>
  <c r="T2890" i="1" s="1"/>
  <c r="S2891" i="1"/>
  <c r="T2891" i="1" s="1"/>
  <c r="S2892" i="1"/>
  <c r="T2892" i="1" s="1"/>
  <c r="S2893" i="1"/>
  <c r="T2893" i="1" s="1"/>
  <c r="S2894" i="1"/>
  <c r="T2894" i="1" s="1"/>
  <c r="S2895" i="1"/>
  <c r="T2895" i="1" s="1"/>
  <c r="S2896" i="1"/>
  <c r="T2896" i="1" s="1"/>
  <c r="S2897" i="1"/>
  <c r="T2897" i="1" s="1"/>
  <c r="S2898" i="1"/>
  <c r="T2898" i="1" s="1"/>
  <c r="S2899" i="1"/>
  <c r="T2899" i="1" s="1"/>
  <c r="S2900" i="1"/>
  <c r="T2900" i="1" s="1"/>
  <c r="S2901" i="1"/>
  <c r="T2901" i="1" s="1"/>
  <c r="S2902" i="1"/>
  <c r="T2902" i="1" s="1"/>
  <c r="S2903" i="1"/>
  <c r="T2903" i="1" s="1"/>
  <c r="S2904" i="1"/>
  <c r="T2904" i="1" s="1"/>
  <c r="S2905" i="1"/>
  <c r="T2905" i="1" s="1"/>
  <c r="S2906" i="1"/>
  <c r="T2906" i="1" s="1"/>
  <c r="S2907" i="1"/>
  <c r="T2907" i="1" s="1"/>
  <c r="S2908" i="1"/>
  <c r="T2908" i="1" s="1"/>
  <c r="S2909" i="1"/>
  <c r="T2909" i="1" s="1"/>
  <c r="S2910" i="1"/>
  <c r="T2910" i="1" s="1"/>
  <c r="S2911" i="1"/>
  <c r="T2911" i="1" s="1"/>
  <c r="S2912" i="1"/>
  <c r="T2912" i="1" s="1"/>
  <c r="S2913" i="1"/>
  <c r="T2913" i="1" s="1"/>
  <c r="S2914" i="1"/>
  <c r="T2914" i="1" s="1"/>
  <c r="S2915" i="1"/>
  <c r="T2915" i="1" s="1"/>
  <c r="S2916" i="1"/>
  <c r="T2916" i="1" s="1"/>
  <c r="S2917" i="1"/>
  <c r="T2917" i="1" s="1"/>
  <c r="S2918" i="1"/>
  <c r="T2918" i="1" s="1"/>
  <c r="S2919" i="1"/>
  <c r="T2919" i="1" s="1"/>
  <c r="S2920" i="1"/>
  <c r="T2920" i="1" s="1"/>
  <c r="S2921" i="1"/>
  <c r="T2921" i="1" s="1"/>
  <c r="S2922" i="1"/>
  <c r="T2922" i="1" s="1"/>
  <c r="S2923" i="1"/>
  <c r="T2923" i="1" s="1"/>
  <c r="S2924" i="1"/>
  <c r="T2924" i="1" s="1"/>
  <c r="S2925" i="1"/>
  <c r="T2925" i="1" s="1"/>
  <c r="S2926" i="1"/>
  <c r="T2926" i="1" s="1"/>
  <c r="S2927" i="1"/>
  <c r="T2927" i="1" s="1"/>
  <c r="S2928" i="1"/>
  <c r="T2928" i="1" s="1"/>
  <c r="S2929" i="1"/>
  <c r="T2929" i="1" s="1"/>
  <c r="S2930" i="1"/>
  <c r="T2930" i="1" s="1"/>
  <c r="S2931" i="1"/>
  <c r="T2931" i="1" s="1"/>
  <c r="S2932" i="1"/>
  <c r="T2932" i="1" s="1"/>
  <c r="S2933" i="1"/>
  <c r="T2933" i="1" s="1"/>
  <c r="S2934" i="1"/>
  <c r="T2934" i="1" s="1"/>
  <c r="S2935" i="1"/>
  <c r="T2935" i="1" s="1"/>
  <c r="S2936" i="1"/>
  <c r="T2936" i="1" s="1"/>
  <c r="S2937" i="1"/>
  <c r="T2937" i="1" s="1"/>
  <c r="S2938" i="1"/>
  <c r="T2938" i="1" s="1"/>
  <c r="S2939" i="1"/>
  <c r="T2939" i="1" s="1"/>
  <c r="S2940" i="1"/>
  <c r="T2940" i="1" s="1"/>
  <c r="S2941" i="1"/>
  <c r="T2941" i="1" s="1"/>
  <c r="S2942" i="1"/>
  <c r="T2942" i="1" s="1"/>
  <c r="S2943" i="1"/>
  <c r="T2943" i="1" s="1"/>
  <c r="S2944" i="1"/>
  <c r="T2944" i="1" s="1"/>
  <c r="S2945" i="1"/>
  <c r="T2945" i="1" s="1"/>
  <c r="S2946" i="1"/>
  <c r="T2946" i="1" s="1"/>
  <c r="S2947" i="1"/>
  <c r="T2947" i="1" s="1"/>
  <c r="S2948" i="1"/>
  <c r="T2948" i="1" s="1"/>
  <c r="S2949" i="1"/>
  <c r="T2949" i="1" s="1"/>
  <c r="S2950" i="1"/>
  <c r="T2950" i="1" s="1"/>
  <c r="S2951" i="1"/>
  <c r="T2951" i="1" s="1"/>
  <c r="S2952" i="1"/>
  <c r="T2952" i="1" s="1"/>
  <c r="S2953" i="1"/>
  <c r="T2953" i="1" s="1"/>
  <c r="S2954" i="1"/>
  <c r="T2954" i="1" s="1"/>
  <c r="S2955" i="1"/>
  <c r="T2955" i="1" s="1"/>
  <c r="S2956" i="1"/>
  <c r="T2956" i="1" s="1"/>
  <c r="S2957" i="1"/>
  <c r="T2957" i="1" s="1"/>
  <c r="S2958" i="1"/>
  <c r="T2958" i="1" s="1"/>
  <c r="S2959" i="1"/>
  <c r="T2959" i="1" s="1"/>
  <c r="S2960" i="1"/>
  <c r="T2960" i="1" s="1"/>
  <c r="S2961" i="1"/>
  <c r="T2961" i="1" s="1"/>
  <c r="S2962" i="1"/>
  <c r="T2962" i="1" s="1"/>
  <c r="S2963" i="1"/>
  <c r="T2963" i="1" s="1"/>
  <c r="S2964" i="1"/>
  <c r="T2964" i="1" s="1"/>
  <c r="S2965" i="1"/>
  <c r="T2965" i="1" s="1"/>
  <c r="S2966" i="1"/>
  <c r="T2966" i="1" s="1"/>
  <c r="S2967" i="1"/>
  <c r="T2967" i="1" s="1"/>
  <c r="S2968" i="1"/>
  <c r="T2968" i="1" s="1"/>
  <c r="S2969" i="1"/>
  <c r="T2969" i="1" s="1"/>
  <c r="S2970" i="1"/>
  <c r="T2970" i="1" s="1"/>
  <c r="S2971" i="1"/>
  <c r="T2971" i="1" s="1"/>
  <c r="S2972" i="1"/>
  <c r="T2972" i="1" s="1"/>
  <c r="S2973" i="1"/>
  <c r="T2973" i="1" s="1"/>
  <c r="S2974" i="1"/>
  <c r="T2974" i="1" s="1"/>
  <c r="S2975" i="1"/>
  <c r="T2975" i="1" s="1"/>
  <c r="S2976" i="1"/>
  <c r="T2976" i="1" s="1"/>
  <c r="S2977" i="1"/>
  <c r="T2977" i="1" s="1"/>
  <c r="S2978" i="1"/>
  <c r="T2978" i="1" s="1"/>
  <c r="S2979" i="1"/>
  <c r="T2979" i="1" s="1"/>
  <c r="S2980" i="1"/>
  <c r="T2980" i="1" s="1"/>
  <c r="S2981" i="1"/>
  <c r="T2981" i="1" s="1"/>
  <c r="S2982" i="1"/>
  <c r="T2982" i="1" s="1"/>
  <c r="S2983" i="1"/>
  <c r="T2983" i="1" s="1"/>
  <c r="S2984" i="1"/>
  <c r="T2984" i="1" s="1"/>
  <c r="S2985" i="1"/>
  <c r="T2985" i="1" s="1"/>
  <c r="S2986" i="1"/>
  <c r="T2986" i="1" s="1"/>
  <c r="S2987" i="1"/>
  <c r="T2987" i="1" s="1"/>
  <c r="S2988" i="1"/>
  <c r="T2988" i="1" s="1"/>
  <c r="S2989" i="1"/>
  <c r="T2989" i="1" s="1"/>
  <c r="S2990" i="1"/>
  <c r="T2990" i="1" s="1"/>
  <c r="S2991" i="1"/>
  <c r="T2991" i="1" s="1"/>
  <c r="S2992" i="1"/>
  <c r="T2992" i="1" s="1"/>
  <c r="S2993" i="1"/>
  <c r="T2993" i="1" s="1"/>
  <c r="S2994" i="1"/>
  <c r="T2994" i="1" s="1"/>
  <c r="S2995" i="1"/>
  <c r="T2995" i="1" s="1"/>
  <c r="S2996" i="1"/>
  <c r="T2996" i="1" s="1"/>
  <c r="S2997" i="1"/>
  <c r="T2997" i="1" s="1"/>
  <c r="S2998" i="1"/>
  <c r="T2998" i="1" s="1"/>
  <c r="S2999" i="1"/>
  <c r="T2999" i="1" s="1"/>
  <c r="S3000" i="1"/>
  <c r="T3000" i="1" s="1"/>
  <c r="S3001" i="1"/>
  <c r="T3001" i="1" s="1"/>
  <c r="S3002" i="1"/>
  <c r="T3002" i="1" s="1"/>
  <c r="S3003" i="1"/>
  <c r="T3003" i="1" s="1"/>
  <c r="S3004" i="1"/>
  <c r="T3004" i="1" s="1"/>
  <c r="S3005" i="1"/>
  <c r="T3005" i="1" s="1"/>
  <c r="S3006" i="1"/>
  <c r="T3006" i="1" s="1"/>
  <c r="S3007" i="1"/>
  <c r="T3007" i="1" s="1"/>
  <c r="S3008" i="1"/>
  <c r="T3008" i="1" s="1"/>
  <c r="S3009" i="1"/>
  <c r="T3009" i="1" s="1"/>
  <c r="S3010" i="1"/>
  <c r="T3010" i="1" s="1"/>
  <c r="S3011" i="1"/>
  <c r="T3011" i="1" s="1"/>
  <c r="S3012" i="1"/>
  <c r="T3012" i="1" s="1"/>
  <c r="S3013" i="1"/>
  <c r="T3013" i="1" s="1"/>
  <c r="S3014" i="1"/>
  <c r="T3014" i="1" s="1"/>
  <c r="S3015" i="1"/>
  <c r="T3015" i="1" s="1"/>
  <c r="S3016" i="1"/>
  <c r="T3016" i="1" s="1"/>
  <c r="S3017" i="1"/>
  <c r="T3017" i="1" s="1"/>
  <c r="S3018" i="1"/>
  <c r="T3018" i="1" s="1"/>
  <c r="S3019" i="1"/>
  <c r="T3019" i="1" s="1"/>
  <c r="S3020" i="1"/>
  <c r="T3020" i="1" s="1"/>
  <c r="S3021" i="1"/>
  <c r="T3021" i="1" s="1"/>
  <c r="S3022" i="1"/>
  <c r="T3022" i="1" s="1"/>
  <c r="S3023" i="1"/>
  <c r="T3023" i="1" s="1"/>
  <c r="S3024" i="1"/>
  <c r="T3024" i="1" s="1"/>
  <c r="S3025" i="1"/>
  <c r="T3025" i="1" s="1"/>
  <c r="S3026" i="1"/>
  <c r="T3026" i="1" s="1"/>
  <c r="S3027" i="1"/>
  <c r="T3027" i="1" s="1"/>
  <c r="S3028" i="1"/>
  <c r="T3028" i="1" s="1"/>
  <c r="S3029" i="1"/>
  <c r="T3029" i="1" s="1"/>
  <c r="S3030" i="1"/>
  <c r="T3030" i="1" s="1"/>
  <c r="S3031" i="1"/>
  <c r="T3031" i="1" s="1"/>
  <c r="S3032" i="1"/>
  <c r="T3032" i="1" s="1"/>
  <c r="S3033" i="1"/>
  <c r="T3033" i="1" s="1"/>
  <c r="S3034" i="1"/>
  <c r="T3034" i="1" s="1"/>
  <c r="S3035" i="1"/>
  <c r="T3035" i="1" s="1"/>
  <c r="S3036" i="1"/>
  <c r="T3036" i="1" s="1"/>
  <c r="S3037" i="1"/>
  <c r="T3037" i="1" s="1"/>
  <c r="S3038" i="1"/>
  <c r="T3038" i="1" s="1"/>
  <c r="S3039" i="1"/>
  <c r="T3039" i="1" s="1"/>
  <c r="S3040" i="1"/>
  <c r="T3040" i="1" s="1"/>
  <c r="S3041" i="1"/>
  <c r="T3041" i="1" s="1"/>
  <c r="S3042" i="1"/>
  <c r="T3042" i="1" s="1"/>
  <c r="S3043" i="1"/>
  <c r="T3043" i="1" s="1"/>
  <c r="S3044" i="1"/>
  <c r="T3044" i="1" s="1"/>
  <c r="S3045" i="1"/>
  <c r="T3045" i="1" s="1"/>
  <c r="S3046" i="1"/>
  <c r="T3046" i="1" s="1"/>
  <c r="S3047" i="1"/>
  <c r="T3047" i="1" s="1"/>
  <c r="S3048" i="1"/>
  <c r="T3048" i="1" s="1"/>
  <c r="S3049" i="1"/>
  <c r="T3049" i="1" s="1"/>
  <c r="S3050" i="1"/>
  <c r="T3050" i="1" s="1"/>
  <c r="S3051" i="1"/>
  <c r="T3051" i="1" s="1"/>
  <c r="S3052" i="1"/>
  <c r="T3052" i="1" s="1"/>
  <c r="S3053" i="1"/>
  <c r="T3053" i="1" s="1"/>
  <c r="S3054" i="1"/>
  <c r="T3054" i="1" s="1"/>
  <c r="S3055" i="1"/>
  <c r="T3055" i="1" s="1"/>
  <c r="S3056" i="1"/>
  <c r="T3056" i="1" s="1"/>
  <c r="S3057" i="1"/>
  <c r="T3057" i="1" s="1"/>
  <c r="S3058" i="1"/>
  <c r="T3058" i="1" s="1"/>
  <c r="S3059" i="1"/>
  <c r="T3059" i="1" s="1"/>
  <c r="S3060" i="1"/>
  <c r="T3060" i="1" s="1"/>
  <c r="S3061" i="1"/>
  <c r="T3061" i="1" s="1"/>
  <c r="S3062" i="1"/>
  <c r="T3062" i="1" s="1"/>
  <c r="S3063" i="1"/>
  <c r="T3063" i="1" s="1"/>
  <c r="S3064" i="1"/>
  <c r="T3064" i="1" s="1"/>
  <c r="S3065" i="1"/>
  <c r="T3065" i="1" s="1"/>
  <c r="S3066" i="1"/>
  <c r="T3066" i="1" s="1"/>
  <c r="S3067" i="1"/>
  <c r="T3067" i="1" s="1"/>
  <c r="S3068" i="1"/>
  <c r="T3068" i="1" s="1"/>
  <c r="S3069" i="1"/>
  <c r="T3069" i="1" s="1"/>
  <c r="S3070" i="1"/>
  <c r="T3070" i="1" s="1"/>
  <c r="S3071" i="1"/>
  <c r="T3071" i="1" s="1"/>
  <c r="S3072" i="1"/>
  <c r="T3072" i="1" s="1"/>
  <c r="S3073" i="1"/>
  <c r="T3073" i="1" s="1"/>
  <c r="S3074" i="1"/>
  <c r="T3074" i="1" s="1"/>
  <c r="S3075" i="1"/>
  <c r="T3075" i="1" s="1"/>
  <c r="S3076" i="1"/>
  <c r="T3076" i="1" s="1"/>
  <c r="S3077" i="1"/>
  <c r="T3077" i="1" s="1"/>
  <c r="S3078" i="1"/>
  <c r="T3078" i="1" s="1"/>
  <c r="S3079" i="1"/>
  <c r="T3079" i="1" s="1"/>
  <c r="S3080" i="1"/>
  <c r="T3080" i="1" s="1"/>
  <c r="S3081" i="1"/>
  <c r="T3081" i="1" s="1"/>
  <c r="S3082" i="1"/>
  <c r="T3082" i="1" s="1"/>
  <c r="S3083" i="1"/>
  <c r="T3083" i="1" s="1"/>
  <c r="S3084" i="1"/>
  <c r="T3084" i="1" s="1"/>
  <c r="S3085" i="1"/>
  <c r="T3085" i="1" s="1"/>
  <c r="S3086" i="1"/>
  <c r="T3086" i="1" s="1"/>
  <c r="S3087" i="1"/>
  <c r="T3087" i="1" s="1"/>
  <c r="S3088" i="1"/>
  <c r="T3088" i="1" s="1"/>
  <c r="S3089" i="1"/>
  <c r="T3089" i="1" s="1"/>
  <c r="S3090" i="1"/>
  <c r="T3090" i="1" s="1"/>
  <c r="S3091" i="1"/>
  <c r="T3091" i="1" s="1"/>
  <c r="S3092" i="1"/>
  <c r="T3092" i="1" s="1"/>
  <c r="S3093" i="1"/>
  <c r="T3093" i="1" s="1"/>
  <c r="S3094" i="1"/>
  <c r="T3094" i="1" s="1"/>
  <c r="S3095" i="1"/>
  <c r="T3095" i="1" s="1"/>
  <c r="S3096" i="1"/>
  <c r="T3096" i="1" s="1"/>
  <c r="S3097" i="1"/>
  <c r="T3097" i="1" s="1"/>
  <c r="S3098" i="1"/>
  <c r="T3098" i="1" s="1"/>
  <c r="S3099" i="1"/>
  <c r="T3099" i="1" s="1"/>
  <c r="S3100" i="1"/>
  <c r="T3100" i="1" s="1"/>
  <c r="S3101" i="1"/>
  <c r="T3101" i="1" s="1"/>
  <c r="S3102" i="1"/>
  <c r="T3102" i="1" s="1"/>
  <c r="S3103" i="1"/>
  <c r="T3103" i="1" s="1"/>
  <c r="S3104" i="1"/>
  <c r="T3104" i="1" s="1"/>
  <c r="S3105" i="1"/>
  <c r="T3105" i="1" s="1"/>
  <c r="S3106" i="1"/>
  <c r="T3106" i="1" s="1"/>
  <c r="S3107" i="1"/>
  <c r="T3107" i="1" s="1"/>
  <c r="S3108" i="1"/>
  <c r="T3108" i="1" s="1"/>
  <c r="S3109" i="1"/>
  <c r="T3109" i="1" s="1"/>
  <c r="S3110" i="1"/>
  <c r="T3110" i="1" s="1"/>
  <c r="S3111" i="1"/>
  <c r="T3111" i="1" s="1"/>
  <c r="S3112" i="1"/>
  <c r="T3112" i="1" s="1"/>
  <c r="S3113" i="1"/>
  <c r="T3113" i="1" s="1"/>
  <c r="S3114" i="1"/>
  <c r="T3114" i="1" s="1"/>
  <c r="S3115" i="1"/>
  <c r="T3115" i="1" s="1"/>
  <c r="S3116" i="1"/>
  <c r="T3116" i="1" s="1"/>
  <c r="S3117" i="1"/>
  <c r="T3117" i="1" s="1"/>
  <c r="S3118" i="1"/>
  <c r="T3118" i="1" s="1"/>
  <c r="S3119" i="1"/>
  <c r="T3119" i="1" s="1"/>
  <c r="S3120" i="1"/>
  <c r="T3120" i="1" s="1"/>
  <c r="S3121" i="1"/>
  <c r="T3121" i="1" s="1"/>
  <c r="S3122" i="1"/>
  <c r="T3122" i="1" s="1"/>
  <c r="S3123" i="1"/>
  <c r="T3123" i="1" s="1"/>
  <c r="S3124" i="1"/>
  <c r="T3124" i="1" s="1"/>
  <c r="S3125" i="1"/>
  <c r="T3125" i="1" s="1"/>
  <c r="S3126" i="1"/>
  <c r="T3126" i="1" s="1"/>
  <c r="S3127" i="1"/>
  <c r="T3127" i="1" s="1"/>
  <c r="S3128" i="1"/>
  <c r="T3128" i="1" s="1"/>
  <c r="S3129" i="1"/>
  <c r="T3129" i="1" s="1"/>
  <c r="S3130" i="1"/>
  <c r="T3130" i="1" s="1"/>
  <c r="S3131" i="1"/>
  <c r="T3131" i="1" s="1"/>
  <c r="S3132" i="1"/>
  <c r="T3132" i="1" s="1"/>
  <c r="S3133" i="1"/>
  <c r="T3133" i="1" s="1"/>
  <c r="S3134" i="1"/>
  <c r="T3134" i="1" s="1"/>
  <c r="S3135" i="1"/>
  <c r="T3135" i="1" s="1"/>
  <c r="S3136" i="1"/>
  <c r="T3136" i="1" s="1"/>
  <c r="S3137" i="1"/>
  <c r="T3137" i="1" s="1"/>
  <c r="S3138" i="1"/>
  <c r="T3138" i="1" s="1"/>
  <c r="S3139" i="1"/>
  <c r="T3139" i="1" s="1"/>
  <c r="S3140" i="1"/>
  <c r="T3140" i="1" s="1"/>
  <c r="S3141" i="1"/>
  <c r="T3141" i="1" s="1"/>
  <c r="S3142" i="1"/>
  <c r="T3142" i="1" s="1"/>
  <c r="S3143" i="1"/>
  <c r="T3143" i="1" s="1"/>
  <c r="S3144" i="1"/>
  <c r="T3144" i="1" s="1"/>
  <c r="S3145" i="1"/>
  <c r="T3145" i="1" s="1"/>
  <c r="S3146" i="1"/>
  <c r="T3146" i="1" s="1"/>
  <c r="S3147" i="1"/>
  <c r="T3147" i="1" s="1"/>
  <c r="S3148" i="1"/>
  <c r="T3148" i="1" s="1"/>
  <c r="S3149" i="1"/>
  <c r="T3149" i="1" s="1"/>
  <c r="S3150" i="1"/>
  <c r="T3150" i="1" s="1"/>
  <c r="S3151" i="1"/>
  <c r="T3151" i="1" s="1"/>
  <c r="S3152" i="1"/>
  <c r="T3152" i="1" s="1"/>
  <c r="S3153" i="1"/>
  <c r="T3153" i="1" s="1"/>
  <c r="S3154" i="1"/>
  <c r="T3154" i="1" s="1"/>
  <c r="S3155" i="1"/>
  <c r="T3155" i="1" s="1"/>
  <c r="S3156" i="1"/>
  <c r="T3156" i="1" s="1"/>
  <c r="S3157" i="1"/>
  <c r="T3157" i="1" s="1"/>
  <c r="S3158" i="1"/>
  <c r="T3158" i="1" s="1"/>
  <c r="S3159" i="1"/>
  <c r="T3159" i="1" s="1"/>
  <c r="S3160" i="1"/>
  <c r="T3160" i="1" s="1"/>
  <c r="S3161" i="1"/>
  <c r="T3161" i="1" s="1"/>
  <c r="S3162" i="1"/>
  <c r="T3162" i="1" s="1"/>
  <c r="S3163" i="1"/>
  <c r="T3163" i="1" s="1"/>
  <c r="S3164" i="1"/>
  <c r="T3164" i="1" s="1"/>
  <c r="S3165" i="1"/>
  <c r="T3165" i="1" s="1"/>
  <c r="S3166" i="1"/>
  <c r="T3166" i="1" s="1"/>
  <c r="S3167" i="1"/>
  <c r="T3167" i="1" s="1"/>
  <c r="S3168" i="1"/>
  <c r="T3168" i="1" s="1"/>
  <c r="S3169" i="1"/>
  <c r="T3169" i="1" s="1"/>
  <c r="S3170" i="1"/>
  <c r="T3170" i="1" s="1"/>
  <c r="S3171" i="1"/>
  <c r="T3171" i="1" s="1"/>
  <c r="S3172" i="1"/>
  <c r="T3172" i="1" s="1"/>
  <c r="S3173" i="1"/>
  <c r="T3173" i="1" s="1"/>
  <c r="S3174" i="1"/>
  <c r="T3174" i="1" s="1"/>
  <c r="S3175" i="1"/>
  <c r="T3175" i="1" s="1"/>
  <c r="S3176" i="1"/>
  <c r="T3176" i="1" s="1"/>
  <c r="S3177" i="1"/>
  <c r="T3177" i="1" s="1"/>
  <c r="S3178" i="1"/>
  <c r="T3178" i="1" s="1"/>
  <c r="S3179" i="1"/>
  <c r="T3179" i="1" s="1"/>
  <c r="S3180" i="1"/>
  <c r="T3180" i="1" s="1"/>
  <c r="S3181" i="1"/>
  <c r="T3181" i="1" s="1"/>
  <c r="S3182" i="1"/>
  <c r="T3182" i="1" s="1"/>
  <c r="S3183" i="1"/>
  <c r="T3183" i="1" s="1"/>
  <c r="S3184" i="1"/>
  <c r="T3184" i="1" s="1"/>
  <c r="S3185" i="1"/>
  <c r="T3185" i="1" s="1"/>
  <c r="S3186" i="1"/>
  <c r="T3186" i="1" s="1"/>
  <c r="S3187" i="1"/>
  <c r="T3187" i="1" s="1"/>
  <c r="S3188" i="1"/>
  <c r="T3188" i="1" s="1"/>
  <c r="S3189" i="1"/>
  <c r="T3189" i="1" s="1"/>
  <c r="S3190" i="1"/>
  <c r="T3190" i="1" s="1"/>
  <c r="S3191" i="1"/>
  <c r="T3191" i="1" s="1"/>
  <c r="S3192" i="1"/>
  <c r="T3192" i="1" s="1"/>
  <c r="S3193" i="1"/>
  <c r="T3193" i="1" s="1"/>
  <c r="S3194" i="1"/>
  <c r="T3194" i="1" s="1"/>
  <c r="S3195" i="1"/>
  <c r="T3195" i="1" s="1"/>
  <c r="S3196" i="1"/>
  <c r="T3196" i="1" s="1"/>
  <c r="S3197" i="1"/>
  <c r="T3197" i="1" s="1"/>
  <c r="S3198" i="1"/>
  <c r="T3198" i="1" s="1"/>
  <c r="S3199" i="1"/>
  <c r="T3199" i="1" s="1"/>
  <c r="S3200" i="1"/>
  <c r="T3200" i="1" s="1"/>
  <c r="S3201" i="1"/>
  <c r="T3201" i="1" s="1"/>
  <c r="S3202" i="1"/>
  <c r="T3202" i="1" s="1"/>
  <c r="S3203" i="1"/>
  <c r="T3203" i="1" s="1"/>
  <c r="S3204" i="1"/>
  <c r="T3204" i="1" s="1"/>
  <c r="S3205" i="1"/>
  <c r="T3205" i="1" s="1"/>
  <c r="S3206" i="1"/>
  <c r="T3206" i="1" s="1"/>
  <c r="S3207" i="1"/>
  <c r="T3207" i="1" s="1"/>
  <c r="S3208" i="1"/>
  <c r="T3208" i="1" s="1"/>
  <c r="S3209" i="1"/>
  <c r="T3209" i="1" s="1"/>
  <c r="S3210" i="1"/>
  <c r="T3210" i="1" s="1"/>
  <c r="S3211" i="1"/>
  <c r="T3211" i="1" s="1"/>
  <c r="S3212" i="1"/>
  <c r="T3212" i="1" s="1"/>
  <c r="S3213" i="1"/>
  <c r="T3213" i="1" s="1"/>
  <c r="S3214" i="1"/>
  <c r="T3214" i="1" s="1"/>
  <c r="S3215" i="1"/>
  <c r="T3215" i="1" s="1"/>
  <c r="S3216" i="1"/>
  <c r="T3216" i="1" s="1"/>
  <c r="S3217" i="1"/>
  <c r="T3217" i="1" s="1"/>
  <c r="S3218" i="1"/>
  <c r="T3218" i="1" s="1"/>
  <c r="S3219" i="1"/>
  <c r="T3219" i="1" s="1"/>
  <c r="S3220" i="1"/>
  <c r="T3220" i="1" s="1"/>
  <c r="S3221" i="1"/>
  <c r="T3221" i="1" s="1"/>
  <c r="S3222" i="1"/>
  <c r="T3222" i="1" s="1"/>
  <c r="S3223" i="1"/>
  <c r="T3223" i="1" s="1"/>
  <c r="S3224" i="1"/>
  <c r="T3224" i="1" s="1"/>
  <c r="S3225" i="1"/>
  <c r="T3225" i="1" s="1"/>
  <c r="S3226" i="1"/>
  <c r="T3226" i="1" s="1"/>
  <c r="S3227" i="1"/>
  <c r="T3227" i="1" s="1"/>
  <c r="S3228" i="1"/>
  <c r="T3228" i="1" s="1"/>
  <c r="S3229" i="1"/>
  <c r="T3229" i="1" s="1"/>
  <c r="S3230" i="1"/>
  <c r="T3230" i="1" s="1"/>
  <c r="S3231" i="1"/>
  <c r="T3231" i="1" s="1"/>
  <c r="S3232" i="1"/>
  <c r="T3232" i="1" s="1"/>
  <c r="S3233" i="1"/>
  <c r="T3233" i="1" s="1"/>
  <c r="S3234" i="1"/>
  <c r="T3234" i="1" s="1"/>
  <c r="S3235" i="1"/>
  <c r="T3235" i="1" s="1"/>
  <c r="S3236" i="1"/>
  <c r="T3236" i="1" s="1"/>
  <c r="S3237" i="1"/>
  <c r="T3237" i="1" s="1"/>
  <c r="S3238" i="1"/>
  <c r="T3238" i="1" s="1"/>
  <c r="S3239" i="1"/>
  <c r="T3239" i="1" s="1"/>
  <c r="S3240" i="1"/>
  <c r="T3240" i="1" s="1"/>
  <c r="S3241" i="1"/>
  <c r="T3241" i="1" s="1"/>
  <c r="S3242" i="1"/>
  <c r="T3242" i="1" s="1"/>
  <c r="S3243" i="1"/>
  <c r="T3243" i="1" s="1"/>
  <c r="S3244" i="1"/>
  <c r="T3244" i="1" s="1"/>
  <c r="S3245" i="1"/>
  <c r="T3245" i="1" s="1"/>
  <c r="S3246" i="1"/>
  <c r="T3246" i="1" s="1"/>
  <c r="S3247" i="1"/>
  <c r="T3247" i="1" s="1"/>
  <c r="S3248" i="1"/>
  <c r="T3248" i="1" s="1"/>
  <c r="S3249" i="1"/>
  <c r="T3249" i="1" s="1"/>
  <c r="S3250" i="1"/>
  <c r="T3250" i="1" s="1"/>
  <c r="S3251" i="1"/>
  <c r="T3251" i="1" s="1"/>
  <c r="S3252" i="1"/>
  <c r="T3252" i="1" s="1"/>
  <c r="S3253" i="1"/>
  <c r="T3253" i="1" s="1"/>
  <c r="S3254" i="1"/>
  <c r="T3254" i="1" s="1"/>
  <c r="S3255" i="1"/>
  <c r="T3255" i="1" s="1"/>
  <c r="S3256" i="1"/>
  <c r="T3256" i="1" s="1"/>
  <c r="S3257" i="1"/>
  <c r="T3257" i="1" s="1"/>
  <c r="S3258" i="1"/>
  <c r="T3258" i="1" s="1"/>
  <c r="S3259" i="1"/>
  <c r="T3259" i="1" s="1"/>
  <c r="S3260" i="1"/>
  <c r="T3260" i="1" s="1"/>
  <c r="S3261" i="1"/>
  <c r="T3261" i="1" s="1"/>
  <c r="S3262" i="1"/>
  <c r="T3262" i="1" s="1"/>
  <c r="S3263" i="1"/>
  <c r="T3263" i="1" s="1"/>
  <c r="S3264" i="1"/>
  <c r="T3264" i="1" s="1"/>
  <c r="S3265" i="1"/>
  <c r="T3265" i="1" s="1"/>
  <c r="S3266" i="1"/>
  <c r="T3266" i="1" s="1"/>
  <c r="S3267" i="1"/>
  <c r="T3267" i="1" s="1"/>
  <c r="S3268" i="1"/>
  <c r="T3268" i="1" s="1"/>
  <c r="S3269" i="1"/>
  <c r="T3269" i="1" s="1"/>
  <c r="S3270" i="1"/>
  <c r="T3270" i="1" s="1"/>
  <c r="S3271" i="1"/>
  <c r="T3271" i="1" s="1"/>
  <c r="S3272" i="1"/>
  <c r="T3272" i="1" s="1"/>
  <c r="S3273" i="1"/>
  <c r="T3273" i="1" s="1"/>
  <c r="S3274" i="1"/>
  <c r="T3274" i="1" s="1"/>
  <c r="S3275" i="1"/>
  <c r="T3275" i="1" s="1"/>
  <c r="S3276" i="1"/>
  <c r="T3276" i="1" s="1"/>
  <c r="S3277" i="1"/>
  <c r="T3277" i="1" s="1"/>
  <c r="S3278" i="1"/>
  <c r="T3278" i="1" s="1"/>
  <c r="S3279" i="1"/>
  <c r="T3279" i="1" s="1"/>
  <c r="S3280" i="1"/>
  <c r="T3280" i="1" s="1"/>
  <c r="S3281" i="1"/>
  <c r="T3281" i="1" s="1"/>
  <c r="S3282" i="1"/>
  <c r="T3282" i="1" s="1"/>
  <c r="S3283" i="1"/>
  <c r="T3283" i="1" s="1"/>
  <c r="S3284" i="1"/>
  <c r="T3284" i="1" s="1"/>
  <c r="S3285" i="1"/>
  <c r="T3285" i="1" s="1"/>
  <c r="S3286" i="1"/>
  <c r="T3286" i="1" s="1"/>
  <c r="S3287" i="1"/>
  <c r="T3287" i="1" s="1"/>
  <c r="S3288" i="1"/>
  <c r="T3288" i="1" s="1"/>
  <c r="S3289" i="1"/>
  <c r="T3289" i="1" s="1"/>
  <c r="S3290" i="1"/>
  <c r="T3290" i="1" s="1"/>
  <c r="S3291" i="1"/>
  <c r="T3291" i="1" s="1"/>
  <c r="S3292" i="1"/>
  <c r="T3292" i="1" s="1"/>
  <c r="S3293" i="1"/>
  <c r="T3293" i="1" s="1"/>
  <c r="S3294" i="1"/>
  <c r="T3294" i="1" s="1"/>
  <c r="S3295" i="1"/>
  <c r="T3295" i="1" s="1"/>
  <c r="S3296" i="1"/>
  <c r="T3296" i="1" s="1"/>
  <c r="S3297" i="1"/>
  <c r="T3297" i="1" s="1"/>
  <c r="S3298" i="1"/>
  <c r="T3298" i="1" s="1"/>
  <c r="S3299" i="1"/>
  <c r="T3299" i="1" s="1"/>
  <c r="S3300" i="1"/>
  <c r="T3300" i="1" s="1"/>
  <c r="S3301" i="1"/>
  <c r="T3301" i="1" s="1"/>
  <c r="S3302" i="1"/>
  <c r="T3302" i="1" s="1"/>
  <c r="S3303" i="1"/>
  <c r="T3303" i="1" s="1"/>
  <c r="S3304" i="1"/>
  <c r="T3304" i="1" s="1"/>
  <c r="S3305" i="1"/>
  <c r="T3305" i="1" s="1"/>
  <c r="S3306" i="1"/>
  <c r="T3306" i="1" s="1"/>
  <c r="S3307" i="1"/>
  <c r="T3307" i="1" s="1"/>
  <c r="S3308" i="1"/>
  <c r="T3308" i="1" s="1"/>
  <c r="S3309" i="1"/>
  <c r="T3309" i="1" s="1"/>
  <c r="S3310" i="1"/>
  <c r="T3310" i="1" s="1"/>
  <c r="S3311" i="1"/>
  <c r="T3311" i="1" s="1"/>
  <c r="S3312" i="1"/>
  <c r="T3312" i="1" s="1"/>
  <c r="S3313" i="1"/>
  <c r="T3313" i="1" s="1"/>
  <c r="S3314" i="1"/>
  <c r="T3314" i="1" s="1"/>
  <c r="S3315" i="1"/>
  <c r="T3315" i="1" s="1"/>
  <c r="S3316" i="1"/>
  <c r="T3316" i="1" s="1"/>
  <c r="S3317" i="1"/>
  <c r="T3317" i="1" s="1"/>
  <c r="S3318" i="1"/>
  <c r="T3318" i="1" s="1"/>
  <c r="S3319" i="1"/>
  <c r="T3319" i="1" s="1"/>
  <c r="S3320" i="1"/>
  <c r="T3320" i="1" s="1"/>
  <c r="S3321" i="1"/>
  <c r="T3321" i="1" s="1"/>
  <c r="S3322" i="1"/>
  <c r="T3322" i="1" s="1"/>
  <c r="S3323" i="1"/>
  <c r="T3323" i="1" s="1"/>
  <c r="S3324" i="1"/>
  <c r="T3324" i="1" s="1"/>
  <c r="S3325" i="1"/>
  <c r="T3325" i="1" s="1"/>
  <c r="S3326" i="1"/>
  <c r="T3326" i="1" s="1"/>
  <c r="S3327" i="1"/>
  <c r="T3327" i="1" s="1"/>
  <c r="S3328" i="1"/>
  <c r="T3328" i="1" s="1"/>
  <c r="S3329" i="1"/>
  <c r="T3329" i="1" s="1"/>
  <c r="S3330" i="1"/>
  <c r="T3330" i="1" s="1"/>
  <c r="S3331" i="1"/>
  <c r="T3331" i="1" s="1"/>
  <c r="S3332" i="1"/>
  <c r="T3332" i="1" s="1"/>
  <c r="S3333" i="1"/>
  <c r="T3333" i="1" s="1"/>
  <c r="S3334" i="1"/>
  <c r="T3334" i="1" s="1"/>
  <c r="S3335" i="1"/>
  <c r="T3335" i="1" s="1"/>
  <c r="S3336" i="1"/>
  <c r="T3336" i="1" s="1"/>
  <c r="S3337" i="1"/>
  <c r="T3337" i="1" s="1"/>
  <c r="S3338" i="1"/>
  <c r="T3338" i="1" s="1"/>
  <c r="S3339" i="1"/>
  <c r="T3339" i="1" s="1"/>
  <c r="S3340" i="1"/>
  <c r="T3340" i="1" s="1"/>
  <c r="S3341" i="1"/>
  <c r="T3341" i="1" s="1"/>
  <c r="S3342" i="1"/>
  <c r="T3342" i="1" s="1"/>
  <c r="S3343" i="1"/>
  <c r="T3343" i="1" s="1"/>
  <c r="S3344" i="1"/>
  <c r="T3344" i="1" s="1"/>
  <c r="S3345" i="1"/>
  <c r="T3345" i="1" s="1"/>
  <c r="S3346" i="1"/>
  <c r="T3346" i="1" s="1"/>
  <c r="S3347" i="1"/>
  <c r="T3347" i="1" s="1"/>
  <c r="S3348" i="1"/>
  <c r="T3348" i="1" s="1"/>
  <c r="S3349" i="1"/>
  <c r="T3349" i="1" s="1"/>
  <c r="S3350" i="1"/>
  <c r="T3350" i="1" s="1"/>
  <c r="S3351" i="1"/>
  <c r="T3351" i="1" s="1"/>
  <c r="S3352" i="1"/>
  <c r="T3352" i="1" s="1"/>
  <c r="S3353" i="1"/>
  <c r="T3353" i="1" s="1"/>
  <c r="S3354" i="1"/>
  <c r="T3354" i="1" s="1"/>
  <c r="S3355" i="1"/>
  <c r="T3355" i="1" s="1"/>
  <c r="S3356" i="1"/>
  <c r="T3356" i="1" s="1"/>
  <c r="S3357" i="1"/>
  <c r="T3357" i="1" s="1"/>
  <c r="S3358" i="1"/>
  <c r="T3358" i="1" s="1"/>
  <c r="S3359" i="1"/>
  <c r="T3359" i="1" s="1"/>
  <c r="S3360" i="1"/>
  <c r="T3360" i="1" s="1"/>
  <c r="S3361" i="1"/>
  <c r="T3361" i="1" s="1"/>
  <c r="S3362" i="1"/>
  <c r="T3362" i="1" s="1"/>
  <c r="S3363" i="1"/>
  <c r="T3363" i="1" s="1"/>
  <c r="S3364" i="1"/>
  <c r="T3364" i="1" s="1"/>
  <c r="S3365" i="1"/>
  <c r="T3365" i="1" s="1"/>
  <c r="S3366" i="1"/>
  <c r="T3366" i="1" s="1"/>
  <c r="S3367" i="1"/>
  <c r="T3367" i="1" s="1"/>
  <c r="S3368" i="1"/>
  <c r="T3368" i="1" s="1"/>
  <c r="S3369" i="1"/>
  <c r="T3369" i="1" s="1"/>
  <c r="S3370" i="1"/>
  <c r="T3370" i="1" s="1"/>
  <c r="S3371" i="1"/>
  <c r="T3371" i="1" s="1"/>
  <c r="S3372" i="1"/>
  <c r="T3372" i="1" s="1"/>
  <c r="S3373" i="1"/>
  <c r="T3373" i="1" s="1"/>
  <c r="S3374" i="1"/>
  <c r="T3374" i="1" s="1"/>
  <c r="S3375" i="1"/>
  <c r="T3375" i="1" s="1"/>
  <c r="S3376" i="1"/>
  <c r="T3376" i="1" s="1"/>
  <c r="S3377" i="1"/>
  <c r="T3377" i="1" s="1"/>
  <c r="S3378" i="1"/>
  <c r="T3378" i="1" s="1"/>
  <c r="S3379" i="1"/>
  <c r="T3379" i="1" s="1"/>
  <c r="S3380" i="1"/>
  <c r="T3380" i="1" s="1"/>
  <c r="S3381" i="1"/>
  <c r="T3381" i="1" s="1"/>
  <c r="S3382" i="1"/>
  <c r="T3382" i="1" s="1"/>
  <c r="S3383" i="1"/>
  <c r="T3383" i="1" s="1"/>
  <c r="S3384" i="1"/>
  <c r="T3384" i="1" s="1"/>
  <c r="S3385" i="1"/>
  <c r="T3385" i="1" s="1"/>
  <c r="S3386" i="1"/>
  <c r="T3386" i="1" s="1"/>
  <c r="S3387" i="1"/>
  <c r="T3387" i="1" s="1"/>
  <c r="S3388" i="1"/>
  <c r="T3388" i="1" s="1"/>
  <c r="S3389" i="1"/>
  <c r="T3389" i="1" s="1"/>
  <c r="S3390" i="1"/>
  <c r="T3390" i="1" s="1"/>
  <c r="S3391" i="1"/>
  <c r="T3391" i="1" s="1"/>
  <c r="S3392" i="1"/>
  <c r="T3392" i="1" s="1"/>
  <c r="S3393" i="1"/>
  <c r="T3393" i="1" s="1"/>
  <c r="S3394" i="1"/>
  <c r="T3394" i="1" s="1"/>
  <c r="S3395" i="1"/>
  <c r="T3395" i="1" s="1"/>
  <c r="S3396" i="1"/>
  <c r="T3396" i="1" s="1"/>
  <c r="S3397" i="1"/>
  <c r="T3397" i="1" s="1"/>
  <c r="S3398" i="1"/>
  <c r="T3398" i="1" s="1"/>
  <c r="S3399" i="1"/>
  <c r="T3399" i="1" s="1"/>
  <c r="S3400" i="1"/>
  <c r="T3400" i="1" s="1"/>
  <c r="S3401" i="1"/>
  <c r="T3401" i="1" s="1"/>
  <c r="S3402" i="1"/>
  <c r="T3402" i="1" s="1"/>
  <c r="S3403" i="1"/>
  <c r="T3403" i="1" s="1"/>
  <c r="S3404" i="1"/>
  <c r="T3404" i="1" s="1"/>
  <c r="S3405" i="1"/>
  <c r="T3405" i="1" s="1"/>
  <c r="S3406" i="1"/>
  <c r="T3406" i="1" s="1"/>
  <c r="S3407" i="1"/>
  <c r="T3407" i="1" s="1"/>
  <c r="S3408" i="1"/>
  <c r="T3408" i="1" s="1"/>
  <c r="S3409" i="1"/>
  <c r="T3409" i="1" s="1"/>
  <c r="S3410" i="1"/>
  <c r="T3410" i="1" s="1"/>
  <c r="S3411" i="1"/>
  <c r="T3411" i="1" s="1"/>
  <c r="S3412" i="1"/>
  <c r="T3412" i="1" s="1"/>
  <c r="S3413" i="1"/>
  <c r="T3413" i="1" s="1"/>
  <c r="S3414" i="1"/>
  <c r="T3414" i="1" s="1"/>
  <c r="S3415" i="1"/>
  <c r="T3415" i="1" s="1"/>
  <c r="S3416" i="1"/>
  <c r="T3416" i="1" s="1"/>
  <c r="S3417" i="1"/>
  <c r="T3417" i="1" s="1"/>
  <c r="S3418" i="1"/>
  <c r="T3418" i="1" s="1"/>
  <c r="S3419" i="1"/>
  <c r="T3419" i="1" s="1"/>
  <c r="S3420" i="1"/>
  <c r="T3420" i="1" s="1"/>
  <c r="S3421" i="1"/>
  <c r="T3421" i="1" s="1"/>
  <c r="S3422" i="1"/>
  <c r="T3422" i="1" s="1"/>
  <c r="S3423" i="1"/>
  <c r="T3423" i="1" s="1"/>
  <c r="S3424" i="1"/>
  <c r="T3424" i="1" s="1"/>
  <c r="S3425" i="1"/>
  <c r="T3425" i="1" s="1"/>
  <c r="S3426" i="1"/>
  <c r="T3426" i="1" s="1"/>
  <c r="S3427" i="1"/>
  <c r="T3427" i="1" s="1"/>
  <c r="S3428" i="1"/>
  <c r="T3428" i="1" s="1"/>
  <c r="S3429" i="1"/>
  <c r="T3429" i="1" s="1"/>
  <c r="S3430" i="1"/>
  <c r="T3430" i="1" s="1"/>
  <c r="S3431" i="1"/>
  <c r="T3431" i="1" s="1"/>
  <c r="S3432" i="1"/>
  <c r="T3432" i="1" s="1"/>
  <c r="S3433" i="1"/>
  <c r="T3433" i="1" s="1"/>
  <c r="S3434" i="1"/>
  <c r="T3434" i="1" s="1"/>
  <c r="S3435" i="1"/>
  <c r="T3435" i="1" s="1"/>
  <c r="S3436" i="1"/>
  <c r="T3436" i="1" s="1"/>
  <c r="S3437" i="1"/>
  <c r="T3437" i="1" s="1"/>
  <c r="S3438" i="1"/>
  <c r="T3438" i="1" s="1"/>
  <c r="S3439" i="1"/>
  <c r="T3439" i="1" s="1"/>
  <c r="S3440" i="1"/>
  <c r="T3440" i="1" s="1"/>
  <c r="S3441" i="1"/>
  <c r="T3441" i="1" s="1"/>
  <c r="S3442" i="1"/>
  <c r="T3442" i="1" s="1"/>
  <c r="S3443" i="1"/>
  <c r="T3443" i="1" s="1"/>
  <c r="S3444" i="1"/>
  <c r="T3444" i="1" s="1"/>
  <c r="S3445" i="1"/>
  <c r="T3445" i="1" s="1"/>
  <c r="S3446" i="1"/>
  <c r="T3446" i="1" s="1"/>
  <c r="S3447" i="1"/>
  <c r="T3447" i="1" s="1"/>
  <c r="S3448" i="1"/>
  <c r="T3448" i="1" s="1"/>
  <c r="S3449" i="1"/>
  <c r="T3449" i="1" s="1"/>
  <c r="S3450" i="1"/>
  <c r="T3450" i="1" s="1"/>
  <c r="S3451" i="1"/>
  <c r="T3451" i="1" s="1"/>
  <c r="S3452" i="1"/>
  <c r="T3452" i="1" s="1"/>
  <c r="S3453" i="1"/>
  <c r="T3453" i="1" s="1"/>
  <c r="S3454" i="1"/>
  <c r="T3454" i="1" s="1"/>
  <c r="S3455" i="1"/>
  <c r="T3455" i="1" s="1"/>
  <c r="S3456" i="1"/>
  <c r="T3456" i="1" s="1"/>
  <c r="S3457" i="1"/>
  <c r="T3457" i="1" s="1"/>
  <c r="S3458" i="1"/>
  <c r="T3458" i="1" s="1"/>
  <c r="S3459" i="1"/>
  <c r="T3459" i="1" s="1"/>
  <c r="S3460" i="1"/>
  <c r="T3460" i="1" s="1"/>
  <c r="S3461" i="1"/>
  <c r="T3461" i="1" s="1"/>
  <c r="S3462" i="1"/>
  <c r="T3462" i="1" s="1"/>
  <c r="S3463" i="1"/>
  <c r="T3463" i="1" s="1"/>
  <c r="S3464" i="1"/>
  <c r="T3464" i="1" s="1"/>
  <c r="S3465" i="1"/>
  <c r="T3465" i="1" s="1"/>
  <c r="S3466" i="1"/>
  <c r="T3466" i="1" s="1"/>
  <c r="S3467" i="1"/>
  <c r="T3467" i="1" s="1"/>
  <c r="S3468" i="1"/>
  <c r="T3468" i="1" s="1"/>
  <c r="S3469" i="1"/>
  <c r="T3469" i="1" s="1"/>
  <c r="S3470" i="1"/>
  <c r="T3470" i="1" s="1"/>
  <c r="S3471" i="1"/>
  <c r="T3471" i="1" s="1"/>
  <c r="S3472" i="1"/>
  <c r="T3472" i="1" s="1"/>
  <c r="S3473" i="1"/>
  <c r="T3473" i="1" s="1"/>
  <c r="S3474" i="1"/>
  <c r="T3474" i="1" s="1"/>
  <c r="S3475" i="1"/>
  <c r="T3475" i="1" s="1"/>
  <c r="S3476" i="1"/>
  <c r="T3476" i="1" s="1"/>
  <c r="S3477" i="1"/>
  <c r="T3477" i="1" s="1"/>
  <c r="S3478" i="1"/>
  <c r="T3478" i="1" s="1"/>
  <c r="S3479" i="1"/>
  <c r="T3479" i="1" s="1"/>
  <c r="S3480" i="1"/>
  <c r="T3480" i="1" s="1"/>
  <c r="S3481" i="1"/>
  <c r="T3481" i="1" s="1"/>
  <c r="S3482" i="1"/>
  <c r="T3482" i="1" s="1"/>
  <c r="S3483" i="1"/>
  <c r="T3483" i="1" s="1"/>
  <c r="S3484" i="1"/>
  <c r="T3484" i="1" s="1"/>
  <c r="S3485" i="1"/>
  <c r="T3485" i="1" s="1"/>
  <c r="S3486" i="1"/>
  <c r="T3486" i="1" s="1"/>
  <c r="S3487" i="1"/>
  <c r="T3487" i="1" s="1"/>
  <c r="S3488" i="1"/>
  <c r="T3488" i="1" s="1"/>
  <c r="S3489" i="1"/>
  <c r="T3489" i="1" s="1"/>
  <c r="S3490" i="1"/>
  <c r="T3490" i="1" s="1"/>
  <c r="S3491" i="1"/>
  <c r="T3491" i="1" s="1"/>
  <c r="S3492" i="1"/>
  <c r="T3492" i="1" s="1"/>
  <c r="S3493" i="1"/>
  <c r="T3493" i="1" s="1"/>
  <c r="S3494" i="1"/>
  <c r="T3494" i="1" s="1"/>
  <c r="S3495" i="1"/>
  <c r="T3495" i="1" s="1"/>
  <c r="S3496" i="1"/>
  <c r="T3496" i="1" s="1"/>
  <c r="S3497" i="1"/>
  <c r="T3497" i="1" s="1"/>
  <c r="S3498" i="1"/>
  <c r="T3498" i="1" s="1"/>
  <c r="S3499" i="1"/>
  <c r="T3499" i="1" s="1"/>
  <c r="S3500" i="1"/>
  <c r="T3500" i="1" s="1"/>
  <c r="S3501" i="1"/>
  <c r="T3501" i="1" s="1"/>
  <c r="S3502" i="1"/>
  <c r="T3502" i="1" s="1"/>
  <c r="S3503" i="1"/>
  <c r="T3503" i="1" s="1"/>
  <c r="S3504" i="1"/>
  <c r="T3504" i="1" s="1"/>
  <c r="S3505" i="1"/>
  <c r="T3505" i="1" s="1"/>
  <c r="S3506" i="1"/>
  <c r="T3506" i="1" s="1"/>
  <c r="S3507" i="1"/>
  <c r="T3507" i="1" s="1"/>
  <c r="S3508" i="1"/>
  <c r="T3508" i="1" s="1"/>
  <c r="S3509" i="1"/>
  <c r="T3509" i="1" s="1"/>
  <c r="S3510" i="1"/>
  <c r="T3510" i="1" s="1"/>
  <c r="S3511" i="1"/>
  <c r="T3511" i="1" s="1"/>
  <c r="S3512" i="1"/>
  <c r="T3512" i="1" s="1"/>
  <c r="S3513" i="1"/>
  <c r="T3513" i="1" s="1"/>
  <c r="S3514" i="1"/>
  <c r="T3514" i="1" s="1"/>
  <c r="S3515" i="1"/>
  <c r="T3515" i="1" s="1"/>
  <c r="S3516" i="1"/>
  <c r="T3516" i="1" s="1"/>
  <c r="S3517" i="1"/>
  <c r="T3517" i="1" s="1"/>
  <c r="S3518" i="1"/>
  <c r="T3518" i="1" s="1"/>
  <c r="S3519" i="1"/>
  <c r="T3519" i="1" s="1"/>
  <c r="S3520" i="1"/>
  <c r="T3520" i="1" s="1"/>
  <c r="S3521" i="1"/>
  <c r="T3521" i="1" s="1"/>
  <c r="S3522" i="1"/>
  <c r="T3522" i="1" s="1"/>
  <c r="S3523" i="1"/>
  <c r="T3523" i="1" s="1"/>
  <c r="S3524" i="1"/>
  <c r="T3524" i="1" s="1"/>
  <c r="S3525" i="1"/>
  <c r="T3525" i="1" s="1"/>
  <c r="S3526" i="1"/>
  <c r="T3526" i="1" s="1"/>
  <c r="S3527" i="1"/>
  <c r="T3527" i="1" s="1"/>
  <c r="S3528" i="1"/>
  <c r="T3528" i="1" s="1"/>
  <c r="S3529" i="1"/>
  <c r="T3529" i="1" s="1"/>
  <c r="S3530" i="1"/>
  <c r="T3530" i="1" s="1"/>
  <c r="S3531" i="1"/>
  <c r="T3531" i="1" s="1"/>
  <c r="S3532" i="1"/>
  <c r="T3532" i="1" s="1"/>
  <c r="S3533" i="1"/>
  <c r="T3533" i="1" s="1"/>
  <c r="S3534" i="1"/>
  <c r="T3534" i="1" s="1"/>
  <c r="S3535" i="1"/>
  <c r="T3535" i="1" s="1"/>
  <c r="S3536" i="1"/>
  <c r="T3536" i="1" s="1"/>
  <c r="S3537" i="1"/>
  <c r="T3537" i="1" s="1"/>
  <c r="S3538" i="1"/>
  <c r="T3538" i="1" s="1"/>
  <c r="S3539" i="1"/>
  <c r="T3539" i="1" s="1"/>
  <c r="S3540" i="1"/>
  <c r="T3540" i="1" s="1"/>
  <c r="S3541" i="1"/>
  <c r="T3541" i="1" s="1"/>
  <c r="S3542" i="1"/>
  <c r="T3542" i="1" s="1"/>
  <c r="S3543" i="1"/>
  <c r="T3543" i="1" s="1"/>
  <c r="S3544" i="1"/>
  <c r="T3544" i="1" s="1"/>
  <c r="S3545" i="1"/>
  <c r="T3545" i="1" s="1"/>
  <c r="S3546" i="1"/>
  <c r="T3546" i="1" s="1"/>
  <c r="S3547" i="1"/>
  <c r="T3547" i="1" s="1"/>
  <c r="S3548" i="1"/>
  <c r="T3548" i="1" s="1"/>
  <c r="S3549" i="1"/>
  <c r="T3549" i="1" s="1"/>
  <c r="S3550" i="1"/>
  <c r="T3550" i="1" s="1"/>
  <c r="S3551" i="1"/>
  <c r="T3551" i="1" s="1"/>
  <c r="S3552" i="1"/>
  <c r="T3552" i="1" s="1"/>
  <c r="S3553" i="1"/>
  <c r="T3553" i="1" s="1"/>
  <c r="S3554" i="1"/>
  <c r="T3554" i="1" s="1"/>
  <c r="S3555" i="1"/>
  <c r="T3555" i="1" s="1"/>
  <c r="S3556" i="1"/>
  <c r="T3556" i="1" s="1"/>
  <c r="S3557" i="1"/>
  <c r="T3557" i="1" s="1"/>
  <c r="S3558" i="1"/>
  <c r="T3558" i="1" s="1"/>
  <c r="S3559" i="1"/>
  <c r="T3559" i="1" s="1"/>
  <c r="S3560" i="1"/>
  <c r="T3560" i="1" s="1"/>
  <c r="S3561" i="1"/>
  <c r="T3561" i="1" s="1"/>
  <c r="S3562" i="1"/>
  <c r="T3562" i="1" s="1"/>
  <c r="S3563" i="1"/>
  <c r="T3563" i="1" s="1"/>
  <c r="S3564" i="1"/>
  <c r="T3564" i="1" s="1"/>
  <c r="S3565" i="1"/>
  <c r="T3565" i="1" s="1"/>
  <c r="S3566" i="1"/>
  <c r="T3566" i="1" s="1"/>
  <c r="S3567" i="1"/>
  <c r="T3567" i="1" s="1"/>
  <c r="S3568" i="1"/>
  <c r="T3568" i="1" s="1"/>
  <c r="S3569" i="1"/>
  <c r="T3569" i="1" s="1"/>
  <c r="S3570" i="1"/>
  <c r="T3570" i="1" s="1"/>
  <c r="S3571" i="1"/>
  <c r="T3571" i="1" s="1"/>
  <c r="S3572" i="1"/>
  <c r="T3572" i="1" s="1"/>
  <c r="S3573" i="1"/>
  <c r="T3573" i="1" s="1"/>
  <c r="S3574" i="1"/>
  <c r="T3574" i="1" s="1"/>
  <c r="S3575" i="1"/>
  <c r="T3575" i="1" s="1"/>
  <c r="S3576" i="1"/>
  <c r="T3576" i="1" s="1"/>
  <c r="S3577" i="1"/>
  <c r="T3577" i="1" s="1"/>
  <c r="S3578" i="1"/>
  <c r="T3578" i="1" s="1"/>
  <c r="S3579" i="1"/>
  <c r="T3579" i="1" s="1"/>
  <c r="S3580" i="1"/>
  <c r="T3580" i="1" s="1"/>
  <c r="S3581" i="1"/>
  <c r="T3581" i="1" s="1"/>
  <c r="S3582" i="1"/>
  <c r="T3582" i="1" s="1"/>
  <c r="S3583" i="1"/>
  <c r="T3583" i="1" s="1"/>
  <c r="S3584" i="1"/>
  <c r="T3584" i="1" s="1"/>
  <c r="S3585" i="1"/>
  <c r="T3585" i="1" s="1"/>
  <c r="S3586" i="1"/>
  <c r="T3586" i="1" s="1"/>
  <c r="S3587" i="1"/>
  <c r="T3587" i="1" s="1"/>
  <c r="S3588" i="1"/>
  <c r="T3588" i="1" s="1"/>
  <c r="S3589" i="1"/>
  <c r="T3589" i="1" s="1"/>
  <c r="S3590" i="1"/>
  <c r="T3590" i="1" s="1"/>
  <c r="S3591" i="1"/>
  <c r="T3591" i="1" s="1"/>
  <c r="S3592" i="1"/>
  <c r="T3592" i="1" s="1"/>
  <c r="S3593" i="1"/>
  <c r="T3593" i="1" s="1"/>
  <c r="S3594" i="1"/>
  <c r="T3594" i="1" s="1"/>
  <c r="S3595" i="1"/>
  <c r="T3595" i="1" s="1"/>
  <c r="S3596" i="1"/>
  <c r="T3596" i="1" s="1"/>
  <c r="S3597" i="1"/>
  <c r="T3597" i="1" s="1"/>
  <c r="S3598" i="1"/>
  <c r="T3598" i="1" s="1"/>
  <c r="S3599" i="1"/>
  <c r="T3599" i="1" s="1"/>
  <c r="S3600" i="1"/>
  <c r="T3600" i="1" s="1"/>
  <c r="S3601" i="1"/>
  <c r="T3601" i="1" s="1"/>
  <c r="S3602" i="1"/>
  <c r="T3602" i="1" s="1"/>
  <c r="S3603" i="1"/>
  <c r="T3603" i="1" s="1"/>
  <c r="S3604" i="1"/>
  <c r="T3604" i="1" s="1"/>
  <c r="S3605" i="1"/>
  <c r="T3605" i="1" s="1"/>
  <c r="S3606" i="1"/>
  <c r="T3606" i="1" s="1"/>
  <c r="S3607" i="1"/>
  <c r="T3607" i="1" s="1"/>
  <c r="S3608" i="1"/>
  <c r="T3608" i="1" s="1"/>
  <c r="S3609" i="1"/>
  <c r="T3609" i="1" s="1"/>
  <c r="S3610" i="1"/>
  <c r="T3610" i="1" s="1"/>
  <c r="S3611" i="1"/>
  <c r="T3611" i="1" s="1"/>
  <c r="S3612" i="1"/>
  <c r="T3612" i="1" s="1"/>
  <c r="S3613" i="1"/>
  <c r="T3613" i="1" s="1"/>
  <c r="S3614" i="1"/>
  <c r="T3614" i="1" s="1"/>
  <c r="S3615" i="1"/>
  <c r="T3615" i="1" s="1"/>
  <c r="S3616" i="1"/>
  <c r="T3616" i="1" s="1"/>
  <c r="S3617" i="1"/>
  <c r="T3617" i="1" s="1"/>
  <c r="S3618" i="1"/>
  <c r="T3618" i="1" s="1"/>
  <c r="S3619" i="1"/>
  <c r="T3619" i="1" s="1"/>
  <c r="S3620" i="1"/>
  <c r="T3620" i="1" s="1"/>
  <c r="S3621" i="1"/>
  <c r="T3621" i="1" s="1"/>
  <c r="S3622" i="1"/>
  <c r="T3622" i="1" s="1"/>
  <c r="S3623" i="1"/>
  <c r="T3623" i="1" s="1"/>
  <c r="S3624" i="1"/>
  <c r="T3624" i="1" s="1"/>
  <c r="S3625" i="1"/>
  <c r="T3625" i="1" s="1"/>
  <c r="S3626" i="1"/>
  <c r="T3626" i="1" s="1"/>
  <c r="S3627" i="1"/>
  <c r="T3627" i="1" s="1"/>
  <c r="S3628" i="1"/>
  <c r="T3628" i="1" s="1"/>
  <c r="S3629" i="1"/>
  <c r="T3629" i="1" s="1"/>
  <c r="S3630" i="1"/>
  <c r="T3630" i="1" s="1"/>
  <c r="S3631" i="1"/>
  <c r="T3631" i="1" s="1"/>
  <c r="S3632" i="1"/>
  <c r="T3632" i="1" s="1"/>
  <c r="S3633" i="1"/>
  <c r="T3633" i="1" s="1"/>
  <c r="S3634" i="1"/>
  <c r="T3634" i="1" s="1"/>
  <c r="S3635" i="1"/>
  <c r="T3635" i="1" s="1"/>
  <c r="S3636" i="1"/>
  <c r="T3636" i="1" s="1"/>
  <c r="S3637" i="1"/>
  <c r="T3637" i="1" s="1"/>
  <c r="S3638" i="1"/>
  <c r="T3638" i="1" s="1"/>
  <c r="S3639" i="1"/>
  <c r="T3639" i="1" s="1"/>
  <c r="S3640" i="1"/>
  <c r="T3640" i="1" s="1"/>
  <c r="S3641" i="1"/>
  <c r="T3641" i="1" s="1"/>
  <c r="S3642" i="1"/>
  <c r="T3642" i="1" s="1"/>
  <c r="S3643" i="1"/>
  <c r="T3643" i="1" s="1"/>
  <c r="S3644" i="1"/>
  <c r="T3644" i="1" s="1"/>
  <c r="S3645" i="1"/>
  <c r="T3645" i="1" s="1"/>
  <c r="S3646" i="1"/>
  <c r="T3646" i="1" s="1"/>
  <c r="S3647" i="1"/>
  <c r="T3647" i="1" s="1"/>
  <c r="S3648" i="1"/>
  <c r="T3648" i="1" s="1"/>
  <c r="S3649" i="1"/>
  <c r="T3649" i="1" s="1"/>
  <c r="S3650" i="1"/>
  <c r="T3650" i="1" s="1"/>
  <c r="S3651" i="1"/>
  <c r="T3651" i="1" s="1"/>
  <c r="S3652" i="1"/>
  <c r="T3652" i="1" s="1"/>
  <c r="S3653" i="1"/>
  <c r="T3653" i="1" s="1"/>
  <c r="S3654" i="1"/>
  <c r="T3654" i="1" s="1"/>
  <c r="S3655" i="1"/>
  <c r="T3655" i="1" s="1"/>
  <c r="S3656" i="1"/>
  <c r="T3656" i="1" s="1"/>
  <c r="S3657" i="1"/>
  <c r="T3657" i="1" s="1"/>
  <c r="S3658" i="1"/>
  <c r="T3658" i="1" s="1"/>
  <c r="S3659" i="1"/>
  <c r="T3659" i="1" s="1"/>
  <c r="S3660" i="1"/>
  <c r="T3660" i="1" s="1"/>
  <c r="S3661" i="1"/>
  <c r="T3661" i="1" s="1"/>
  <c r="S3662" i="1"/>
  <c r="T3662" i="1" s="1"/>
  <c r="S3663" i="1"/>
  <c r="T3663" i="1" s="1"/>
  <c r="S3664" i="1"/>
  <c r="T3664" i="1" s="1"/>
  <c r="S3665" i="1"/>
  <c r="T3665" i="1" s="1"/>
  <c r="S3666" i="1"/>
  <c r="T3666" i="1" s="1"/>
  <c r="S3667" i="1"/>
  <c r="T3667" i="1" s="1"/>
  <c r="S3668" i="1"/>
  <c r="T3668" i="1" s="1"/>
  <c r="S3669" i="1"/>
  <c r="T3669" i="1" s="1"/>
  <c r="S3670" i="1"/>
  <c r="T3670" i="1" s="1"/>
  <c r="S3671" i="1"/>
  <c r="T3671" i="1" s="1"/>
  <c r="S3672" i="1"/>
  <c r="T3672" i="1" s="1"/>
  <c r="S3673" i="1"/>
  <c r="T3673" i="1" s="1"/>
  <c r="S3674" i="1"/>
  <c r="T3674" i="1" s="1"/>
  <c r="S3675" i="1"/>
  <c r="T3675" i="1" s="1"/>
  <c r="S3676" i="1"/>
  <c r="T3676" i="1" s="1"/>
  <c r="S3677" i="1"/>
  <c r="T3677" i="1" s="1"/>
  <c r="S3678" i="1"/>
  <c r="T3678" i="1" s="1"/>
  <c r="S3679" i="1"/>
  <c r="T3679" i="1" s="1"/>
  <c r="S3680" i="1"/>
  <c r="T3680" i="1" s="1"/>
  <c r="S3681" i="1"/>
  <c r="T3681" i="1" s="1"/>
  <c r="S3682" i="1"/>
  <c r="T3682" i="1" s="1"/>
  <c r="S3683" i="1"/>
  <c r="T3683" i="1" s="1"/>
  <c r="S3684" i="1"/>
  <c r="T3684" i="1" s="1"/>
  <c r="S3685" i="1"/>
  <c r="T3685" i="1" s="1"/>
  <c r="S3686" i="1"/>
  <c r="T3686" i="1" s="1"/>
  <c r="S3687" i="1"/>
  <c r="T3687" i="1" s="1"/>
  <c r="S3688" i="1"/>
  <c r="T3688" i="1" s="1"/>
  <c r="S3689" i="1"/>
  <c r="T3689" i="1" s="1"/>
  <c r="S3690" i="1"/>
  <c r="T3690" i="1" s="1"/>
  <c r="S3691" i="1"/>
  <c r="T3691" i="1" s="1"/>
  <c r="S3692" i="1"/>
  <c r="T3692" i="1" s="1"/>
  <c r="S3693" i="1"/>
  <c r="T3693" i="1" s="1"/>
  <c r="S3694" i="1"/>
  <c r="T3694" i="1" s="1"/>
  <c r="S3695" i="1"/>
  <c r="T3695" i="1" s="1"/>
  <c r="S3696" i="1"/>
  <c r="T3696" i="1" s="1"/>
  <c r="S3697" i="1"/>
  <c r="T3697" i="1" s="1"/>
  <c r="S3698" i="1"/>
  <c r="T3698" i="1" s="1"/>
  <c r="S3699" i="1"/>
  <c r="T3699" i="1" s="1"/>
  <c r="S3700" i="1"/>
  <c r="T3700" i="1" s="1"/>
  <c r="S3701" i="1"/>
  <c r="T3701" i="1" s="1"/>
  <c r="S3702" i="1"/>
  <c r="T3702" i="1" s="1"/>
  <c r="S3703" i="1"/>
  <c r="T3703" i="1" s="1"/>
  <c r="S3704" i="1"/>
  <c r="T3704" i="1" s="1"/>
  <c r="S3705" i="1"/>
  <c r="T3705" i="1" s="1"/>
  <c r="S3706" i="1"/>
  <c r="T3706" i="1" s="1"/>
  <c r="S3707" i="1"/>
  <c r="T3707" i="1" s="1"/>
  <c r="S3708" i="1"/>
  <c r="T3708" i="1" s="1"/>
  <c r="S3709" i="1"/>
  <c r="T3709" i="1" s="1"/>
  <c r="S3710" i="1"/>
  <c r="T3710" i="1" s="1"/>
  <c r="S3711" i="1"/>
  <c r="T3711" i="1" s="1"/>
  <c r="S3712" i="1"/>
  <c r="T3712" i="1" s="1"/>
  <c r="S3713" i="1"/>
  <c r="T3713" i="1" s="1"/>
  <c r="S3714" i="1"/>
  <c r="T3714" i="1" s="1"/>
  <c r="S3715" i="1"/>
  <c r="T3715" i="1" s="1"/>
  <c r="S3716" i="1"/>
  <c r="T3716" i="1" s="1"/>
  <c r="S3717" i="1"/>
  <c r="T3717" i="1" s="1"/>
  <c r="S3718" i="1"/>
  <c r="T3718" i="1" s="1"/>
  <c r="S3719" i="1"/>
  <c r="T3719" i="1" s="1"/>
  <c r="S3720" i="1"/>
  <c r="T3720" i="1" s="1"/>
  <c r="S3721" i="1"/>
  <c r="T3721" i="1" s="1"/>
  <c r="S3722" i="1"/>
  <c r="T3722" i="1" s="1"/>
  <c r="S3723" i="1"/>
  <c r="T3723" i="1" s="1"/>
  <c r="S3724" i="1"/>
  <c r="T3724" i="1" s="1"/>
  <c r="S3725" i="1"/>
  <c r="T3725" i="1" s="1"/>
  <c r="S3726" i="1"/>
  <c r="T3726" i="1" s="1"/>
  <c r="S3727" i="1"/>
  <c r="T3727" i="1" s="1"/>
  <c r="S3728" i="1"/>
  <c r="T3728" i="1" s="1"/>
  <c r="S3729" i="1"/>
  <c r="T3729" i="1" s="1"/>
  <c r="S3730" i="1"/>
  <c r="T3730" i="1" s="1"/>
  <c r="S3731" i="1"/>
  <c r="T3731" i="1" s="1"/>
  <c r="S3732" i="1"/>
  <c r="T3732" i="1" s="1"/>
  <c r="S3733" i="1"/>
  <c r="T3733" i="1" s="1"/>
  <c r="S3734" i="1"/>
  <c r="T3734" i="1" s="1"/>
  <c r="S3735" i="1"/>
  <c r="T3735" i="1" s="1"/>
  <c r="S3736" i="1"/>
  <c r="T3736" i="1" s="1"/>
  <c r="S3737" i="1"/>
  <c r="T3737" i="1" s="1"/>
  <c r="S3738" i="1"/>
  <c r="T3738" i="1" s="1"/>
  <c r="S3739" i="1"/>
  <c r="T3739" i="1" s="1"/>
  <c r="S3740" i="1"/>
  <c r="T3740" i="1" s="1"/>
  <c r="S3741" i="1"/>
  <c r="T3741" i="1" s="1"/>
  <c r="S3742" i="1"/>
  <c r="T3742" i="1" s="1"/>
  <c r="S3743" i="1"/>
  <c r="T3743" i="1" s="1"/>
  <c r="S3744" i="1"/>
  <c r="T3744" i="1" s="1"/>
  <c r="S3745" i="1"/>
  <c r="T3745" i="1" s="1"/>
  <c r="S3746" i="1"/>
  <c r="T3746" i="1" s="1"/>
  <c r="S3747" i="1"/>
  <c r="T3747" i="1" s="1"/>
  <c r="S3748" i="1"/>
  <c r="T3748" i="1" s="1"/>
  <c r="S3749" i="1"/>
  <c r="T3749" i="1" s="1"/>
  <c r="S3750" i="1"/>
  <c r="T3750" i="1" s="1"/>
  <c r="S3751" i="1"/>
  <c r="T3751" i="1" s="1"/>
  <c r="S3752" i="1"/>
  <c r="T3752" i="1" s="1"/>
  <c r="S3753" i="1"/>
  <c r="T3753" i="1" s="1"/>
  <c r="S3754" i="1"/>
  <c r="T3754" i="1" s="1"/>
  <c r="S3755" i="1"/>
  <c r="T3755" i="1" s="1"/>
  <c r="S3756" i="1"/>
  <c r="T3756" i="1" s="1"/>
  <c r="S3757" i="1"/>
  <c r="T3757" i="1" s="1"/>
  <c r="S3758" i="1"/>
  <c r="T3758" i="1" s="1"/>
  <c r="S3759" i="1"/>
  <c r="T3759" i="1" s="1"/>
  <c r="S3760" i="1"/>
  <c r="T3760" i="1" s="1"/>
  <c r="S3761" i="1"/>
  <c r="T3761" i="1" s="1"/>
  <c r="S3762" i="1"/>
  <c r="T3762" i="1" s="1"/>
  <c r="S3763" i="1"/>
  <c r="T3763" i="1" s="1"/>
  <c r="S3764" i="1"/>
  <c r="T3764" i="1" s="1"/>
  <c r="S3765" i="1"/>
  <c r="T3765" i="1" s="1"/>
  <c r="S3766" i="1"/>
  <c r="T3766" i="1" s="1"/>
  <c r="S3767" i="1"/>
  <c r="T3767" i="1" s="1"/>
  <c r="S3768" i="1"/>
  <c r="T3768" i="1" s="1"/>
  <c r="S3769" i="1"/>
  <c r="T3769" i="1" s="1"/>
  <c r="S3770" i="1"/>
  <c r="T3770" i="1" s="1"/>
  <c r="S3771" i="1"/>
  <c r="T3771" i="1" s="1"/>
  <c r="S3772" i="1"/>
  <c r="T3772" i="1" s="1"/>
  <c r="S3773" i="1"/>
  <c r="T3773" i="1" s="1"/>
  <c r="S3774" i="1"/>
  <c r="T3774" i="1" s="1"/>
  <c r="S3775" i="1"/>
  <c r="T3775" i="1" s="1"/>
  <c r="S3776" i="1"/>
  <c r="T3776" i="1" s="1"/>
  <c r="S3777" i="1"/>
  <c r="T3777" i="1" s="1"/>
  <c r="S3778" i="1"/>
  <c r="T3778" i="1" s="1"/>
  <c r="S3779" i="1"/>
  <c r="T3779" i="1" s="1"/>
  <c r="S3780" i="1"/>
  <c r="T3780" i="1" s="1"/>
  <c r="S3781" i="1"/>
  <c r="T3781" i="1" s="1"/>
  <c r="S3782" i="1"/>
  <c r="T3782" i="1" s="1"/>
  <c r="S3783" i="1"/>
  <c r="T3783" i="1" s="1"/>
  <c r="S3784" i="1"/>
  <c r="T3784" i="1" s="1"/>
  <c r="S3785" i="1"/>
  <c r="T3785" i="1" s="1"/>
  <c r="S3786" i="1"/>
  <c r="T3786" i="1" s="1"/>
  <c r="S3787" i="1"/>
  <c r="T3787" i="1" s="1"/>
  <c r="S3788" i="1"/>
  <c r="T3788" i="1" s="1"/>
  <c r="S3789" i="1"/>
  <c r="T3789" i="1" s="1"/>
  <c r="S3790" i="1"/>
  <c r="T3790" i="1" s="1"/>
  <c r="S3791" i="1"/>
  <c r="T3791" i="1" s="1"/>
  <c r="S3792" i="1"/>
  <c r="T3792" i="1" s="1"/>
  <c r="S3793" i="1"/>
  <c r="T3793" i="1" s="1"/>
  <c r="S3794" i="1"/>
  <c r="T3794" i="1" s="1"/>
  <c r="S3795" i="1"/>
  <c r="T3795" i="1" s="1"/>
  <c r="S3796" i="1"/>
  <c r="T3796" i="1" s="1"/>
  <c r="S3797" i="1"/>
  <c r="T3797" i="1" s="1"/>
  <c r="S3798" i="1"/>
  <c r="T3798" i="1" s="1"/>
  <c r="S3799" i="1"/>
  <c r="T3799" i="1" s="1"/>
  <c r="S3800" i="1"/>
  <c r="T3800" i="1" s="1"/>
  <c r="S3801" i="1"/>
  <c r="T3801" i="1" s="1"/>
  <c r="S3802" i="1"/>
  <c r="T3802" i="1" s="1"/>
  <c r="S3803" i="1"/>
  <c r="T3803" i="1" s="1"/>
  <c r="S3804" i="1"/>
  <c r="T3804" i="1" s="1"/>
  <c r="S3805" i="1"/>
  <c r="T3805" i="1" s="1"/>
  <c r="S3806" i="1"/>
  <c r="T3806" i="1" s="1"/>
  <c r="S3807" i="1"/>
  <c r="T3807" i="1" s="1"/>
  <c r="S3808" i="1"/>
  <c r="T3808" i="1" s="1"/>
  <c r="S3809" i="1"/>
  <c r="T3809" i="1" s="1"/>
  <c r="S3810" i="1"/>
  <c r="T3810" i="1" s="1"/>
  <c r="S3811" i="1"/>
  <c r="T3811" i="1" s="1"/>
  <c r="S3812" i="1"/>
  <c r="T3812" i="1" s="1"/>
  <c r="S3813" i="1"/>
  <c r="T3813" i="1" s="1"/>
  <c r="S3814" i="1"/>
  <c r="T3814" i="1" s="1"/>
  <c r="S3815" i="1"/>
  <c r="T3815" i="1" s="1"/>
  <c r="S3816" i="1"/>
  <c r="T3816" i="1" s="1"/>
  <c r="S3817" i="1"/>
  <c r="T3817" i="1" s="1"/>
  <c r="S3818" i="1"/>
  <c r="T3818" i="1" s="1"/>
  <c r="S3819" i="1"/>
  <c r="T3819" i="1" s="1"/>
  <c r="S3820" i="1"/>
  <c r="T3820" i="1" s="1"/>
  <c r="S3821" i="1"/>
  <c r="T3821" i="1" s="1"/>
  <c r="S3822" i="1"/>
  <c r="T3822" i="1" s="1"/>
  <c r="S3823" i="1"/>
  <c r="T3823" i="1" s="1"/>
  <c r="S3824" i="1"/>
  <c r="T3824" i="1" s="1"/>
  <c r="S3825" i="1"/>
  <c r="T3825" i="1" s="1"/>
  <c r="S3826" i="1"/>
  <c r="T3826" i="1" s="1"/>
  <c r="S3827" i="1"/>
  <c r="T3827" i="1" s="1"/>
  <c r="S3828" i="1"/>
  <c r="T3828" i="1" s="1"/>
  <c r="S3829" i="1"/>
  <c r="T3829" i="1" s="1"/>
  <c r="S3830" i="1"/>
  <c r="T3830" i="1" s="1"/>
  <c r="S3831" i="1"/>
  <c r="T3831" i="1" s="1"/>
  <c r="S3832" i="1"/>
  <c r="T3832" i="1" s="1"/>
  <c r="S3833" i="1"/>
  <c r="T3833" i="1" s="1"/>
  <c r="S3834" i="1"/>
  <c r="T3834" i="1" s="1"/>
  <c r="S3835" i="1"/>
  <c r="T3835" i="1" s="1"/>
  <c r="S3836" i="1"/>
  <c r="T3836" i="1" s="1"/>
  <c r="S3837" i="1"/>
  <c r="T3837" i="1" s="1"/>
  <c r="S3838" i="1"/>
  <c r="T3838" i="1" s="1"/>
  <c r="S3839" i="1"/>
  <c r="T3839" i="1" s="1"/>
  <c r="S3840" i="1"/>
  <c r="T3840" i="1" s="1"/>
  <c r="S3841" i="1"/>
  <c r="T3841" i="1" s="1"/>
  <c r="S3842" i="1"/>
  <c r="T3842" i="1" s="1"/>
  <c r="S3843" i="1"/>
  <c r="T3843" i="1" s="1"/>
  <c r="S3844" i="1"/>
  <c r="T3844" i="1" s="1"/>
  <c r="S3845" i="1"/>
  <c r="T3845" i="1" s="1"/>
  <c r="S3846" i="1"/>
  <c r="T3846" i="1" s="1"/>
  <c r="S3847" i="1"/>
  <c r="T3847" i="1" s="1"/>
  <c r="S3848" i="1"/>
  <c r="T3848" i="1" s="1"/>
  <c r="S3849" i="1"/>
  <c r="T3849" i="1" s="1"/>
  <c r="S3850" i="1"/>
  <c r="T3850" i="1" s="1"/>
  <c r="S3851" i="1"/>
  <c r="T3851" i="1" s="1"/>
  <c r="S3852" i="1"/>
  <c r="T3852" i="1" s="1"/>
  <c r="S3853" i="1"/>
  <c r="T3853" i="1" s="1"/>
  <c r="S3854" i="1"/>
  <c r="T3854" i="1" s="1"/>
  <c r="S3855" i="1"/>
  <c r="T3855" i="1" s="1"/>
  <c r="S3856" i="1"/>
  <c r="T3856" i="1" s="1"/>
  <c r="S3857" i="1"/>
  <c r="T3857" i="1" s="1"/>
  <c r="S3858" i="1"/>
  <c r="T3858" i="1" s="1"/>
  <c r="S3859" i="1"/>
  <c r="T3859" i="1" s="1"/>
  <c r="S3860" i="1"/>
  <c r="T3860" i="1" s="1"/>
  <c r="S3861" i="1"/>
  <c r="T3861" i="1" s="1"/>
  <c r="S3862" i="1"/>
  <c r="T3862" i="1" s="1"/>
  <c r="S3863" i="1"/>
  <c r="T3863" i="1" s="1"/>
  <c r="S3864" i="1"/>
  <c r="T3864" i="1" s="1"/>
  <c r="S3865" i="1"/>
  <c r="T3865" i="1" s="1"/>
  <c r="S3866" i="1"/>
  <c r="T3866" i="1" s="1"/>
  <c r="S3867" i="1"/>
  <c r="T3867" i="1" s="1"/>
  <c r="S3868" i="1"/>
  <c r="T3868" i="1" s="1"/>
  <c r="S3869" i="1"/>
  <c r="T3869" i="1" s="1"/>
  <c r="S3870" i="1"/>
  <c r="T3870" i="1" s="1"/>
  <c r="S3871" i="1"/>
  <c r="T3871" i="1" s="1"/>
  <c r="S3872" i="1"/>
  <c r="T3872" i="1" s="1"/>
  <c r="S3873" i="1"/>
  <c r="T3873" i="1" s="1"/>
  <c r="S3874" i="1"/>
  <c r="T3874" i="1" s="1"/>
  <c r="S3875" i="1"/>
  <c r="T3875" i="1" s="1"/>
  <c r="S3876" i="1"/>
  <c r="T3876" i="1" s="1"/>
  <c r="S3877" i="1"/>
  <c r="T3877" i="1" s="1"/>
  <c r="S3878" i="1"/>
  <c r="T3878" i="1" s="1"/>
  <c r="S3879" i="1"/>
  <c r="T3879" i="1" s="1"/>
  <c r="S3880" i="1"/>
  <c r="T3880" i="1" s="1"/>
  <c r="S3881" i="1"/>
  <c r="T3881" i="1" s="1"/>
  <c r="S3882" i="1"/>
  <c r="T3882" i="1" s="1"/>
  <c r="S3883" i="1"/>
  <c r="T3883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889" i="1"/>
  <c r="T3889" i="1" s="1"/>
  <c r="S3890" i="1"/>
  <c r="T3890" i="1" s="1"/>
  <c r="S3891" i="1"/>
  <c r="T3891" i="1" s="1"/>
  <c r="S3892" i="1"/>
  <c r="T3892" i="1" s="1"/>
  <c r="S3893" i="1"/>
  <c r="T3893" i="1" s="1"/>
  <c r="S3894" i="1"/>
  <c r="T3894" i="1" s="1"/>
  <c r="S3895" i="1"/>
  <c r="T3895" i="1" s="1"/>
  <c r="S3896" i="1"/>
  <c r="T3896" i="1" s="1"/>
  <c r="S3897" i="1"/>
  <c r="T3897" i="1" s="1"/>
  <c r="S3898" i="1"/>
  <c r="T3898" i="1" s="1"/>
  <c r="S3899" i="1"/>
  <c r="T3899" i="1" s="1"/>
  <c r="S3900" i="1"/>
  <c r="T3900" i="1" s="1"/>
  <c r="S3901" i="1"/>
  <c r="T3901" i="1" s="1"/>
  <c r="S3902" i="1"/>
  <c r="T3902" i="1" s="1"/>
  <c r="S3903" i="1"/>
  <c r="T3903" i="1" s="1"/>
  <c r="S3904" i="1"/>
  <c r="T3904" i="1" s="1"/>
  <c r="S3905" i="1"/>
  <c r="T3905" i="1" s="1"/>
  <c r="S3906" i="1"/>
  <c r="T3906" i="1" s="1"/>
  <c r="S3907" i="1"/>
  <c r="T3907" i="1" s="1"/>
  <c r="S3908" i="1"/>
  <c r="T3908" i="1" s="1"/>
  <c r="S3909" i="1"/>
  <c r="T3909" i="1" s="1"/>
  <c r="S3910" i="1"/>
  <c r="T3910" i="1" s="1"/>
  <c r="S3911" i="1"/>
  <c r="T3911" i="1" s="1"/>
  <c r="S3912" i="1"/>
  <c r="T3912" i="1" s="1"/>
  <c r="S3913" i="1"/>
  <c r="T3913" i="1" s="1"/>
  <c r="S3914" i="1"/>
  <c r="T3914" i="1" s="1"/>
  <c r="S3915" i="1"/>
  <c r="T3915" i="1" s="1"/>
  <c r="S3916" i="1"/>
  <c r="T3916" i="1" s="1"/>
  <c r="S3917" i="1"/>
  <c r="T3917" i="1" s="1"/>
  <c r="S3918" i="1"/>
  <c r="T3918" i="1" s="1"/>
  <c r="S3919" i="1"/>
  <c r="T3919" i="1" s="1"/>
  <c r="S3920" i="1"/>
  <c r="T3920" i="1" s="1"/>
  <c r="S3921" i="1"/>
  <c r="T3921" i="1" s="1"/>
  <c r="S3922" i="1"/>
  <c r="T3922" i="1" s="1"/>
  <c r="S3923" i="1"/>
  <c r="T3923" i="1" s="1"/>
  <c r="S3924" i="1"/>
  <c r="T3924" i="1" s="1"/>
  <c r="S3925" i="1"/>
  <c r="T3925" i="1" s="1"/>
  <c r="S3926" i="1"/>
  <c r="T3926" i="1" s="1"/>
  <c r="S3927" i="1"/>
  <c r="T3927" i="1" s="1"/>
  <c r="S3928" i="1"/>
  <c r="T3928" i="1" s="1"/>
  <c r="S3929" i="1"/>
  <c r="T3929" i="1" s="1"/>
  <c r="S3930" i="1"/>
  <c r="T3930" i="1" s="1"/>
  <c r="S3931" i="1"/>
  <c r="T3931" i="1" s="1"/>
  <c r="S3932" i="1"/>
  <c r="T3932" i="1" s="1"/>
  <c r="S3933" i="1"/>
  <c r="T3933" i="1" s="1"/>
  <c r="S3934" i="1"/>
  <c r="T3934" i="1" s="1"/>
  <c r="S3935" i="1"/>
  <c r="T3935" i="1" s="1"/>
  <c r="S3936" i="1"/>
  <c r="T3936" i="1" s="1"/>
  <c r="S3937" i="1"/>
  <c r="T3937" i="1" s="1"/>
  <c r="S3938" i="1"/>
  <c r="T3938" i="1" s="1"/>
  <c r="S3939" i="1"/>
  <c r="T3939" i="1" s="1"/>
  <c r="S3940" i="1"/>
  <c r="T3940" i="1" s="1"/>
  <c r="S3941" i="1"/>
  <c r="T3941" i="1" s="1"/>
  <c r="S3942" i="1"/>
  <c r="T3942" i="1" s="1"/>
  <c r="S3943" i="1"/>
  <c r="T3943" i="1" s="1"/>
  <c r="S3944" i="1"/>
  <c r="T3944" i="1" s="1"/>
  <c r="S3945" i="1"/>
  <c r="T3945" i="1" s="1"/>
  <c r="S3946" i="1"/>
  <c r="T3946" i="1" s="1"/>
  <c r="S3947" i="1"/>
  <c r="T3947" i="1" s="1"/>
  <c r="S3948" i="1"/>
  <c r="T3948" i="1" s="1"/>
  <c r="S3949" i="1"/>
  <c r="T3949" i="1" s="1"/>
  <c r="S3950" i="1"/>
  <c r="T3950" i="1" s="1"/>
  <c r="S3951" i="1"/>
  <c r="T3951" i="1" s="1"/>
  <c r="S3952" i="1"/>
  <c r="T3952" i="1" s="1"/>
  <c r="S3953" i="1"/>
  <c r="T3953" i="1" s="1"/>
  <c r="S3954" i="1"/>
  <c r="T3954" i="1" s="1"/>
  <c r="S3955" i="1"/>
  <c r="T3955" i="1" s="1"/>
  <c r="S3956" i="1"/>
  <c r="T3956" i="1" s="1"/>
  <c r="S3957" i="1"/>
  <c r="T3957" i="1" s="1"/>
  <c r="S3958" i="1"/>
  <c r="T3958" i="1" s="1"/>
  <c r="S3959" i="1"/>
  <c r="T3959" i="1" s="1"/>
  <c r="S3960" i="1"/>
  <c r="T3960" i="1" s="1"/>
  <c r="S3961" i="1"/>
  <c r="T3961" i="1" s="1"/>
  <c r="S3962" i="1"/>
  <c r="T3962" i="1" s="1"/>
  <c r="S3963" i="1"/>
  <c r="T3963" i="1" s="1"/>
  <c r="S3964" i="1"/>
  <c r="T3964" i="1" s="1"/>
  <c r="S3965" i="1"/>
  <c r="T3965" i="1" s="1"/>
  <c r="S3966" i="1"/>
  <c r="T3966" i="1" s="1"/>
  <c r="S3967" i="1"/>
  <c r="T3967" i="1" s="1"/>
  <c r="S3968" i="1"/>
  <c r="T3968" i="1" s="1"/>
  <c r="S3969" i="1"/>
  <c r="T3969" i="1" s="1"/>
  <c r="S3970" i="1"/>
  <c r="T3970" i="1" s="1"/>
  <c r="S3971" i="1"/>
  <c r="T3971" i="1" s="1"/>
  <c r="S3972" i="1"/>
  <c r="T3972" i="1" s="1"/>
  <c r="S3973" i="1"/>
  <c r="T3973" i="1" s="1"/>
  <c r="S3974" i="1"/>
  <c r="T3974" i="1" s="1"/>
  <c r="S3975" i="1"/>
  <c r="T3975" i="1" s="1"/>
  <c r="S3976" i="1"/>
  <c r="T3976" i="1" s="1"/>
  <c r="S3977" i="1"/>
  <c r="T3977" i="1" s="1"/>
  <c r="S3978" i="1"/>
  <c r="T3978" i="1" s="1"/>
  <c r="S3979" i="1"/>
  <c r="T3979" i="1" s="1"/>
  <c r="S3980" i="1"/>
  <c r="T3980" i="1" s="1"/>
  <c r="S3981" i="1"/>
  <c r="T3981" i="1" s="1"/>
  <c r="S3982" i="1"/>
  <c r="T3982" i="1" s="1"/>
  <c r="S3983" i="1"/>
  <c r="T3983" i="1" s="1"/>
  <c r="S3984" i="1"/>
  <c r="T3984" i="1" s="1"/>
  <c r="S3985" i="1"/>
  <c r="T3985" i="1" s="1"/>
  <c r="S3986" i="1"/>
  <c r="T3986" i="1" s="1"/>
  <c r="S3987" i="1"/>
  <c r="T3987" i="1" s="1"/>
  <c r="S3988" i="1"/>
  <c r="T3988" i="1" s="1"/>
  <c r="S3989" i="1"/>
  <c r="T3989" i="1" s="1"/>
  <c r="S3990" i="1"/>
  <c r="T3990" i="1" s="1"/>
  <c r="S3991" i="1"/>
  <c r="T3991" i="1" s="1"/>
  <c r="S3992" i="1"/>
  <c r="T3992" i="1" s="1"/>
  <c r="S3993" i="1"/>
  <c r="T3993" i="1" s="1"/>
  <c r="S3994" i="1"/>
  <c r="T3994" i="1" s="1"/>
  <c r="S3995" i="1"/>
  <c r="T3995" i="1" s="1"/>
  <c r="S3996" i="1"/>
  <c r="T3996" i="1" s="1"/>
  <c r="S3997" i="1"/>
  <c r="T3997" i="1" s="1"/>
  <c r="S3998" i="1"/>
  <c r="T3998" i="1" s="1"/>
  <c r="S3999" i="1"/>
  <c r="T3999" i="1" s="1"/>
  <c r="S4000" i="1"/>
  <c r="T4000" i="1" s="1"/>
  <c r="S4001" i="1"/>
  <c r="T4001" i="1" s="1"/>
  <c r="S4002" i="1"/>
  <c r="T4002" i="1" s="1"/>
  <c r="S4003" i="1"/>
  <c r="T4003" i="1" s="1"/>
  <c r="S4004" i="1"/>
  <c r="T4004" i="1" s="1"/>
  <c r="S4005" i="1"/>
  <c r="T4005" i="1" s="1"/>
  <c r="S4006" i="1"/>
  <c r="T4006" i="1" s="1"/>
  <c r="S4007" i="1"/>
  <c r="T4007" i="1" s="1"/>
  <c r="S4008" i="1"/>
  <c r="T4008" i="1" s="1"/>
  <c r="S4009" i="1"/>
  <c r="T4009" i="1" s="1"/>
  <c r="S4010" i="1"/>
  <c r="T4010" i="1" s="1"/>
  <c r="S4011" i="1"/>
  <c r="T4011" i="1" s="1"/>
  <c r="S4012" i="1"/>
  <c r="T4012" i="1" s="1"/>
  <c r="S4013" i="1"/>
  <c r="T4013" i="1" s="1"/>
  <c r="S4014" i="1"/>
  <c r="T4014" i="1" s="1"/>
  <c r="S4015" i="1"/>
  <c r="T4015" i="1" s="1"/>
  <c r="S4016" i="1"/>
  <c r="T4016" i="1" s="1"/>
  <c r="S4017" i="1"/>
  <c r="T4017" i="1" s="1"/>
  <c r="S4018" i="1"/>
  <c r="T4018" i="1" s="1"/>
  <c r="S4019" i="1"/>
  <c r="T4019" i="1" s="1"/>
  <c r="S4020" i="1"/>
  <c r="T4020" i="1" s="1"/>
  <c r="S4021" i="1"/>
  <c r="T4021" i="1" s="1"/>
  <c r="S4022" i="1"/>
  <c r="T4022" i="1" s="1"/>
  <c r="S4023" i="1"/>
  <c r="T4023" i="1" s="1"/>
  <c r="S4024" i="1"/>
  <c r="T4024" i="1" s="1"/>
  <c r="S4025" i="1"/>
  <c r="T4025" i="1" s="1"/>
  <c r="S4026" i="1"/>
  <c r="T4026" i="1" s="1"/>
  <c r="S4027" i="1"/>
  <c r="T4027" i="1" s="1"/>
  <c r="S4028" i="1"/>
  <c r="T4028" i="1" s="1"/>
  <c r="S4029" i="1"/>
  <c r="T4029" i="1" s="1"/>
  <c r="S4030" i="1"/>
  <c r="T4030" i="1" s="1"/>
  <c r="S4031" i="1"/>
  <c r="T4031" i="1" s="1"/>
  <c r="S4032" i="1"/>
  <c r="T4032" i="1" s="1"/>
  <c r="S4033" i="1"/>
  <c r="T4033" i="1" s="1"/>
  <c r="S4034" i="1"/>
  <c r="T4034" i="1" s="1"/>
  <c r="S4035" i="1"/>
  <c r="T4035" i="1" s="1"/>
  <c r="S4036" i="1"/>
  <c r="T4036" i="1" s="1"/>
  <c r="S4037" i="1"/>
  <c r="T4037" i="1" s="1"/>
  <c r="S4038" i="1"/>
  <c r="T4038" i="1" s="1"/>
  <c r="S4039" i="1"/>
  <c r="T4039" i="1" s="1"/>
  <c r="S4040" i="1"/>
  <c r="T4040" i="1" s="1"/>
  <c r="S4041" i="1"/>
  <c r="T4041" i="1" s="1"/>
  <c r="S4042" i="1"/>
  <c r="T4042" i="1" s="1"/>
  <c r="S4043" i="1"/>
  <c r="T4043" i="1" s="1"/>
  <c r="S4044" i="1"/>
  <c r="T4044" i="1" s="1"/>
  <c r="S4045" i="1"/>
  <c r="T4045" i="1" s="1"/>
  <c r="S4046" i="1"/>
  <c r="T4046" i="1" s="1"/>
  <c r="S4047" i="1"/>
  <c r="T4047" i="1" s="1"/>
  <c r="S4048" i="1"/>
  <c r="T4048" i="1" s="1"/>
  <c r="S4049" i="1"/>
  <c r="T4049" i="1" s="1"/>
  <c r="S4050" i="1"/>
  <c r="T4050" i="1" s="1"/>
  <c r="S4051" i="1"/>
  <c r="T4051" i="1" s="1"/>
  <c r="S4052" i="1"/>
  <c r="T4052" i="1" s="1"/>
  <c r="S4053" i="1"/>
  <c r="T4053" i="1" s="1"/>
  <c r="S4054" i="1"/>
  <c r="T4054" i="1" s="1"/>
  <c r="S4055" i="1"/>
  <c r="T4055" i="1" s="1"/>
  <c r="S4056" i="1"/>
  <c r="T4056" i="1" s="1"/>
  <c r="S4057" i="1"/>
  <c r="T4057" i="1" s="1"/>
  <c r="S4058" i="1"/>
  <c r="T4058" i="1" s="1"/>
  <c r="S4059" i="1"/>
  <c r="T4059" i="1" s="1"/>
  <c r="S4060" i="1"/>
  <c r="T4060" i="1" s="1"/>
  <c r="S4061" i="1"/>
  <c r="T4061" i="1" s="1"/>
  <c r="S4062" i="1"/>
  <c r="T4062" i="1" s="1"/>
  <c r="S4063" i="1"/>
  <c r="T4063" i="1" s="1"/>
  <c r="S4064" i="1"/>
  <c r="T4064" i="1" s="1"/>
  <c r="S4065" i="1"/>
  <c r="T4065" i="1" s="1"/>
  <c r="S4066" i="1"/>
  <c r="T4066" i="1" s="1"/>
  <c r="S4067" i="1"/>
  <c r="T4067" i="1" s="1"/>
  <c r="S4068" i="1"/>
  <c r="T4068" i="1" s="1"/>
  <c r="S4069" i="1"/>
  <c r="T4069" i="1" s="1"/>
  <c r="S4070" i="1"/>
  <c r="T4070" i="1" s="1"/>
  <c r="S4071" i="1"/>
  <c r="T4071" i="1" s="1"/>
  <c r="S4072" i="1"/>
  <c r="T4072" i="1" s="1"/>
  <c r="S4073" i="1"/>
  <c r="T4073" i="1" s="1"/>
  <c r="S4074" i="1"/>
  <c r="T4074" i="1" s="1"/>
  <c r="S4075" i="1"/>
  <c r="T4075" i="1" s="1"/>
  <c r="S4076" i="1"/>
  <c r="T4076" i="1" s="1"/>
  <c r="S4077" i="1"/>
  <c r="T4077" i="1" s="1"/>
  <c r="S4078" i="1"/>
  <c r="T4078" i="1" s="1"/>
  <c r="S4079" i="1"/>
  <c r="T4079" i="1" s="1"/>
  <c r="S4080" i="1"/>
  <c r="T4080" i="1" s="1"/>
  <c r="S4081" i="1"/>
  <c r="T4081" i="1" s="1"/>
  <c r="S4082" i="1"/>
  <c r="T4082" i="1" s="1"/>
  <c r="S4083" i="1"/>
  <c r="T4083" i="1" s="1"/>
  <c r="S4084" i="1"/>
  <c r="T4084" i="1" s="1"/>
  <c r="S4085" i="1"/>
  <c r="T4085" i="1" s="1"/>
  <c r="S4086" i="1"/>
  <c r="T4086" i="1" s="1"/>
  <c r="S4087" i="1"/>
  <c r="T4087" i="1" s="1"/>
  <c r="S4088" i="1"/>
  <c r="T4088" i="1" s="1"/>
  <c r="S4089" i="1"/>
  <c r="T4089" i="1" s="1"/>
  <c r="S4090" i="1"/>
  <c r="T4090" i="1" s="1"/>
  <c r="S4091" i="1"/>
  <c r="T4091" i="1" s="1"/>
  <c r="S4092" i="1"/>
  <c r="T4092" i="1" s="1"/>
  <c r="S4093" i="1"/>
  <c r="T4093" i="1" s="1"/>
  <c r="S4094" i="1"/>
  <c r="T4094" i="1" s="1"/>
  <c r="S4095" i="1"/>
  <c r="T4095" i="1" s="1"/>
  <c r="S4096" i="1"/>
  <c r="T4096" i="1" s="1"/>
  <c r="S4097" i="1"/>
  <c r="T4097" i="1" s="1"/>
  <c r="S4098" i="1"/>
  <c r="T4098" i="1" s="1"/>
  <c r="S4099" i="1"/>
  <c r="T4099" i="1" s="1"/>
  <c r="S4100" i="1"/>
  <c r="T4100" i="1" s="1"/>
  <c r="S4101" i="1"/>
  <c r="T4101" i="1" s="1"/>
  <c r="S4102" i="1"/>
  <c r="T4102" i="1" s="1"/>
  <c r="S4103" i="1"/>
  <c r="T4103" i="1" s="1"/>
  <c r="S4104" i="1"/>
  <c r="T4104" i="1" s="1"/>
  <c r="S4105" i="1"/>
  <c r="T4105" i="1" s="1"/>
  <c r="S4106" i="1"/>
  <c r="T4106" i="1" s="1"/>
  <c r="S4107" i="1"/>
  <c r="T4107" i="1" s="1"/>
  <c r="S4108" i="1"/>
  <c r="T4108" i="1" s="1"/>
  <c r="S4109" i="1"/>
  <c r="T4109" i="1" s="1"/>
  <c r="S4110" i="1"/>
  <c r="T4110" i="1" s="1"/>
  <c r="S4111" i="1"/>
  <c r="T4111" i="1" s="1"/>
  <c r="S4112" i="1"/>
  <c r="T4112" i="1" s="1"/>
  <c r="S4113" i="1"/>
  <c r="T4113" i="1" s="1"/>
  <c r="S4114" i="1"/>
  <c r="T4114" i="1" s="1"/>
  <c r="S4115" i="1"/>
  <c r="T4115" i="1" s="1"/>
  <c r="S2" i="1"/>
  <c r="T2" i="1" s="1"/>
  <c r="P531" i="1"/>
  <c r="P2655" i="1"/>
  <c r="P689" i="1"/>
  <c r="P145" i="1"/>
  <c r="P1252" i="1"/>
  <c r="P797" i="1"/>
  <c r="P764" i="1"/>
  <c r="P1403" i="1"/>
  <c r="P2573" i="1"/>
  <c r="P1549" i="1"/>
  <c r="P1009" i="1"/>
  <c r="P167" i="1"/>
  <c r="P1060" i="1"/>
  <c r="P999" i="1"/>
  <c r="P1815" i="1"/>
  <c r="P604" i="1"/>
  <c r="P2087" i="1"/>
  <c r="P257" i="1"/>
  <c r="P2211" i="1"/>
  <c r="P1902" i="1"/>
  <c r="P411" i="1"/>
  <c r="P2753" i="1"/>
  <c r="P1736" i="1"/>
  <c r="P220" i="1"/>
  <c r="P2468" i="1"/>
  <c r="P1929" i="1"/>
  <c r="P370" i="1"/>
  <c r="P602" i="1"/>
  <c r="P1371" i="1"/>
  <c r="P1311" i="1"/>
  <c r="P3489" i="1"/>
  <c r="P299" i="1"/>
  <c r="P1103" i="1"/>
  <c r="P1433" i="1"/>
  <c r="P2014" i="1"/>
  <c r="P796" i="1"/>
  <c r="P202" i="1"/>
  <c r="P1611" i="1"/>
  <c r="P251" i="1"/>
  <c r="P1877" i="1"/>
  <c r="P1908" i="1"/>
  <c r="P420" i="1"/>
  <c r="P269" i="1"/>
  <c r="P1909" i="1"/>
  <c r="P1019" i="1"/>
  <c r="P776" i="1"/>
  <c r="P1099" i="1"/>
  <c r="P1799" i="1"/>
  <c r="P607" i="1"/>
  <c r="P2599" i="1"/>
  <c r="P540" i="1"/>
  <c r="P626" i="1"/>
  <c r="P1462" i="1"/>
  <c r="P712" i="1"/>
  <c r="P654" i="1"/>
  <c r="P791" i="1"/>
  <c r="P517" i="1"/>
  <c r="P697" i="1"/>
  <c r="P417" i="1"/>
  <c r="P1215" i="1"/>
  <c r="P894" i="1"/>
  <c r="P1216" i="1"/>
  <c r="P1770" i="1"/>
  <c r="P1842" i="1"/>
  <c r="P886" i="1"/>
  <c r="P1735" i="1"/>
  <c r="P1753" i="1"/>
  <c r="P2485" i="1"/>
  <c r="P653" i="1"/>
  <c r="P2566" i="1"/>
  <c r="P1775" i="1"/>
  <c r="P1734" i="1"/>
  <c r="P2404" i="1"/>
  <c r="P2623" i="1"/>
  <c r="P1316" i="1"/>
  <c r="P2711" i="1"/>
  <c r="P2055" i="1"/>
  <c r="P2158" i="1"/>
  <c r="P2022" i="1"/>
  <c r="P572" i="1"/>
  <c r="P2109" i="1"/>
  <c r="P1329" i="1"/>
  <c r="P2963" i="1"/>
  <c r="P2678" i="1"/>
  <c r="P2092" i="1"/>
  <c r="P959" i="1"/>
  <c r="P1649" i="1"/>
  <c r="P1383" i="1"/>
  <c r="P925" i="1"/>
  <c r="P2674" i="1"/>
  <c r="P1384" i="1"/>
  <c r="P1122" i="1"/>
  <c r="P2275" i="1"/>
  <c r="P2895" i="1"/>
  <c r="P2710" i="1"/>
  <c r="P1994" i="1"/>
  <c r="P2742" i="1"/>
  <c r="P1428" i="1"/>
  <c r="P2042" i="1"/>
  <c r="P1183" i="1"/>
  <c r="P1404" i="1"/>
  <c r="P875" i="1"/>
  <c r="P2147" i="1"/>
  <c r="P2600" i="1"/>
  <c r="P1739" i="1"/>
  <c r="P1175" i="1"/>
  <c r="P873" i="1"/>
  <c r="P1372" i="1"/>
  <c r="P1788" i="1"/>
  <c r="P2001" i="1"/>
  <c r="P1094" i="1"/>
  <c r="P1139" i="1"/>
  <c r="P916" i="1"/>
  <c r="P1514" i="1"/>
  <c r="P2570" i="1"/>
  <c r="P1336" i="1"/>
  <c r="P1234" i="1"/>
  <c r="P1051" i="1"/>
  <c r="P1430" i="1"/>
  <c r="P3506" i="1"/>
  <c r="P3682" i="1"/>
  <c r="P3706" i="1"/>
  <c r="P3021" i="1"/>
  <c r="P3967" i="1"/>
  <c r="P3216" i="1"/>
  <c r="P2140" i="1"/>
  <c r="P2986" i="1"/>
  <c r="P1948" i="1"/>
  <c r="P3810" i="1"/>
  <c r="P4081" i="1"/>
  <c r="P4048" i="1"/>
  <c r="P876" i="1"/>
  <c r="P3759" i="1"/>
  <c r="P3939" i="1"/>
  <c r="P2759" i="1"/>
  <c r="P3985" i="1"/>
  <c r="P3761" i="1"/>
  <c r="P1207" i="1"/>
  <c r="P2679" i="1"/>
  <c r="P3728" i="1"/>
  <c r="P2185" i="1"/>
  <c r="P3533" i="1"/>
  <c r="P3931" i="1"/>
  <c r="P1848" i="1"/>
  <c r="P2810" i="1"/>
  <c r="P3091" i="1"/>
  <c r="P3909" i="1"/>
  <c r="P3335" i="1"/>
  <c r="P3160" i="1"/>
  <c r="P284" i="1"/>
  <c r="P3040" i="1"/>
  <c r="P3375" i="1"/>
  <c r="P2794" i="1"/>
  <c r="P3345" i="1"/>
  <c r="P3182" i="1"/>
  <c r="P1974" i="1"/>
  <c r="P3557" i="1"/>
  <c r="P3940" i="1"/>
  <c r="P3504" i="1"/>
  <c r="P3941" i="1"/>
  <c r="P3572" i="1"/>
  <c r="P2726" i="1"/>
  <c r="P3712" i="1"/>
  <c r="P2558" i="1"/>
  <c r="P3827" i="1"/>
  <c r="P1558" i="1"/>
  <c r="P3494" i="1"/>
  <c r="P2820" i="1"/>
  <c r="P2628" i="1"/>
  <c r="P2819" i="1"/>
  <c r="P3645" i="1"/>
  <c r="P3752" i="1"/>
  <c r="P4056" i="1"/>
  <c r="P3921" i="1"/>
  <c r="P2182" i="1"/>
  <c r="P4033" i="1"/>
  <c r="P2996" i="1"/>
  <c r="P3719" i="1"/>
  <c r="P2976" i="1"/>
  <c r="P2761" i="1"/>
  <c r="P2507" i="1"/>
  <c r="P4059" i="1"/>
  <c r="P1242" i="1"/>
  <c r="P3274" i="1"/>
  <c r="P1785" i="1"/>
  <c r="P3942" i="1"/>
  <c r="P2465" i="1"/>
  <c r="P4034" i="1"/>
  <c r="P2806" i="1"/>
  <c r="P3290" i="1"/>
  <c r="P2910" i="1"/>
  <c r="P3469" i="1"/>
  <c r="P4060" i="1"/>
  <c r="P3613" i="1"/>
  <c r="P3713" i="1"/>
  <c r="P2113" i="1"/>
  <c r="P2887" i="1"/>
  <c r="P2870" i="1"/>
  <c r="P3852" i="1"/>
  <c r="P2051" i="1"/>
  <c r="P2778" i="1"/>
  <c r="P3922" i="1"/>
  <c r="P2496" i="1"/>
  <c r="P52" i="1"/>
  <c r="P2180" i="1"/>
  <c r="P3847" i="1"/>
  <c r="P1817" i="1"/>
  <c r="P3762" i="1"/>
  <c r="P3796" i="1"/>
  <c r="P1541" i="1"/>
  <c r="P1777" i="1"/>
  <c r="P3671" i="1"/>
  <c r="P3455" i="1"/>
  <c r="P3664" i="1"/>
  <c r="P3530" i="1"/>
  <c r="P306" i="1"/>
  <c r="P612" i="1"/>
  <c r="P3135" i="1"/>
  <c r="P772" i="1"/>
  <c r="P2791" i="1"/>
  <c r="P3763" i="1"/>
  <c r="P3058" i="1"/>
  <c r="P3714" i="1"/>
  <c r="P3710" i="1"/>
  <c r="P4106" i="1"/>
  <c r="P2907" i="1"/>
  <c r="P3793" i="1"/>
  <c r="P3896" i="1"/>
  <c r="P3986" i="1"/>
  <c r="P3239" i="1"/>
  <c r="P3715" i="1"/>
  <c r="P3101" i="1"/>
  <c r="P3725" i="1"/>
  <c r="P2762" i="1"/>
  <c r="P3853" i="1"/>
  <c r="P3733" i="1"/>
  <c r="P3286" i="1"/>
  <c r="P3795" i="1"/>
  <c r="P2912" i="1"/>
  <c r="P483" i="1"/>
  <c r="P196" i="1"/>
  <c r="P530" i="1"/>
  <c r="P333" i="1"/>
  <c r="P1335" i="1"/>
  <c r="P1142" i="1"/>
  <c r="P519" i="1"/>
  <c r="P932" i="1"/>
  <c r="P96" i="1"/>
  <c r="P645" i="1"/>
  <c r="P261" i="1"/>
  <c r="P1251" i="1"/>
  <c r="P756" i="1"/>
  <c r="P2086" i="1"/>
  <c r="P305" i="1"/>
  <c r="P793" i="1"/>
  <c r="P444" i="1"/>
  <c r="P222" i="1"/>
  <c r="P137" i="1"/>
  <c r="P87" i="1"/>
  <c r="P675" i="1"/>
  <c r="P387" i="1"/>
  <c r="P1020" i="1"/>
  <c r="P291" i="1"/>
  <c r="P1024" i="1"/>
  <c r="P1066" i="1"/>
  <c r="P2118" i="1"/>
  <c r="P569" i="1"/>
  <c r="P1064" i="1"/>
  <c r="P54" i="1"/>
  <c r="P1400" i="1"/>
  <c r="P263" i="1"/>
  <c r="P1111" i="1"/>
  <c r="P1098" i="1"/>
  <c r="P973" i="1"/>
  <c r="P383" i="1"/>
  <c r="P1026" i="1"/>
  <c r="P118" i="1"/>
  <c r="P199" i="1"/>
  <c r="P314" i="1"/>
  <c r="P66" i="1"/>
  <c r="P942" i="1"/>
  <c r="P180" i="1"/>
  <c r="P402" i="1"/>
  <c r="P194" i="1"/>
  <c r="P255" i="1"/>
  <c r="P477" i="1"/>
  <c r="P320" i="1"/>
  <c r="P155" i="1"/>
  <c r="P493" i="1"/>
  <c r="P1202" i="1"/>
  <c r="P1014" i="1"/>
  <c r="P108" i="1"/>
  <c r="P322" i="1"/>
  <c r="P1184" i="1"/>
  <c r="P121" i="1"/>
  <c r="P289" i="1"/>
  <c r="P412" i="1"/>
  <c r="P56" i="1"/>
  <c r="P447" i="1"/>
  <c r="P337" i="1"/>
  <c r="P511" i="1"/>
  <c r="P721" i="1"/>
  <c r="P1296" i="1"/>
  <c r="P857" i="1"/>
  <c r="P736" i="1"/>
  <c r="P1580" i="1"/>
  <c r="P348" i="1"/>
  <c r="P580" i="1"/>
  <c r="P388" i="1"/>
  <c r="P2319" i="1"/>
  <c r="P398" i="1"/>
  <c r="P768" i="1"/>
  <c r="P449" i="1"/>
  <c r="P1352" i="1"/>
  <c r="P340" i="1"/>
  <c r="P466" i="1"/>
  <c r="P281" i="1"/>
  <c r="P539" i="1"/>
  <c r="P1054" i="1"/>
  <c r="P392" i="1"/>
  <c r="P225" i="1"/>
  <c r="P313" i="1"/>
  <c r="P939" i="1"/>
  <c r="P787" i="1"/>
  <c r="P153" i="1"/>
  <c r="P43" i="1"/>
  <c r="P1084" i="1"/>
  <c r="P105" i="1"/>
  <c r="P682" i="1"/>
  <c r="P227" i="1"/>
  <c r="P190" i="1"/>
  <c r="P70" i="1"/>
  <c r="P164" i="1"/>
  <c r="P710" i="1"/>
  <c r="P779" i="1"/>
  <c r="P292" i="1"/>
  <c r="P1536" i="1"/>
  <c r="P474" i="1"/>
  <c r="P956" i="1"/>
  <c r="P186" i="1"/>
  <c r="P1367" i="1"/>
  <c r="P144" i="1"/>
  <c r="P274" i="1"/>
  <c r="P238" i="1"/>
  <c r="P448" i="1"/>
  <c r="P467" i="1"/>
  <c r="P184" i="1"/>
  <c r="P694" i="1"/>
  <c r="P605" i="1"/>
  <c r="P297" i="1"/>
  <c r="P187" i="1"/>
  <c r="P623" i="1"/>
  <c r="P128" i="1"/>
  <c r="P1381" i="1"/>
  <c r="P198" i="1"/>
  <c r="P872" i="1"/>
  <c r="P328" i="1"/>
  <c r="P156" i="1"/>
  <c r="P339" i="1"/>
  <c r="P597" i="1"/>
  <c r="P217" i="1"/>
  <c r="P609" i="1"/>
  <c r="P765" i="1"/>
  <c r="P871" i="1"/>
  <c r="P503" i="1"/>
  <c r="P219" i="1"/>
  <c r="P693" i="1"/>
  <c r="P568" i="1"/>
  <c r="P911" i="1"/>
  <c r="P275" i="1"/>
  <c r="P39" i="1"/>
  <c r="P2781" i="1"/>
  <c r="P849" i="1"/>
  <c r="P860" i="1"/>
  <c r="P2601" i="1"/>
  <c r="P1660" i="1"/>
  <c r="P547" i="1"/>
  <c r="P1444" i="1"/>
  <c r="P457" i="1"/>
  <c r="P1049" i="1"/>
  <c r="P327" i="1"/>
  <c r="P2073" i="1"/>
  <c r="P1851" i="1"/>
  <c r="P368" i="1"/>
  <c r="P317" i="1"/>
  <c r="P2597" i="1"/>
  <c r="P100" i="1"/>
  <c r="P966" i="1"/>
  <c r="P63" i="1"/>
  <c r="P2365" i="1"/>
  <c r="P413" i="1"/>
  <c r="P436" i="1"/>
  <c r="P143" i="1"/>
  <c r="P1123" i="1"/>
  <c r="P664" i="1"/>
  <c r="P484" i="1"/>
  <c r="P570" i="1"/>
  <c r="P750" i="1"/>
  <c r="P390" i="1"/>
  <c r="P647" i="1"/>
  <c r="P154" i="1"/>
  <c r="P1600" i="1"/>
  <c r="P1120" i="1"/>
  <c r="P224" i="1"/>
  <c r="P1535" i="1"/>
  <c r="P1548" i="1"/>
  <c r="P1873" i="1"/>
  <c r="P992" i="1"/>
  <c r="P2526" i="1"/>
  <c r="P2189" i="1"/>
  <c r="P278" i="1"/>
  <c r="P1496" i="1"/>
  <c r="P556" i="1"/>
  <c r="P432" i="1"/>
  <c r="P2125" i="1"/>
  <c r="P2223" i="1"/>
  <c r="P683" i="1"/>
  <c r="P367" i="1"/>
  <c r="P843" i="1"/>
  <c r="P3487" i="1"/>
  <c r="P2836" i="1"/>
  <c r="P2729" i="1"/>
  <c r="P3018" i="1"/>
  <c r="P2965" i="1"/>
  <c r="P3563" i="1"/>
  <c r="P3051" i="1"/>
  <c r="P3917" i="1"/>
  <c r="P2532" i="1"/>
  <c r="P3943" i="1"/>
  <c r="P3439" i="1"/>
  <c r="P2748" i="1"/>
  <c r="P2616" i="1"/>
  <c r="P3987" i="1"/>
  <c r="P3074" i="1"/>
  <c r="P3606" i="1"/>
  <c r="P4061" i="1"/>
  <c r="P3910" i="1"/>
  <c r="P1943" i="1"/>
  <c r="P4096" i="1"/>
  <c r="P3582" i="1"/>
  <c r="P4097" i="1"/>
  <c r="P934" i="1"/>
  <c r="P3518" i="1"/>
  <c r="P3304" i="1"/>
  <c r="P3619" i="1"/>
  <c r="P2483" i="1"/>
  <c r="P3574" i="1"/>
  <c r="P3179" i="1"/>
  <c r="P3323" i="1"/>
  <c r="P2770" i="1"/>
  <c r="P3811" i="1"/>
  <c r="P2699" i="1"/>
  <c r="P3399" i="1"/>
  <c r="P3181" i="1"/>
  <c r="P3313" i="1"/>
  <c r="P3237" i="1"/>
  <c r="P3812" i="1"/>
  <c r="P2447" i="1"/>
  <c r="P3410" i="1"/>
  <c r="P3417" i="1"/>
  <c r="P4084" i="1"/>
  <c r="P3741" i="1"/>
  <c r="P2204" i="1"/>
  <c r="P3695" i="1"/>
  <c r="P3044" i="1"/>
  <c r="P3191" i="1"/>
  <c r="P1261" i="1"/>
  <c r="P3905" i="1"/>
  <c r="P3923" i="1"/>
  <c r="P3271" i="1"/>
  <c r="P948" i="1"/>
  <c r="P3039" i="1"/>
  <c r="P2428" i="1"/>
  <c r="P3681" i="1"/>
  <c r="P4019" i="1"/>
  <c r="P1193" i="1"/>
  <c r="P4035" i="1"/>
  <c r="P3854" i="1"/>
  <c r="P1196" i="1"/>
  <c r="P868" i="1"/>
  <c r="P1959" i="1"/>
  <c r="P3519" i="1"/>
  <c r="P885" i="1"/>
  <c r="P3032" i="1"/>
  <c r="P807" i="1"/>
  <c r="P3277" i="1"/>
  <c r="P3764" i="1"/>
  <c r="P3848" i="1"/>
  <c r="P2947" i="1"/>
  <c r="P4062" i="1"/>
  <c r="P3855" i="1"/>
  <c r="P3709" i="1"/>
  <c r="P3783" i="1"/>
  <c r="P3374" i="1"/>
  <c r="P3911" i="1"/>
  <c r="P3644" i="1"/>
  <c r="P3381" i="1"/>
  <c r="P1567" i="1"/>
  <c r="P1935" i="1"/>
  <c r="P2948" i="1"/>
  <c r="P3856" i="1"/>
  <c r="P2933" i="1"/>
  <c r="P3095" i="1"/>
  <c r="P2813" i="1"/>
  <c r="P3265" i="1"/>
  <c r="P2903" i="1"/>
  <c r="P2559" i="1"/>
  <c r="P2764" i="1"/>
  <c r="P3524" i="1"/>
  <c r="P3841" i="1"/>
  <c r="P3028" i="1"/>
  <c r="P3497" i="1"/>
  <c r="P923" i="1"/>
  <c r="P3301" i="1"/>
  <c r="P346" i="1"/>
  <c r="P3944" i="1"/>
  <c r="P2959" i="1"/>
  <c r="P3908" i="1"/>
  <c r="P1613" i="1"/>
  <c r="P1151" i="1"/>
  <c r="P1131" i="1"/>
  <c r="P1419" i="1"/>
  <c r="P1005" i="1"/>
  <c r="P1354" i="1"/>
  <c r="P608" i="1"/>
  <c r="P1996" i="1"/>
  <c r="P715" i="1"/>
  <c r="P2167" i="1"/>
  <c r="P2057" i="1"/>
  <c r="P1376" i="1"/>
  <c r="P1331" i="1"/>
  <c r="P591" i="1"/>
  <c r="P1903" i="1"/>
  <c r="P495" i="1"/>
  <c r="P1862" i="1"/>
  <c r="P1347" i="1"/>
  <c r="P1725" i="1"/>
  <c r="P526" i="1"/>
  <c r="P2672" i="1"/>
  <c r="P3660" i="1"/>
  <c r="P3422" i="1"/>
  <c r="P3636" i="1"/>
  <c r="P3212" i="1"/>
  <c r="P3570" i="1"/>
  <c r="P549" i="1"/>
  <c r="P3264" i="1"/>
  <c r="P3906" i="1"/>
  <c r="P3554" i="1"/>
  <c r="P3223" i="1"/>
  <c r="P3361" i="1"/>
  <c r="P1359" i="1"/>
  <c r="P3773" i="1"/>
  <c r="P3078" i="1"/>
  <c r="P2128" i="1"/>
  <c r="P3907" i="1"/>
  <c r="P2973" i="1"/>
  <c r="P2148" i="1"/>
  <c r="P4075" i="1"/>
  <c r="P3278" i="1"/>
  <c r="P3491" i="1"/>
  <c r="P3252" i="1"/>
  <c r="P3765" i="1"/>
  <c r="P3222" i="1"/>
  <c r="P3658" i="1"/>
  <c r="P3797" i="1"/>
  <c r="P3674" i="1"/>
  <c r="P3857" i="1"/>
  <c r="P2917" i="1"/>
  <c r="P3461" i="1"/>
  <c r="P3037" i="1"/>
  <c r="P3109" i="1"/>
  <c r="P4007" i="1"/>
  <c r="P2805" i="1"/>
  <c r="P3185" i="1"/>
  <c r="P2896" i="1"/>
  <c r="P3641" i="1"/>
  <c r="P3525" i="1"/>
  <c r="P3488" i="1"/>
  <c r="P3004" i="1"/>
  <c r="P3683" i="1"/>
  <c r="P4098" i="1"/>
  <c r="P3742" i="1"/>
  <c r="P3666" i="1"/>
  <c r="P3543" i="1"/>
  <c r="P3889" i="1"/>
  <c r="P3250" i="1"/>
  <c r="P1619" i="1"/>
  <c r="P2837" i="1"/>
  <c r="P3667" i="1"/>
  <c r="P2942" i="1"/>
  <c r="P3235" i="1"/>
  <c r="P2909" i="1"/>
  <c r="P3094" i="1"/>
  <c r="P3401" i="1"/>
  <c r="P2736" i="1"/>
  <c r="P3564" i="1"/>
  <c r="P3458" i="1"/>
  <c r="P2435" i="1"/>
  <c r="P3373" i="1"/>
  <c r="P3136" i="1"/>
  <c r="P3041" i="1"/>
  <c r="P3760" i="1"/>
  <c r="P2607" i="1"/>
  <c r="P4036" i="1"/>
  <c r="P3054" i="1"/>
  <c r="P3526" i="1"/>
  <c r="P4104" i="1"/>
  <c r="P2115" i="1"/>
  <c r="P3599" i="1"/>
  <c r="P3843" i="1"/>
  <c r="P3754" i="1"/>
  <c r="P3858" i="1"/>
  <c r="P573" i="1"/>
  <c r="P3859" i="1"/>
  <c r="P4088" i="1"/>
  <c r="P3945" i="1"/>
  <c r="P3242" i="1"/>
  <c r="P4099" i="1"/>
  <c r="P3634" i="1"/>
  <c r="P2841" i="1"/>
  <c r="P2888" i="1"/>
  <c r="P2808" i="1"/>
  <c r="P3756" i="1"/>
  <c r="P3946" i="1"/>
  <c r="P3798" i="1"/>
  <c r="P1256" i="1"/>
  <c r="P3162" i="1"/>
  <c r="P3947" i="1"/>
  <c r="P2801" i="1"/>
  <c r="P3517" i="1"/>
  <c r="P2524" i="1"/>
  <c r="P3813" i="1"/>
  <c r="P2208" i="1"/>
  <c r="P3675" i="1"/>
  <c r="P3621" i="1"/>
  <c r="P3603" i="1"/>
  <c r="P3743" i="1"/>
  <c r="P3467" i="1"/>
  <c r="P3635" i="1"/>
  <c r="P3126" i="1"/>
  <c r="P172" i="1"/>
  <c r="P22" i="1"/>
  <c r="P319" i="1"/>
  <c r="P112" i="1"/>
  <c r="P1063" i="1"/>
  <c r="P2309" i="1"/>
  <c r="P1812" i="1"/>
  <c r="P185" i="1"/>
  <c r="P1407" i="1"/>
  <c r="P2008" i="1"/>
  <c r="P342" i="1"/>
  <c r="P1551" i="1"/>
  <c r="P79" i="1"/>
  <c r="P254" i="1"/>
  <c r="P617" i="1"/>
  <c r="P673" i="1"/>
  <c r="P433" i="1"/>
  <c r="P283" i="1"/>
  <c r="P1546" i="1"/>
  <c r="P2077" i="1"/>
  <c r="P3153" i="1"/>
  <c r="P3016" i="1"/>
  <c r="P2521" i="1"/>
  <c r="P2402" i="1"/>
  <c r="P1950" i="1"/>
  <c r="P3555" i="1"/>
  <c r="P1179" i="1"/>
  <c r="P2525" i="1"/>
  <c r="P189" i="1"/>
  <c r="P323" i="1"/>
  <c r="P615" i="1"/>
  <c r="P663" i="1"/>
  <c r="P2958" i="1"/>
  <c r="P3473" i="1"/>
  <c r="P2409" i="1"/>
  <c r="P2110" i="1"/>
  <c r="P577" i="1"/>
  <c r="P2274" i="1"/>
  <c r="P771" i="1"/>
  <c r="P426" i="1"/>
  <c r="P3688" i="1"/>
  <c r="P3260" i="1"/>
  <c r="P2852" i="1"/>
  <c r="P355" i="1"/>
  <c r="P2633" i="1"/>
  <c r="P3720" i="1"/>
  <c r="P1391" i="1"/>
  <c r="P532" i="1"/>
  <c r="P68" i="1"/>
  <c r="P1719" i="1"/>
  <c r="P2889" i="1"/>
  <c r="P2176" i="1"/>
  <c r="P229" i="1"/>
  <c r="P2608" i="1"/>
  <c r="P2564" i="1"/>
  <c r="P3638" i="1"/>
  <c r="P1756" i="1"/>
  <c r="P512" i="1"/>
  <c r="P76" i="1"/>
  <c r="P2757" i="1"/>
  <c r="P987" i="1"/>
  <c r="P1220" i="1"/>
  <c r="P2441" i="1"/>
  <c r="P2696" i="1"/>
  <c r="P2382" i="1"/>
  <c r="P3744" i="1"/>
  <c r="P149" i="1"/>
  <c r="P769" i="1"/>
  <c r="P3236" i="1"/>
  <c r="P4049" i="1"/>
  <c r="P241" i="1"/>
  <c r="P3114" i="1"/>
  <c r="P2979" i="1"/>
  <c r="P1773" i="1"/>
  <c r="P2139" i="1"/>
  <c r="P2511" i="1"/>
  <c r="P2834" i="1"/>
  <c r="P3165" i="1"/>
  <c r="P2985" i="1"/>
  <c r="P1615" i="1"/>
  <c r="P730" i="1"/>
  <c r="P248" i="1"/>
  <c r="P1081" i="1"/>
  <c r="P897" i="1"/>
  <c r="P415" i="1"/>
  <c r="P1686" i="1"/>
  <c r="P1086" i="1"/>
  <c r="P853" i="1"/>
  <c r="P1133" i="1"/>
  <c r="P321" i="1"/>
  <c r="P969" i="1"/>
  <c r="P3232" i="1"/>
  <c r="P1552" i="1"/>
  <c r="P674" i="1"/>
  <c r="P146" i="1"/>
  <c r="P642" i="1"/>
  <c r="P986" i="1"/>
  <c r="P2040" i="1"/>
  <c r="P742" i="1"/>
  <c r="P1480" i="1"/>
  <c r="P560" i="1"/>
  <c r="P2066" i="1"/>
  <c r="P2452" i="1"/>
  <c r="P1150" i="1"/>
  <c r="P1337" i="1"/>
  <c r="P1454" i="1"/>
  <c r="P921" i="1"/>
  <c r="P1899" i="1"/>
  <c r="P678" i="1"/>
  <c r="P1228" i="1"/>
  <c r="P1390" i="1"/>
  <c r="P1061" i="1"/>
  <c r="P575" i="1"/>
  <c r="P1845" i="1"/>
  <c r="P1682" i="1"/>
  <c r="P2446" i="1"/>
  <c r="P2603" i="1"/>
  <c r="P1680" i="1"/>
  <c r="P1155" i="1"/>
  <c r="P4017" i="1"/>
  <c r="P2927" i="1"/>
  <c r="P3978" i="1"/>
  <c r="P3585" i="1"/>
  <c r="P3948" i="1"/>
  <c r="P1692" i="1"/>
  <c r="P3968" i="1"/>
  <c r="P3002" i="1"/>
  <c r="P4008" i="1"/>
  <c r="P2019" i="1"/>
  <c r="P3826" i="1"/>
  <c r="P3509" i="1"/>
  <c r="P3302" i="1"/>
  <c r="P3370" i="1"/>
  <c r="P2799" i="1"/>
  <c r="P3007" i="1"/>
  <c r="P1385" i="1"/>
  <c r="P3449" i="1"/>
  <c r="P3631" i="1"/>
  <c r="P2765" i="1"/>
  <c r="P2322" i="1"/>
  <c r="P2301" i="1"/>
  <c r="P2522" i="1"/>
  <c r="P1779" i="1"/>
  <c r="P2336" i="1"/>
  <c r="P2403" i="1"/>
  <c r="P913" i="1"/>
  <c r="P2146" i="1"/>
  <c r="P1869" i="1"/>
  <c r="P1952" i="1"/>
  <c r="P535" i="1"/>
  <c r="P866" i="1"/>
  <c r="P1697" i="1"/>
  <c r="P1602" i="1"/>
  <c r="P800" i="1"/>
  <c r="P500" i="1"/>
  <c r="P708" i="1"/>
  <c r="P1476" i="1"/>
  <c r="P1322" i="1"/>
  <c r="P1181" i="1"/>
  <c r="P1768" i="1"/>
  <c r="P1776" i="1"/>
  <c r="P993" i="1"/>
  <c r="P1599" i="1"/>
  <c r="P1077" i="1"/>
  <c r="P1501" i="1"/>
  <c r="P803" i="1"/>
  <c r="P1280" i="1"/>
  <c r="P1240" i="1"/>
  <c r="P1289" i="1"/>
  <c r="P2049" i="1"/>
  <c r="P2323" i="1"/>
  <c r="P2396" i="1"/>
  <c r="P1731" i="1"/>
  <c r="P2194" i="1"/>
  <c r="P1269" i="1"/>
  <c r="P841" i="1"/>
  <c r="P1856" i="1"/>
  <c r="P2642" i="1"/>
  <c r="P2727" i="1"/>
  <c r="P1633" i="1"/>
  <c r="P455" i="1"/>
  <c r="P1387" i="1"/>
  <c r="P2122" i="1"/>
  <c r="P1805" i="1"/>
  <c r="P583" i="1"/>
  <c r="P1062" i="1"/>
  <c r="P2832" i="1"/>
  <c r="P2137" i="1"/>
  <c r="P2661" i="1"/>
  <c r="P1928" i="1"/>
  <c r="P1406" i="1"/>
  <c r="P527" i="1"/>
  <c r="P990" i="1"/>
  <c r="P907" i="1"/>
  <c r="P1746" i="1"/>
  <c r="P1170" i="1"/>
  <c r="P1534" i="1"/>
  <c r="P1583" i="1"/>
  <c r="P1034" i="1"/>
  <c r="P603" i="1"/>
  <c r="P1162" i="1"/>
  <c r="P1652" i="1"/>
  <c r="P845" i="1"/>
  <c r="P1035" i="1"/>
  <c r="P1011" i="1"/>
  <c r="P2161" i="1"/>
  <c r="P3552" i="1"/>
  <c r="P2847" i="1"/>
  <c r="P1203" i="1"/>
  <c r="P980" i="1"/>
  <c r="P1650" i="1"/>
  <c r="P1375" i="1"/>
  <c r="P2848" i="1"/>
  <c r="P250" i="1"/>
  <c r="P2105" i="1"/>
  <c r="P2643" i="1"/>
  <c r="P2225" i="1"/>
  <c r="P1993" i="1"/>
  <c r="P1282" i="1"/>
  <c r="P1684" i="1"/>
  <c r="P3123" i="1"/>
  <c r="P3006" i="1"/>
  <c r="P3168" i="1"/>
  <c r="P1627" i="1"/>
  <c r="P3322" i="1"/>
  <c r="P2560" i="1"/>
  <c r="P2224" i="1"/>
  <c r="P3281" i="1"/>
  <c r="P2321" i="1"/>
  <c r="P3234" i="1"/>
  <c r="P2821" i="1"/>
  <c r="P3226" i="1"/>
  <c r="P3319" i="1"/>
  <c r="P2501" i="1"/>
  <c r="P3949" i="1"/>
  <c r="P2187" i="1"/>
  <c r="P2156" i="1"/>
  <c r="P3227" i="1"/>
  <c r="P2553" i="1"/>
  <c r="P3096" i="1"/>
  <c r="P3383" i="1"/>
  <c r="P2835" i="1"/>
  <c r="P1905" i="1"/>
  <c r="P3462" i="1"/>
  <c r="P2494" i="1"/>
  <c r="P2962" i="1"/>
  <c r="P4063" i="1"/>
  <c r="P3207" i="1"/>
  <c r="P1741" i="1"/>
  <c r="P3073" i="1"/>
  <c r="P2891" i="1"/>
  <c r="P1722" i="1"/>
  <c r="P2975" i="1"/>
  <c r="P861" i="1"/>
  <c r="P2982" i="1"/>
  <c r="P1488" i="1"/>
  <c r="P3988" i="1"/>
  <c r="P3215" i="1"/>
  <c r="P2868" i="1"/>
  <c r="P3446" i="1"/>
  <c r="P3918" i="1"/>
  <c r="P3164" i="1"/>
  <c r="P3015" i="1"/>
  <c r="P3022" i="1"/>
  <c r="P2980" i="1"/>
  <c r="P3828" i="1"/>
  <c r="P4005" i="1"/>
  <c r="P4009" i="1"/>
  <c r="P2659" i="1"/>
  <c r="P3079" i="1"/>
  <c r="P3745" i="1"/>
  <c r="P3384" i="1"/>
  <c r="P1923" i="1"/>
  <c r="P4037" i="1"/>
  <c r="P2783" i="1"/>
  <c r="P3981" i="1"/>
  <c r="P3379" i="1"/>
  <c r="P2981" i="1"/>
  <c r="P3132" i="1"/>
  <c r="P3932" i="1"/>
  <c r="P1219" i="1"/>
  <c r="P1044" i="1"/>
  <c r="P2816" i="1"/>
  <c r="P2817" i="1"/>
  <c r="P3014" i="1"/>
  <c r="P3912" i="1"/>
  <c r="P3814" i="1"/>
  <c r="P2048" i="1"/>
  <c r="P4089" i="1"/>
  <c r="P2807" i="1"/>
  <c r="P3055" i="1"/>
  <c r="P2143" i="1"/>
  <c r="P3082" i="1"/>
  <c r="P2083" i="1"/>
  <c r="P3299" i="1"/>
  <c r="P4047" i="1"/>
  <c r="P3340" i="1"/>
  <c r="P3418" i="1"/>
  <c r="P3343" i="1"/>
  <c r="P2068" i="1"/>
  <c r="P2245" i="1"/>
  <c r="P2536" i="1"/>
  <c r="P2856" i="1"/>
  <c r="P937" i="1"/>
  <c r="P1716" i="1"/>
  <c r="P2859" i="1"/>
  <c r="P4074" i="1"/>
  <c r="P2698" i="1"/>
  <c r="P2875" i="1"/>
  <c r="P2132" i="1"/>
  <c r="P430" i="1"/>
  <c r="P423" i="1"/>
  <c r="P3066" i="1"/>
  <c r="P951" i="1"/>
  <c r="P468" i="1"/>
  <c r="P2427" i="1"/>
  <c r="P2931" i="1"/>
  <c r="P2417" i="1"/>
  <c r="P427" i="1"/>
  <c r="P332" i="1"/>
  <c r="P206" i="1"/>
  <c r="P2517" i="1"/>
  <c r="P2779" i="1"/>
  <c r="P2420" i="1"/>
  <c r="P2853" i="1"/>
  <c r="P1977" i="1"/>
  <c r="P1389" i="1"/>
  <c r="P3112" i="1"/>
  <c r="P542" i="1"/>
  <c r="P1763" i="1"/>
  <c r="P2935" i="1"/>
  <c r="P924" i="1"/>
  <c r="P2750" i="1"/>
  <c r="P2865" i="1"/>
  <c r="P1653" i="1"/>
  <c r="P1584" i="1"/>
  <c r="P2398" i="1"/>
  <c r="P88" i="1"/>
  <c r="P294" i="1"/>
  <c r="P2108" i="1"/>
  <c r="P3495" i="1"/>
  <c r="P3610" i="1"/>
  <c r="P271" i="1"/>
  <c r="P3111" i="1"/>
  <c r="P1938" i="1"/>
  <c r="P1678" i="1"/>
  <c r="P944" i="1"/>
  <c r="P3950" i="1"/>
  <c r="P2010" i="1"/>
  <c r="P3402" i="1"/>
  <c r="P2953" i="1"/>
  <c r="P2703" i="1"/>
  <c r="P453" i="1"/>
  <c r="P1211" i="1"/>
  <c r="P2505" i="1"/>
  <c r="P3229" i="1"/>
  <c r="P3228" i="1"/>
  <c r="P233" i="1"/>
  <c r="P622" i="1"/>
  <c r="P421" i="1"/>
  <c r="P1140" i="1"/>
  <c r="P1572" i="1"/>
  <c r="P1482" i="1"/>
  <c r="P403" i="1"/>
  <c r="P53" i="1"/>
  <c r="P2928" i="1"/>
  <c r="P559" i="1"/>
  <c r="P2905" i="1"/>
  <c r="P946" i="1"/>
  <c r="P2943" i="1"/>
  <c r="P3198" i="1"/>
  <c r="P3" i="1"/>
  <c r="P788" i="1"/>
  <c r="P1526" i="1"/>
  <c r="P2922" i="1"/>
  <c r="P1595" i="1"/>
  <c r="P138" i="1"/>
  <c r="P2578" i="1"/>
  <c r="P393" i="1"/>
  <c r="P1491" i="1"/>
  <c r="P681" i="1"/>
  <c r="P1762" i="1"/>
  <c r="P1206" i="1"/>
  <c r="P356" i="1"/>
  <c r="P106" i="1"/>
  <c r="P922" i="1"/>
  <c r="P870" i="1"/>
  <c r="P621" i="1"/>
  <c r="P650" i="1"/>
  <c r="P928" i="1"/>
  <c r="P668" i="1"/>
  <c r="P1030" i="1"/>
  <c r="P2149" i="1"/>
  <c r="P954" i="1"/>
  <c r="P1188" i="1"/>
  <c r="P1163" i="1"/>
  <c r="P2338" i="1"/>
  <c r="P1794" i="1"/>
  <c r="P2557" i="1"/>
  <c r="P2906" i="1"/>
  <c r="P4112" i="1"/>
  <c r="P3547" i="1"/>
  <c r="P794" i="1"/>
  <c r="P3566" i="1"/>
  <c r="P2884" i="1"/>
  <c r="P3989" i="1"/>
  <c r="P3692" i="1"/>
  <c r="P2952" i="1"/>
  <c r="P3849" i="1"/>
  <c r="P4010" i="1"/>
  <c r="P4090" i="1"/>
  <c r="P3965" i="1"/>
  <c r="P3481" i="1"/>
  <c r="P4011" i="1"/>
  <c r="P3979" i="1"/>
  <c r="P3860" i="1"/>
  <c r="P3861" i="1"/>
  <c r="P3775" i="1"/>
  <c r="P4057" i="1"/>
  <c r="P3295" i="1"/>
  <c r="P3969" i="1"/>
  <c r="P2987" i="1"/>
  <c r="P4064" i="1"/>
  <c r="P837" i="1"/>
  <c r="P3183" i="1"/>
  <c r="P1166" i="1"/>
  <c r="P3059" i="1"/>
  <c r="P3314" i="1"/>
  <c r="P2436" i="1"/>
  <c r="P3213" i="1"/>
  <c r="P4110" i="1"/>
  <c r="P3268" i="1"/>
  <c r="P3546" i="1"/>
  <c r="P1425" i="1"/>
  <c r="P3325" i="1"/>
  <c r="P175" i="1"/>
  <c r="P899" i="1"/>
  <c r="P3327" i="1"/>
  <c r="P2530" i="1"/>
  <c r="P1964" i="1"/>
  <c r="P3492" i="1"/>
  <c r="P3251" i="1"/>
  <c r="P2751" i="1"/>
  <c r="P4085" i="1"/>
  <c r="P2333" i="1"/>
  <c r="P3475" i="1"/>
  <c r="P4058" i="1"/>
  <c r="P961" i="1"/>
  <c r="P2241" i="1"/>
  <c r="P3577" i="1"/>
  <c r="P3437" i="1"/>
  <c r="P3451" i="1"/>
  <c r="P3328" i="1"/>
  <c r="P1460" i="1"/>
  <c r="P341" i="1"/>
  <c r="P1803" i="1"/>
  <c r="P3310" i="1"/>
  <c r="P1968" i="1"/>
  <c r="P3420" i="1"/>
  <c r="P3139" i="1"/>
  <c r="P3331" i="1"/>
  <c r="P2739" i="1"/>
  <c r="P2918" i="1"/>
  <c r="P1570" i="1"/>
  <c r="P2124" i="1"/>
  <c r="P3012" i="1"/>
  <c r="P3862" i="1"/>
  <c r="P2499" i="1"/>
  <c r="P3315" i="1"/>
  <c r="P2898" i="1"/>
  <c r="P3689" i="1"/>
  <c r="P267" i="1"/>
  <c r="P3595" i="1"/>
  <c r="P3522" i="1"/>
  <c r="P3261" i="1"/>
  <c r="P2999" i="1"/>
  <c r="P3178" i="1"/>
  <c r="P3104" i="1"/>
  <c r="P3589" i="1"/>
  <c r="P3799" i="1"/>
  <c r="P3388" i="1"/>
  <c r="P3983" i="1"/>
  <c r="P3498" i="1"/>
  <c r="P2738" i="1"/>
  <c r="P3990" i="1"/>
  <c r="P3538" i="1"/>
  <c r="P2612" i="1"/>
  <c r="P3696" i="1"/>
  <c r="P3444" i="1"/>
  <c r="P3499" i="1"/>
  <c r="P3776" i="1"/>
  <c r="P2120" i="1"/>
  <c r="P3460" i="1"/>
  <c r="P3652" i="1"/>
  <c r="P3305" i="1"/>
  <c r="P2881" i="1"/>
  <c r="P733" i="1"/>
  <c r="P3068" i="1"/>
  <c r="P3580" i="1"/>
  <c r="P3951" i="1"/>
  <c r="P4091" i="1"/>
  <c r="P3970" i="1"/>
  <c r="P2991" i="1"/>
  <c r="P3888" i="1"/>
  <c r="P3127" i="1"/>
  <c r="P2650" i="1"/>
  <c r="P3800" i="1"/>
  <c r="P3206" i="1"/>
  <c r="P3194" i="1"/>
  <c r="P2899" i="1"/>
  <c r="P3801" i="1"/>
  <c r="P2395" i="1"/>
  <c r="P3292" i="1"/>
  <c r="P2822" i="1"/>
  <c r="P2989" i="1"/>
  <c r="P3919" i="1"/>
  <c r="P3024" i="1"/>
  <c r="P3359" i="1"/>
  <c r="P3916" i="1"/>
  <c r="P2247" i="1"/>
  <c r="P3824" i="1"/>
  <c r="P3356" i="1"/>
  <c r="P3938" i="1"/>
  <c r="P3863" i="1"/>
  <c r="P1847" i="1"/>
  <c r="P1589" i="1"/>
  <c r="P2381" i="1"/>
  <c r="P2340" i="1"/>
  <c r="P3470" i="1"/>
  <c r="P3131" i="1"/>
  <c r="P3413" i="1"/>
  <c r="P3890" i="1"/>
  <c r="P3376" i="1"/>
  <c r="P2412" i="1"/>
  <c r="P2613" i="1"/>
  <c r="P3505" i="1"/>
  <c r="P3924" i="1"/>
  <c r="P3571" i="1"/>
  <c r="P1487" i="1"/>
  <c r="P1029" i="1"/>
  <c r="P3602" i="1"/>
  <c r="P3330" i="1"/>
  <c r="P3141" i="1"/>
  <c r="P362" i="1"/>
  <c r="P563" i="1"/>
  <c r="P847" i="1"/>
  <c r="P763" i="1"/>
  <c r="P1483" i="1"/>
  <c r="P738" i="1"/>
  <c r="P2533" i="1"/>
  <c r="P1575" i="1"/>
  <c r="P2855" i="1"/>
  <c r="P380" i="1"/>
  <c r="P203" i="1"/>
  <c r="P554" i="1"/>
  <c r="P215" i="1"/>
  <c r="P221" i="1"/>
  <c r="P762" i="1"/>
  <c r="P1629" i="1"/>
  <c r="P1006" i="1"/>
  <c r="P983" i="1"/>
  <c r="P166" i="1"/>
  <c r="P471" i="1"/>
  <c r="P557" i="1"/>
  <c r="P567" i="1"/>
  <c r="P2328" i="1"/>
  <c r="P458" i="1"/>
  <c r="P507" i="1"/>
  <c r="P964" i="1"/>
  <c r="P160" i="1"/>
  <c r="P2345" i="1"/>
  <c r="P1477" i="1"/>
  <c r="P940" i="1"/>
  <c r="P1641" i="1"/>
  <c r="P213" i="1"/>
  <c r="P407" i="1"/>
  <c r="P312" i="1"/>
  <c r="P508" i="1"/>
  <c r="P329" i="1"/>
  <c r="P505" i="1"/>
  <c r="P1721" i="1"/>
  <c r="P649" i="1"/>
  <c r="P373" i="1"/>
  <c r="P2305" i="1"/>
  <c r="P3053" i="1"/>
  <c r="P1930" i="1"/>
  <c r="P4020" i="1"/>
  <c r="P2112" i="1"/>
  <c r="P3428" i="1"/>
  <c r="P3721" i="1"/>
  <c r="P3952" i="1"/>
  <c r="P3338" i="1"/>
  <c r="P3089" i="1"/>
  <c r="P3766" i="1"/>
  <c r="P2957" i="1"/>
  <c r="P4012" i="1"/>
  <c r="P3802" i="1"/>
  <c r="P3000" i="1"/>
  <c r="P4013" i="1"/>
  <c r="P2920" i="1"/>
  <c r="P1685" i="1"/>
  <c r="P3598" i="1"/>
  <c r="P2005" i="1"/>
  <c r="P1843" i="1"/>
  <c r="P1726" i="1"/>
  <c r="P1747" i="1"/>
  <c r="P1271" i="1"/>
  <c r="P1357" i="1"/>
  <c r="P1134" i="1"/>
  <c r="P133" i="1"/>
  <c r="P989" i="1"/>
  <c r="P1200" i="1"/>
  <c r="P276" i="1"/>
  <c r="P558" i="1"/>
  <c r="P996" i="1"/>
  <c r="P228" i="1"/>
  <c r="P480" i="1"/>
  <c r="P334" i="1"/>
  <c r="P1654" i="1"/>
  <c r="P1363" i="1"/>
  <c r="P1879" i="1"/>
  <c r="P825" i="1"/>
  <c r="P1975" i="1"/>
  <c r="P2290" i="1"/>
  <c r="P1287" i="1"/>
  <c r="P739" i="1"/>
  <c r="P369" i="1"/>
  <c r="P543" i="1"/>
  <c r="P406" i="1"/>
  <c r="P633" i="1"/>
  <c r="P877" i="1"/>
  <c r="P1114" i="1"/>
  <c r="P1292" i="1"/>
  <c r="P218" i="1"/>
  <c r="P350" i="1"/>
  <c r="P1506" i="1"/>
  <c r="P487" i="1"/>
  <c r="P718" i="1"/>
  <c r="P544" i="1"/>
  <c r="P472" i="1"/>
  <c r="P869" i="1"/>
  <c r="P439" i="1"/>
  <c r="P1825" i="1"/>
  <c r="P1884" i="1"/>
  <c r="P1872" i="1"/>
  <c r="P2029" i="1"/>
  <c r="P2594" i="1"/>
  <c r="P1323" i="1"/>
  <c r="P1944" i="1"/>
  <c r="P1355" i="1"/>
  <c r="P1255" i="1"/>
  <c r="P1947" i="1"/>
  <c r="P513" i="1"/>
  <c r="P2588" i="1"/>
  <c r="P1681" i="1"/>
  <c r="P2230" i="1"/>
  <c r="P376" i="1"/>
  <c r="P1838" i="1"/>
  <c r="P1259" i="1"/>
  <c r="P1313" i="1"/>
  <c r="P1857" i="1"/>
  <c r="P1707" i="1"/>
  <c r="P1227" i="1"/>
  <c r="P489" i="1"/>
  <c r="P865" i="1"/>
  <c r="P117" i="1"/>
  <c r="P1039" i="1"/>
  <c r="P2259" i="1"/>
  <c r="P571" i="1"/>
  <c r="P1513" i="1"/>
  <c r="P101" i="1"/>
  <c r="P3392" i="1"/>
  <c r="P585" i="1"/>
  <c r="P1876" i="1"/>
  <c r="P201" i="1"/>
  <c r="P3643" i="1"/>
  <c r="P634" i="1"/>
  <c r="P985" i="1"/>
  <c r="P2421" i="1"/>
  <c r="P2673" i="1"/>
  <c r="P1012" i="1"/>
  <c r="P3108" i="1"/>
  <c r="P2165" i="1"/>
  <c r="P1192" i="1"/>
  <c r="P2693" i="1"/>
  <c r="P2260" i="1"/>
  <c r="P1999" i="1"/>
  <c r="P1990" i="1"/>
  <c r="P2755" i="1"/>
  <c r="P858" i="1"/>
  <c r="P1422" i="1"/>
  <c r="P3851" i="1"/>
  <c r="P4014" i="1"/>
  <c r="P536" i="1"/>
  <c r="P1189" i="1"/>
  <c r="P98" i="1"/>
  <c r="P345" i="1"/>
  <c r="P2377" i="1"/>
  <c r="P1455" i="1"/>
  <c r="P4032" i="1"/>
  <c r="P452" i="1"/>
  <c r="P3128" i="1"/>
  <c r="P159" i="1"/>
  <c r="P1047" i="1"/>
  <c r="P2784" i="1"/>
  <c r="P906" i="1"/>
  <c r="P1676" i="1"/>
  <c r="P1021" i="1"/>
  <c r="P703" i="1"/>
  <c r="P1138" i="1"/>
  <c r="P410" i="1"/>
  <c r="P551" i="1"/>
  <c r="P2162" i="1"/>
  <c r="P2058" i="1"/>
  <c r="P1522" i="1"/>
  <c r="P976" i="1"/>
  <c r="P1698" i="1"/>
  <c r="P1447" i="1"/>
  <c r="P2484" i="1"/>
  <c r="P1659" i="1"/>
  <c r="P882" i="1"/>
  <c r="P2285" i="1"/>
  <c r="P2977" i="1"/>
  <c r="P165" i="1"/>
  <c r="P888" i="1"/>
  <c r="P743" i="1"/>
  <c r="P1041" i="1"/>
  <c r="P1068" i="1"/>
  <c r="P239" i="1"/>
  <c r="P2063" i="1"/>
  <c r="P891" i="1"/>
  <c r="P2582" i="1"/>
  <c r="P684" i="1"/>
  <c r="P1596" i="1"/>
  <c r="P927" i="1"/>
  <c r="P752" i="1"/>
  <c r="P2090" i="1"/>
  <c r="P1306" i="1"/>
  <c r="P651" i="1"/>
  <c r="P3113" i="1"/>
  <c r="P1106" i="1"/>
  <c r="P804" i="1"/>
  <c r="P1210" i="1"/>
  <c r="P1257" i="1"/>
  <c r="P770" i="1"/>
  <c r="P2423" i="1"/>
  <c r="P1082" i="1"/>
  <c r="P931" i="1"/>
  <c r="P2504" i="1"/>
  <c r="P1529" i="1"/>
  <c r="P2634" i="1"/>
  <c r="P1597" i="1"/>
  <c r="P700" i="1"/>
  <c r="P2394" i="1"/>
  <c r="P1342" i="1"/>
  <c r="P957" i="1"/>
  <c r="P638" i="1"/>
  <c r="P1199" i="1"/>
  <c r="P641" i="1"/>
  <c r="P2611" i="1"/>
  <c r="P586" i="1"/>
  <c r="P1617" i="1"/>
  <c r="P1298" i="1"/>
  <c r="P2919" i="1"/>
  <c r="P3115" i="1"/>
  <c r="P3477" i="1"/>
  <c r="P3479" i="1"/>
  <c r="P3208" i="1"/>
  <c r="P3971" i="1"/>
  <c r="P3672" i="1"/>
  <c r="P3562" i="1"/>
  <c r="P2823" i="1"/>
  <c r="P3143" i="1"/>
  <c r="P3703" i="1"/>
  <c r="P2466" i="1"/>
  <c r="P3767" i="1"/>
  <c r="P3258" i="1"/>
  <c r="P3568" i="1"/>
  <c r="P2720" i="1"/>
  <c r="P3616" i="1"/>
  <c r="P2971" i="1"/>
  <c r="P3403" i="1"/>
  <c r="P3130" i="1"/>
  <c r="P2079" i="1"/>
  <c r="P3844" i="1"/>
  <c r="P4065" i="1"/>
  <c r="P2745" i="1"/>
  <c r="P3326" i="1"/>
  <c r="P3864" i="1"/>
  <c r="P2758" i="1"/>
  <c r="P1089" i="1"/>
  <c r="P3777" i="1"/>
  <c r="P2459" i="1"/>
  <c r="P821" i="1"/>
  <c r="P3476" i="1"/>
  <c r="P3190" i="1"/>
  <c r="P2457" i="1"/>
  <c r="P2598" i="1"/>
  <c r="P2995" i="1"/>
  <c r="P3663" i="1"/>
  <c r="P1883" i="1"/>
  <c r="P4038" i="1"/>
  <c r="P3845" i="1"/>
  <c r="P3963" i="1"/>
  <c r="P3737" i="1"/>
  <c r="P4073" i="1"/>
  <c r="P3193" i="1"/>
  <c r="P3729" i="1"/>
  <c r="P3893" i="1"/>
  <c r="P3639" i="1"/>
  <c r="P3622" i="1"/>
  <c r="P3842" i="1"/>
  <c r="P3803" i="1"/>
  <c r="P3480" i="1"/>
  <c r="P2047" i="1"/>
  <c r="P3035" i="1"/>
  <c r="P3925" i="1"/>
  <c r="P3953" i="1"/>
  <c r="P3779" i="1"/>
  <c r="P3708" i="1"/>
  <c r="P523" i="1"/>
  <c r="P1258" i="1"/>
  <c r="P2413" i="1"/>
  <c r="P824" i="1"/>
  <c r="P57" i="1"/>
  <c r="P462" i="1"/>
  <c r="P178" i="1"/>
  <c r="P737" i="1"/>
  <c r="P171" i="1"/>
  <c r="P1942" i="1"/>
  <c r="P247" i="1"/>
  <c r="P236" i="1"/>
  <c r="P1966" i="1"/>
  <c r="P1440" i="1"/>
  <c r="P301" i="1"/>
  <c r="P210" i="1"/>
  <c r="P245" i="1"/>
  <c r="P8" i="1"/>
  <c r="P1786" i="1"/>
  <c r="P134" i="1"/>
  <c r="P3118" i="1"/>
  <c r="P3583" i="1"/>
  <c r="P3293" i="1"/>
  <c r="P4021" i="1"/>
  <c r="P3027" i="1"/>
  <c r="P3308" i="1"/>
  <c r="P3865" i="1"/>
  <c r="P2792" i="1"/>
  <c r="P3954" i="1"/>
  <c r="P2408" i="1"/>
  <c r="P3145" i="1"/>
  <c r="P3382" i="1"/>
  <c r="P4016" i="1"/>
  <c r="P2721" i="1"/>
  <c r="P4022" i="1"/>
  <c r="P4039" i="1"/>
  <c r="P3661" i="1"/>
  <c r="P3248" i="1"/>
  <c r="P3590" i="1"/>
  <c r="P2520" i="1"/>
  <c r="P95" i="1"/>
  <c r="P371" i="1"/>
  <c r="P1314" i="1"/>
  <c r="P445" i="1"/>
  <c r="P473" i="1"/>
  <c r="P2011" i="1"/>
  <c r="P1664" i="1"/>
  <c r="P404" i="1"/>
  <c r="P384" i="1"/>
  <c r="P482" i="1"/>
  <c r="P499" i="1"/>
  <c r="P424" i="1"/>
  <c r="P606" i="1"/>
  <c r="P315" i="1"/>
  <c r="P12" i="1"/>
  <c r="P440" i="1"/>
  <c r="P352" i="1"/>
  <c r="P270" i="1"/>
  <c r="P753" i="1"/>
  <c r="P438" i="1"/>
  <c r="P207" i="1"/>
  <c r="P129" i="1"/>
  <c r="P361" i="1"/>
  <c r="P978" i="1"/>
  <c r="P1233" i="1"/>
  <c r="P307" i="1"/>
  <c r="P1351" i="1"/>
  <c r="P799" i="1"/>
  <c r="P431" i="1"/>
  <c r="P174" i="1"/>
  <c r="P1294" i="1"/>
  <c r="P353" i="1"/>
  <c r="P124" i="1"/>
  <c r="P264" i="1"/>
  <c r="P1115" i="1"/>
  <c r="P286" i="1"/>
  <c r="P385" i="1"/>
  <c r="P908" i="1"/>
  <c r="P310" i="1"/>
  <c r="P451" i="1"/>
  <c r="P3565" i="1"/>
  <c r="P3463" i="1"/>
  <c r="P3537" i="1"/>
  <c r="P4066" i="1"/>
  <c r="P3684" i="1"/>
  <c r="P2857" i="1"/>
  <c r="P4114" i="1"/>
  <c r="P3244" i="1"/>
  <c r="P3010" i="1"/>
  <c r="P3125" i="1"/>
  <c r="P3980" i="1"/>
  <c r="P1822" i="1"/>
  <c r="P3926" i="1"/>
  <c r="P3815" i="1"/>
  <c r="P4076" i="1"/>
  <c r="P2531" i="1"/>
  <c r="P3142" i="1"/>
  <c r="P3365" i="1"/>
  <c r="P3287" i="1"/>
  <c r="P3158" i="1"/>
  <c r="P3224" i="1"/>
  <c r="P3972" i="1"/>
  <c r="P3174" i="1"/>
  <c r="P3520" i="1"/>
  <c r="P3140" i="1"/>
  <c r="P962" i="1"/>
  <c r="P2802" i="1"/>
  <c r="P1424" i="1"/>
  <c r="P3784" i="1"/>
  <c r="P1717" i="1"/>
  <c r="P3184" i="1"/>
  <c r="P3075" i="1"/>
  <c r="P2941" i="1"/>
  <c r="P2668" i="1"/>
  <c r="P1764" i="1"/>
  <c r="P2547" i="1"/>
  <c r="P3255" i="1"/>
  <c r="P2960" i="1"/>
  <c r="P3393" i="1"/>
  <c r="P4031" i="1"/>
  <c r="P3596" i="1"/>
  <c r="P3159" i="1"/>
  <c r="P3474" i="1"/>
  <c r="P4050" i="1"/>
  <c r="P2044" i="1"/>
  <c r="P4040" i="1"/>
  <c r="P3668" i="1"/>
  <c r="P4087" i="1"/>
  <c r="P4051" i="1"/>
  <c r="P2339" i="1"/>
  <c r="P1299" i="1"/>
  <c r="P4113" i="1"/>
  <c r="P3608" i="1"/>
  <c r="P2961" i="1"/>
  <c r="P2864" i="1"/>
  <c r="P3200" i="1"/>
  <c r="P3829" i="1"/>
  <c r="P3701" i="1"/>
  <c r="P4092" i="1"/>
  <c r="P2788" i="1"/>
  <c r="P1624" i="1"/>
  <c r="P2095" i="1"/>
  <c r="P1907" i="1"/>
  <c r="P1421" i="1"/>
  <c r="P1002" i="1"/>
  <c r="P836" i="1"/>
  <c r="P533" i="1"/>
  <c r="P2222" i="1"/>
  <c r="P1980" i="1"/>
  <c r="P1087" i="1"/>
  <c r="P2358" i="1"/>
  <c r="P2638" i="1"/>
  <c r="P2343" i="1"/>
  <c r="P1148" i="1"/>
  <c r="P760" i="1"/>
  <c r="P688" i="1"/>
  <c r="P702" i="1"/>
  <c r="P2046" i="1"/>
  <c r="P1919" i="1"/>
  <c r="P2262" i="1"/>
  <c r="P998" i="1"/>
  <c r="P918" i="1"/>
  <c r="P2490" i="1"/>
  <c r="P2238" i="1"/>
  <c r="P624" i="1"/>
  <c r="P833" i="1"/>
  <c r="P1748" i="1"/>
  <c r="P1317" i="1"/>
  <c r="P975" i="1"/>
  <c r="P676" i="1"/>
  <c r="P504" i="1"/>
  <c r="P1308" i="1"/>
  <c r="P731" i="1"/>
  <c r="P1895" i="1"/>
  <c r="P1699" i="1"/>
  <c r="P1213" i="1"/>
  <c r="P2664" i="1"/>
  <c r="P2313" i="1"/>
  <c r="P1970" i="1"/>
  <c r="P2529" i="1"/>
  <c r="P1687" i="1"/>
  <c r="P2226" i="1"/>
  <c r="P974" i="1"/>
  <c r="P660" i="1"/>
  <c r="P1067" i="1"/>
  <c r="P1783" i="1"/>
  <c r="P1127" i="1"/>
  <c r="P1586" i="1"/>
  <c r="P1353" i="1"/>
  <c r="P1601" i="1"/>
  <c r="P1889" i="1"/>
  <c r="P1232" i="1"/>
  <c r="P783" i="1"/>
  <c r="P2172" i="1"/>
  <c r="P1810" i="1"/>
  <c r="P887" i="1"/>
  <c r="P326" i="1"/>
  <c r="P852" i="1"/>
  <c r="P2624" i="1"/>
  <c r="P2353" i="1"/>
  <c r="P832" i="1"/>
  <c r="P817" i="1"/>
  <c r="P2292" i="1"/>
  <c r="P1525" i="1"/>
  <c r="P1283" i="1"/>
  <c r="P1321" i="1"/>
  <c r="P1262" i="1"/>
  <c r="P818" i="1"/>
  <c r="P1608" i="1"/>
  <c r="P2334" i="1"/>
  <c r="P1894" i="1"/>
  <c r="P1931" i="1"/>
  <c r="P1630" i="1"/>
  <c r="P716" i="1"/>
  <c r="P2144" i="1"/>
  <c r="P1415" i="1"/>
  <c r="P933" i="1"/>
  <c r="P1979" i="1"/>
  <c r="P1405" i="1"/>
  <c r="P2239" i="1"/>
  <c r="P123" i="1"/>
  <c r="P3927" i="1"/>
  <c r="P2486" i="1"/>
  <c r="P780" i="1"/>
  <c r="P2793" i="1"/>
  <c r="P3468" i="1"/>
  <c r="P1507" i="1"/>
  <c r="P1982" i="1"/>
  <c r="P1729" i="1"/>
  <c r="P2567" i="1"/>
  <c r="P723" i="1"/>
  <c r="P1732" i="1"/>
  <c r="P2867" i="1"/>
  <c r="P3578" i="1"/>
  <c r="P2130" i="1"/>
  <c r="P3726" i="1"/>
  <c r="P1689" i="1"/>
  <c r="P3738" i="1"/>
  <c r="P2944" i="1"/>
  <c r="P1137" i="1"/>
  <c r="P3523" i="1"/>
  <c r="P3659" i="1"/>
  <c r="P3272" i="1"/>
  <c r="P2178" i="1"/>
  <c r="P4023" i="1"/>
  <c r="P3933" i="1"/>
  <c r="P2692" i="1"/>
  <c r="P3913" i="1"/>
  <c r="P3176" i="1"/>
  <c r="P3368" i="1"/>
  <c r="P2312" i="1"/>
  <c r="P3955" i="1"/>
  <c r="P3300" i="1"/>
  <c r="P1925" i="1"/>
  <c r="P3500" i="1"/>
  <c r="P3030" i="1"/>
  <c r="P2135" i="1"/>
  <c r="P3197" i="1"/>
  <c r="P3362" i="1"/>
  <c r="P2936" i="1"/>
  <c r="P3956" i="1"/>
  <c r="P3687" i="1"/>
  <c r="P2545" i="1"/>
  <c r="P3360" i="1"/>
  <c r="P2627" i="1"/>
  <c r="P1787" i="1"/>
  <c r="P3685" i="1"/>
  <c r="P2431" i="1"/>
  <c r="P3866" i="1"/>
  <c r="P3991" i="1"/>
  <c r="P4067" i="1"/>
  <c r="P3973" i="1"/>
  <c r="P3867" i="1"/>
  <c r="P3679" i="1"/>
  <c r="P3102" i="1"/>
  <c r="P3443" i="1"/>
  <c r="P2434" i="1"/>
  <c r="P3459" i="1"/>
  <c r="P3697" i="1"/>
  <c r="P3992" i="1"/>
  <c r="P2166" i="1"/>
  <c r="P1795" i="1"/>
  <c r="P1008" i="1"/>
  <c r="P950" i="1"/>
  <c r="P850" i="1"/>
  <c r="P372" i="1"/>
  <c r="P746" i="1"/>
  <c r="P125" i="1"/>
  <c r="P587" i="1"/>
  <c r="P717" i="1"/>
  <c r="P698" i="1"/>
  <c r="P1508" i="1"/>
  <c r="P481" i="1"/>
  <c r="P749" i="1"/>
  <c r="P3387" i="1"/>
  <c r="P1050" i="1"/>
  <c r="P1037" i="1"/>
  <c r="P2251" i="1"/>
  <c r="P1109" i="1"/>
  <c r="P811" i="1"/>
  <c r="P3017" i="1"/>
  <c r="P2415" i="1"/>
  <c r="P595" i="1"/>
  <c r="P1800" i="1"/>
  <c r="P893" i="1"/>
  <c r="P4041" i="1"/>
  <c r="P1767" i="1"/>
  <c r="P2990" i="1"/>
  <c r="P2291" i="1"/>
  <c r="P546" i="1"/>
  <c r="P2407" i="1"/>
  <c r="P2430" i="1"/>
  <c r="P1941" i="1"/>
  <c r="P2250" i="1"/>
  <c r="P394" i="1"/>
  <c r="P2814" i="1"/>
  <c r="P2544" i="1"/>
  <c r="P2376" i="1"/>
  <c r="P1334" i="1"/>
  <c r="P613" i="1"/>
  <c r="P2127" i="1"/>
  <c r="P1091" i="1"/>
  <c r="P744" i="1"/>
  <c r="P1922" i="1"/>
  <c r="P1198" i="1"/>
  <c r="P2400" i="1"/>
  <c r="P2075" i="1"/>
  <c r="P3192" i="1"/>
  <c r="P3337" i="1"/>
  <c r="P2026" i="1"/>
  <c r="P3107" i="1"/>
  <c r="P518" i="1"/>
  <c r="P3341" i="1"/>
  <c r="P2375" i="1"/>
  <c r="P661" i="1"/>
  <c r="P1281" i="1"/>
  <c r="P930" i="1"/>
  <c r="P1792" i="1"/>
  <c r="P3220" i="1"/>
  <c r="P745" i="1"/>
  <c r="P1743" i="1"/>
  <c r="P2004" i="1"/>
  <c r="P1097" i="1"/>
  <c r="P1085" i="1"/>
  <c r="P820" i="1"/>
  <c r="P2606" i="1"/>
  <c r="P2632" i="1"/>
  <c r="P627" i="1"/>
  <c r="P2776" i="1"/>
  <c r="P3485" i="1"/>
  <c r="P3334" i="1"/>
  <c r="P2426" i="1"/>
  <c r="P3895" i="1"/>
  <c r="P1027" i="1"/>
  <c r="P3993" i="1"/>
  <c r="P2666" i="1"/>
  <c r="P748" i="1"/>
  <c r="P3830" i="1"/>
  <c r="P3432" i="1"/>
  <c r="P1997" i="1"/>
  <c r="P1439" i="1"/>
  <c r="P2849" i="1"/>
  <c r="P2454" i="1"/>
  <c r="P1556" i="1"/>
  <c r="P1831" i="1"/>
  <c r="P1885" i="1"/>
  <c r="P842" i="1"/>
  <c r="P416" i="1"/>
  <c r="P1705" i="1"/>
  <c r="P522" i="1"/>
  <c r="P2330" i="1"/>
  <c r="P2687" i="1"/>
  <c r="P2314" i="1"/>
  <c r="P616" i="1"/>
  <c r="P2662" i="1"/>
  <c r="P729" i="1"/>
  <c r="P1955" i="1"/>
  <c r="P2355" i="1"/>
  <c r="P1860" i="1"/>
  <c r="P2380" i="1"/>
  <c r="P1870" i="1"/>
  <c r="P1700" i="1"/>
  <c r="P588" i="1"/>
  <c r="P2081" i="1"/>
  <c r="P2366" i="1"/>
  <c r="P400" i="1"/>
  <c r="P1545" i="1"/>
  <c r="P1481" i="1"/>
  <c r="P2839" i="1"/>
  <c r="P759" i="1"/>
  <c r="P2179" i="1"/>
  <c r="P454" i="1"/>
  <c r="P2450" i="1"/>
  <c r="P515" i="1"/>
  <c r="P555" i="1"/>
  <c r="P1880" i="1"/>
  <c r="P1559" i="1"/>
  <c r="P1003" i="1"/>
  <c r="P1339" i="1"/>
  <c r="P2360" i="1"/>
  <c r="P3727" i="1"/>
  <c r="P2117" i="1"/>
  <c r="P3536" i="1"/>
  <c r="P1609" i="1"/>
  <c r="P3601" i="1"/>
  <c r="P3069" i="1"/>
  <c r="P3514" i="1"/>
  <c r="P2220" i="1"/>
  <c r="P3868" i="1"/>
  <c r="P2790" i="1"/>
  <c r="P1212" i="1"/>
  <c r="P2951" i="1"/>
  <c r="P3352" i="1"/>
  <c r="P3397" i="1"/>
  <c r="P3269" i="1"/>
  <c r="P4102" i="1"/>
  <c r="P4111" i="1"/>
  <c r="P3897" i="1"/>
  <c r="P3567" i="1"/>
  <c r="P2351" i="1"/>
  <c r="P1416" i="1"/>
  <c r="P1438" i="1"/>
  <c r="P2316" i="1"/>
  <c r="P2157" i="1"/>
  <c r="P1112" i="1"/>
  <c r="P2213" i="1"/>
  <c r="P1448" i="1"/>
  <c r="P1288" i="1"/>
  <c r="P1816" i="1"/>
  <c r="P460" i="1"/>
  <c r="P679" i="1"/>
  <c r="P2527" i="1"/>
  <c r="P1656" i="1"/>
  <c r="P2254" i="1"/>
  <c r="P755" i="1"/>
  <c r="P2629" i="1"/>
  <c r="P952" i="1"/>
  <c r="P2119" i="1"/>
  <c r="P2229" i="1"/>
  <c r="P1616" i="1"/>
  <c r="P1634" i="1"/>
  <c r="P3493" i="1"/>
  <c r="P2134" i="1"/>
  <c r="P3280" i="1"/>
  <c r="P3329" i="1"/>
  <c r="P389" i="1"/>
  <c r="P3172" i="1"/>
  <c r="P2728" i="1"/>
  <c r="P1190" i="1"/>
  <c r="P243" i="1"/>
  <c r="P3508" i="1"/>
  <c r="P1571" i="1"/>
  <c r="P2563" i="1"/>
  <c r="P3245" i="1"/>
  <c r="P3559" i="1"/>
  <c r="P3121" i="1"/>
  <c r="P29" i="1"/>
  <c r="P2890" i="1"/>
  <c r="P2924" i="1"/>
  <c r="P1266" i="1"/>
  <c r="P1861" i="1"/>
  <c r="P1757" i="1"/>
  <c r="P2840" i="1"/>
  <c r="P1420" i="1"/>
  <c r="P2021" i="1"/>
  <c r="P1578" i="1"/>
  <c r="P2581" i="1"/>
  <c r="P1644" i="1"/>
  <c r="P1484" i="1"/>
  <c r="P2197" i="1"/>
  <c r="P1724" i="1"/>
  <c r="P1057" i="1"/>
  <c r="P691" i="1"/>
  <c r="P981" i="1"/>
  <c r="P1623" i="1"/>
  <c r="P778" i="1"/>
  <c r="P2267" i="1"/>
  <c r="P459" i="1"/>
  <c r="P655" i="1"/>
  <c r="P2272" i="1"/>
  <c r="P18" i="1"/>
  <c r="P808" i="1"/>
  <c r="P40" i="1"/>
  <c r="P19" i="1"/>
  <c r="P16" i="1"/>
  <c r="P646" i="1"/>
  <c r="P2458" i="1"/>
  <c r="P6" i="1"/>
  <c r="P151" i="1"/>
  <c r="P89" i="1"/>
  <c r="P78" i="1"/>
  <c r="P119" i="1"/>
  <c r="P240" i="1"/>
  <c r="P15" i="1"/>
  <c r="P46" i="1"/>
  <c r="P38" i="1"/>
  <c r="P163" i="1"/>
  <c r="P85" i="1"/>
  <c r="P498" i="1"/>
  <c r="P99" i="1"/>
  <c r="P72" i="1"/>
  <c r="P429" i="1"/>
  <c r="P354" i="1"/>
  <c r="P25" i="1"/>
  <c r="P566" i="1"/>
  <c r="P28" i="1"/>
  <c r="P114" i="1"/>
  <c r="P55" i="1"/>
  <c r="P67" i="1"/>
  <c r="P140" i="1"/>
  <c r="P4" i="1"/>
  <c r="P469" i="1"/>
  <c r="P10" i="1"/>
  <c r="P111" i="1"/>
  <c r="P244" i="1"/>
  <c r="P545" i="1"/>
  <c r="P31" i="1"/>
  <c r="P9" i="1"/>
  <c r="P26" i="1"/>
  <c r="P36" i="1"/>
  <c r="P2774" i="1"/>
  <c r="P3730" i="1"/>
  <c r="P2126" i="1"/>
  <c r="P1495" i="1"/>
  <c r="P3273" i="1"/>
  <c r="P3693" i="1"/>
  <c r="P1749" i="1"/>
  <c r="P3419" i="1"/>
  <c r="P3296" i="1"/>
  <c r="P2667" i="1"/>
  <c r="P3042" i="1"/>
  <c r="P3629" i="1"/>
  <c r="P4024" i="1"/>
  <c r="P3984" i="1"/>
  <c r="P3189" i="1"/>
  <c r="P3736" i="1"/>
  <c r="P3920" i="1"/>
  <c r="P2542" i="1"/>
  <c r="P2925" i="1"/>
  <c r="P2575" i="1"/>
  <c r="P27" i="1"/>
  <c r="P74" i="1"/>
  <c r="P2060" i="1"/>
  <c r="P65" i="1"/>
  <c r="P223" i="1"/>
  <c r="P62" i="1"/>
  <c r="P628" i="1"/>
  <c r="P1956" i="1"/>
  <c r="P51" i="1"/>
  <c r="P90" i="1"/>
  <c r="P13" i="1"/>
  <c r="P619" i="1"/>
  <c r="P7" i="1"/>
  <c r="P2" i="1"/>
  <c r="P826" i="1"/>
  <c r="P94" i="1"/>
  <c r="P266" i="1"/>
  <c r="P122" i="1"/>
  <c r="P33" i="1"/>
  <c r="P1585" i="1"/>
  <c r="P541" i="1"/>
  <c r="P61" i="1"/>
  <c r="P47" i="1"/>
  <c r="P359" i="1"/>
  <c r="P48" i="1"/>
  <c r="P246" i="1"/>
  <c r="P64" i="1"/>
  <c r="P1358" i="1"/>
  <c r="P766" i="1"/>
  <c r="P113" i="1"/>
  <c r="P131" i="1"/>
  <c r="P110" i="1"/>
  <c r="P183" i="1"/>
  <c r="P21" i="1"/>
  <c r="P44" i="1"/>
  <c r="P212" i="1"/>
  <c r="P285" i="1"/>
  <c r="P242" i="1"/>
  <c r="P41" i="1"/>
  <c r="P892" i="1"/>
  <c r="P461" i="1"/>
  <c r="P589" i="1"/>
  <c r="P920" i="1"/>
  <c r="P479" i="1"/>
  <c r="P205" i="1"/>
  <c r="P599" i="1"/>
  <c r="P83" i="1"/>
  <c r="P60" i="1"/>
  <c r="P132" i="1"/>
  <c r="P173" i="1"/>
  <c r="P687" i="1"/>
  <c r="P37" i="1"/>
  <c r="P1167" i="1"/>
  <c r="P209" i="1"/>
  <c r="P722" i="1"/>
  <c r="P107" i="1"/>
  <c r="P277" i="1"/>
  <c r="P1264" i="1"/>
  <c r="P188" i="1"/>
  <c r="P169" i="1"/>
  <c r="P1096" i="1"/>
  <c r="P69" i="1"/>
  <c r="P1023" i="1"/>
  <c r="P11" i="1"/>
  <c r="P102" i="1"/>
  <c r="P1254" i="1"/>
  <c r="P2574" i="1"/>
  <c r="P324" i="1"/>
  <c r="P126" i="1"/>
  <c r="P14" i="1"/>
  <c r="P141" i="1"/>
  <c r="P104" i="1"/>
  <c r="P50" i="1"/>
  <c r="P2584" i="1"/>
  <c r="P45" i="1"/>
  <c r="P5" i="1"/>
  <c r="P136" i="1"/>
  <c r="P325" i="1"/>
  <c r="P295" i="1"/>
  <c r="P1159" i="1"/>
  <c r="P1325" i="1"/>
  <c r="P2015" i="1"/>
  <c r="P2438" i="1"/>
  <c r="P1473" i="1"/>
  <c r="P895" i="1"/>
  <c r="P1320" i="1"/>
  <c r="P2064" i="1"/>
  <c r="P1413" i="1"/>
  <c r="P1553" i="1"/>
  <c r="P757" i="1"/>
  <c r="P382" i="1"/>
  <c r="P995" i="1"/>
  <c r="P2070" i="1"/>
  <c r="P1278" i="1"/>
  <c r="P1708" i="1"/>
  <c r="P2587" i="1"/>
  <c r="P1560" i="1"/>
  <c r="P1010" i="1"/>
  <c r="P1338" i="1"/>
  <c r="P2449" i="1"/>
  <c r="P1771" i="1"/>
  <c r="P2154" i="1"/>
  <c r="P639" i="1"/>
  <c r="P2324" i="1"/>
  <c r="P1158" i="1"/>
  <c r="P1744" i="1"/>
  <c r="P1802" i="1"/>
  <c r="P464" i="1"/>
  <c r="P1272" i="1"/>
  <c r="P1897" i="1"/>
  <c r="P1818" i="1"/>
  <c r="P2850" i="1"/>
  <c r="P900" i="1"/>
  <c r="P1128" i="1"/>
  <c r="P1436" i="1"/>
  <c r="P170" i="1"/>
  <c r="P1981" i="1"/>
  <c r="P2159" i="1"/>
  <c r="P1890" i="1"/>
  <c r="P839" i="1"/>
  <c r="P2862" i="1"/>
  <c r="P2830" i="1"/>
  <c r="P3307" i="1"/>
  <c r="P3093" i="1"/>
  <c r="P2432" i="1"/>
  <c r="P3515" i="1"/>
  <c r="P838" i="1"/>
  <c r="P3415" i="1"/>
  <c r="P2926" i="1"/>
  <c r="P3171" i="1"/>
  <c r="P3435" i="1"/>
  <c r="P1824" i="1"/>
  <c r="P3472" i="1"/>
  <c r="P3120" i="1"/>
  <c r="P2700" i="1"/>
  <c r="P3309" i="1"/>
  <c r="P537" i="1"/>
  <c r="P3064" i="1"/>
  <c r="P2028" i="1"/>
  <c r="P2626" i="1"/>
  <c r="P3831" i="1"/>
  <c r="P2596" i="1"/>
  <c r="P2937" i="1"/>
  <c r="P2590" i="1"/>
  <c r="P1225" i="1"/>
  <c r="P3676" i="1"/>
  <c r="P1621" i="1"/>
  <c r="P3633" i="1"/>
  <c r="P4025" i="1"/>
  <c r="P2756" i="1"/>
  <c r="P3086" i="1"/>
  <c r="P3282" i="1"/>
  <c r="P3367" i="1"/>
  <c r="P3632" i="1"/>
  <c r="P3092" i="1"/>
  <c r="P2107" i="1"/>
  <c r="P395" i="1"/>
  <c r="P422" i="1"/>
  <c r="P3405" i="1"/>
  <c r="P3173" i="1"/>
  <c r="P2706" i="1"/>
  <c r="P1165" i="1"/>
  <c r="P1459" i="1"/>
  <c r="P1052" i="1"/>
  <c r="P1412" i="1"/>
  <c r="P1577" i="1"/>
  <c r="P2997" i="1"/>
  <c r="P378" i="1"/>
  <c r="P3020" i="1"/>
  <c r="P2569" i="1"/>
  <c r="P1275" i="1"/>
  <c r="P2367" i="1"/>
  <c r="P1108" i="1"/>
  <c r="P1297" i="1"/>
  <c r="P1989" i="1"/>
  <c r="P968" i="1"/>
  <c r="P1701" i="1"/>
  <c r="P237" i="1"/>
  <c r="P2035" i="1"/>
  <c r="P1104" i="1"/>
  <c r="P1523" i="1"/>
  <c r="P492" i="1"/>
  <c r="P773" i="1"/>
  <c r="P300" i="1"/>
  <c r="P92" i="1"/>
  <c r="P375" i="1"/>
  <c r="P30" i="1"/>
  <c r="P365" i="1"/>
  <c r="P1004" i="1"/>
  <c r="P235" i="1"/>
  <c r="P2406" i="1"/>
  <c r="P59" i="1"/>
  <c r="P120" i="1"/>
  <c r="P148" i="1"/>
  <c r="P1069" i="1"/>
  <c r="P485" i="1"/>
  <c r="P23" i="1"/>
  <c r="P150" i="1"/>
  <c r="P562" i="1"/>
  <c r="P662" i="1"/>
  <c r="P2743" i="1"/>
  <c r="P303" i="1"/>
  <c r="P1790" i="1"/>
  <c r="P1921" i="1"/>
  <c r="P2258" i="1"/>
  <c r="P2261" i="1"/>
  <c r="P1910" i="1"/>
  <c r="P2342" i="1"/>
  <c r="P2491" i="1"/>
  <c r="P1243" i="1"/>
  <c r="P1195" i="1"/>
  <c r="P926" i="1"/>
  <c r="P3553" i="1"/>
  <c r="P1987" i="1"/>
  <c r="P2429" i="1"/>
  <c r="P2826" i="1"/>
  <c r="P2741" i="1"/>
  <c r="P1720" i="1"/>
  <c r="P2344" i="1"/>
  <c r="P1393" i="1"/>
  <c r="P830" i="1"/>
  <c r="P2453" i="1"/>
  <c r="P401" i="1"/>
  <c r="P351" i="1"/>
  <c r="P32" i="1"/>
  <c r="P425" i="1"/>
  <c r="P405" i="1"/>
  <c r="P620" i="1"/>
  <c r="P548" i="1"/>
  <c r="P670" i="1"/>
  <c r="P279" i="1"/>
  <c r="P344" i="1"/>
  <c r="P809" i="1"/>
  <c r="P2244" i="1"/>
  <c r="P419" i="1"/>
  <c r="P529" i="1"/>
  <c r="P127" i="1"/>
  <c r="P1078" i="1"/>
  <c r="P256" i="1"/>
  <c r="P553" i="1"/>
  <c r="P840" i="1"/>
  <c r="P58" i="1"/>
  <c r="P754" i="1"/>
  <c r="P434" i="1"/>
  <c r="P80" i="1"/>
  <c r="P1702" i="1"/>
  <c r="P428" i="1"/>
  <c r="P889" i="1"/>
  <c r="P1025" i="1"/>
  <c r="P24" i="1"/>
  <c r="P637" i="1"/>
  <c r="P347" i="1"/>
  <c r="P767" i="1"/>
  <c r="P1761" i="1"/>
  <c r="P644" i="1"/>
  <c r="P2297" i="1"/>
  <c r="P488" i="1"/>
  <c r="P1479" i="1"/>
  <c r="P435" i="1"/>
  <c r="P822" i="1"/>
  <c r="P864" i="1"/>
  <c r="P1156" i="1"/>
  <c r="P785" i="1"/>
  <c r="P665" i="1"/>
  <c r="P2602" i="1"/>
  <c r="P1201" i="1"/>
  <c r="P109" i="1"/>
  <c r="P296" i="1"/>
  <c r="P182" i="1"/>
  <c r="P35" i="1"/>
  <c r="P139" i="1"/>
  <c r="P552" i="1"/>
  <c r="P1074" i="1"/>
  <c r="P1569" i="1"/>
  <c r="P1638" i="1"/>
  <c r="P1197" i="1"/>
  <c r="P611" i="1"/>
  <c r="P1092" i="1"/>
  <c r="P2069" i="1"/>
  <c r="P211" i="1"/>
  <c r="P2631" i="1"/>
  <c r="P2138" i="1"/>
  <c r="P1544" i="1"/>
  <c r="P963" i="1"/>
  <c r="P1380" i="1"/>
  <c r="P2096" i="1"/>
  <c r="P1095" i="1"/>
  <c r="P2356" i="1"/>
  <c r="P2036" i="1"/>
  <c r="P2059" i="1"/>
  <c r="P1260" i="1"/>
  <c r="P1807" i="1"/>
  <c r="P2392" i="1"/>
  <c r="P903" i="1"/>
  <c r="P2094" i="1"/>
  <c r="P686" i="1"/>
  <c r="P2348" i="1"/>
  <c r="P262" i="1"/>
  <c r="P2311" i="1"/>
  <c r="P2455" i="1"/>
  <c r="P936" i="1"/>
  <c r="P1341" i="1"/>
  <c r="P915" i="1"/>
  <c r="P1001" i="1"/>
  <c r="P441" i="1"/>
  <c r="P1366" i="1"/>
  <c r="P1836" i="1"/>
  <c r="P162" i="1"/>
  <c r="P958" i="1"/>
  <c r="P103" i="1"/>
  <c r="P751" i="1"/>
  <c r="P1474" i="1"/>
  <c r="P774" i="1"/>
  <c r="P1940" i="1"/>
  <c r="P1669" i="1"/>
  <c r="P501" i="1"/>
  <c r="P2747" i="1"/>
  <c r="P1000" i="1"/>
  <c r="P1475" i="1"/>
  <c r="P1088" i="1"/>
  <c r="P1295" i="1"/>
  <c r="P3175" i="1"/>
  <c r="P3084" i="1"/>
  <c r="P2062" i="1"/>
  <c r="P3186" i="1"/>
  <c r="P3106" i="1"/>
  <c r="P34" i="1"/>
  <c r="P336" i="1"/>
  <c r="P318" i="1"/>
  <c r="P226" i="1"/>
  <c r="P629" i="1"/>
  <c r="P316" i="1"/>
  <c r="P2195" i="1"/>
  <c r="P1304" i="1"/>
  <c r="P335" i="1"/>
  <c r="P82" i="1"/>
  <c r="P561" i="1"/>
  <c r="P524" i="1"/>
  <c r="P116" i="1"/>
  <c r="P191" i="1"/>
  <c r="P3957" i="1"/>
  <c r="P3934" i="1"/>
  <c r="P2842" i="1"/>
  <c r="P3698" i="1"/>
  <c r="P3994" i="1"/>
  <c r="P3347" i="1"/>
  <c r="P3483" i="1"/>
  <c r="P2880" i="1"/>
  <c r="P3723" i="1"/>
  <c r="P3768" i="1"/>
  <c r="P3105" i="1"/>
  <c r="P4026" i="1"/>
  <c r="P4068" i="1"/>
  <c r="P3411" i="1"/>
  <c r="P3256" i="1"/>
  <c r="P3869" i="1"/>
  <c r="P3794" i="1"/>
  <c r="P4042" i="1"/>
  <c r="P2278" i="1"/>
  <c r="P3626" i="1"/>
  <c r="P4107" i="1"/>
  <c r="P3083" i="1"/>
  <c r="P3732" i="1"/>
  <c r="P4109" i="1"/>
  <c r="P4069" i="1"/>
  <c r="P1643" i="1"/>
  <c r="P2535" i="1"/>
  <c r="P3129" i="1"/>
  <c r="P3804" i="1"/>
  <c r="P3180" i="1"/>
  <c r="P4027" i="1"/>
  <c r="P2994" i="1"/>
  <c r="P3276" i="1"/>
  <c r="P3513" i="1"/>
  <c r="P3870" i="1"/>
  <c r="P2818" i="1"/>
  <c r="P4015" i="1"/>
  <c r="P3740" i="1"/>
  <c r="P3785" i="1"/>
  <c r="P3253" i="1"/>
  <c r="P2052" i="1"/>
  <c r="P3201" i="1"/>
  <c r="P2725" i="1"/>
  <c r="P3558" i="1"/>
  <c r="P2475" i="1"/>
  <c r="P3786" i="1"/>
  <c r="P2332" i="1"/>
  <c r="P2705" i="1"/>
  <c r="P3377" i="1"/>
  <c r="P3718" i="1"/>
  <c r="P3414" i="1"/>
  <c r="P3966" i="1"/>
  <c r="P3279" i="1"/>
  <c r="P3612" i="1"/>
  <c r="P3782" i="1"/>
  <c r="P3527" i="1"/>
  <c r="P3739" i="1"/>
  <c r="P3974" i="1"/>
  <c r="P3846" i="1"/>
  <c r="P3769" i="1"/>
  <c r="P2968" i="1"/>
  <c r="P3266" i="1"/>
  <c r="P2967" i="1"/>
  <c r="P3832" i="1"/>
  <c r="P2264" i="1"/>
  <c r="P2160" i="1"/>
  <c r="P1065" i="1"/>
  <c r="P3378" i="1"/>
  <c r="P2707" i="1"/>
  <c r="P3833" i="1"/>
  <c r="P3023" i="1"/>
  <c r="P3898" i="1"/>
  <c r="P3426" i="1"/>
  <c r="P2708" i="1"/>
  <c r="P2812" i="1"/>
  <c r="P3576" i="1"/>
  <c r="P4070" i="1"/>
  <c r="P3575" i="1"/>
  <c r="P3995" i="1"/>
  <c r="P1703" i="1"/>
  <c r="P3673" i="1"/>
  <c r="P3704" i="1"/>
  <c r="P3556" i="1"/>
  <c r="P2831" i="1"/>
  <c r="P3680" i="1"/>
  <c r="P3816" i="1"/>
  <c r="P3646" i="1"/>
  <c r="P3648" i="1"/>
  <c r="P1898" i="1"/>
  <c r="P3450" i="1"/>
  <c r="P3618" i="1"/>
  <c r="P3623" i="1"/>
  <c r="P3871" i="1"/>
  <c r="P3404" i="1"/>
  <c r="P2215" i="1"/>
  <c r="P3312" i="1"/>
  <c r="P3899" i="1"/>
  <c r="P3288" i="1"/>
  <c r="P3872" i="1"/>
  <c r="P3528" i="1"/>
  <c r="P834" i="1"/>
  <c r="P282" i="1"/>
  <c r="P200" i="1"/>
  <c r="P1470" i="1"/>
  <c r="P786" i="1"/>
  <c r="P802" i="1"/>
  <c r="P672" i="1"/>
  <c r="P2732" i="1"/>
  <c r="P666" i="1"/>
  <c r="P521" i="1"/>
  <c r="P630" i="1"/>
  <c r="P2462" i="1"/>
  <c r="P1217" i="1"/>
  <c r="P231" i="1"/>
  <c r="P2640" i="1"/>
  <c r="P1622" i="1"/>
  <c r="P357" i="1"/>
  <c r="P1073" i="1"/>
  <c r="P272" i="1"/>
  <c r="P792" i="1"/>
  <c r="P867" i="1"/>
  <c r="P1450" i="1"/>
  <c r="P1754" i="1"/>
  <c r="P1778" i="1"/>
  <c r="P2198" i="1"/>
  <c r="P1709" i="1"/>
  <c r="P2236" i="1"/>
  <c r="P1809" i="1"/>
  <c r="P2151" i="1"/>
  <c r="P2329" i="1"/>
  <c r="P2561" i="1"/>
  <c r="P705" i="1"/>
  <c r="P1911" i="1"/>
  <c r="P1182" i="1"/>
  <c r="P1647" i="1"/>
  <c r="P1443" i="1"/>
  <c r="P2188" i="1"/>
  <c r="P704" i="1"/>
  <c r="P2763" i="1"/>
  <c r="P1912" i="1"/>
  <c r="P1237" i="1"/>
  <c r="P2357" i="1"/>
  <c r="P2203" i="1"/>
  <c r="P1284" i="1"/>
  <c r="P1850" i="1"/>
  <c r="P2469" i="1"/>
  <c r="P2097" i="1"/>
  <c r="P1486" i="1"/>
  <c r="P1209" i="1"/>
  <c r="P2591" i="1"/>
  <c r="P2665" i="1"/>
  <c r="P2495" i="1"/>
  <c r="P331" i="1"/>
  <c r="P2085" i="1"/>
  <c r="P1934" i="1"/>
  <c r="P1016" i="1"/>
  <c r="P1239" i="1"/>
  <c r="P2308" i="1"/>
  <c r="P831" i="1"/>
  <c r="P2528" i="1"/>
  <c r="P2863" i="1"/>
  <c r="P3169" i="1"/>
  <c r="P3873" i="1"/>
  <c r="P3780" i="1"/>
  <c r="P3914" i="1"/>
  <c r="P3380" i="1"/>
  <c r="P3774" i="1"/>
  <c r="P3817" i="1"/>
  <c r="P2363" i="1"/>
  <c r="P3195" i="1"/>
  <c r="P3746" i="1"/>
  <c r="P4055" i="1"/>
  <c r="P3731" i="1"/>
  <c r="P2956" i="1"/>
  <c r="P2388" i="1"/>
  <c r="P3809" i="1"/>
  <c r="P1983" i="1"/>
  <c r="P3958" i="1"/>
  <c r="P3225" i="1"/>
  <c r="P3747" i="1"/>
  <c r="P550" i="1"/>
  <c r="P1185" i="1"/>
  <c r="P2129" i="1"/>
  <c r="P878" i="1"/>
  <c r="P844" i="1"/>
  <c r="P1236" i="1"/>
  <c r="P1301" i="1"/>
  <c r="P1268" i="1"/>
  <c r="P972" i="1"/>
  <c r="P955" i="1"/>
  <c r="P1235" i="1"/>
  <c r="P1171" i="1"/>
  <c r="P810" i="1"/>
  <c r="P1833" i="1"/>
  <c r="P399" i="1"/>
  <c r="P3391" i="1"/>
  <c r="P2282" i="1"/>
  <c r="P409" i="1"/>
  <c r="P728" i="1"/>
  <c r="P1662" i="1"/>
  <c r="P1365" i="1"/>
  <c r="P2506" i="1"/>
  <c r="P2771" i="1"/>
  <c r="P1172" i="1"/>
  <c r="P1345" i="1"/>
  <c r="P1343" i="1"/>
  <c r="P945" i="1"/>
  <c r="P988" i="1"/>
  <c r="P2034" i="1"/>
  <c r="P947" i="1"/>
  <c r="P1360" i="1"/>
  <c r="P1489" i="1"/>
  <c r="P1751" i="1"/>
  <c r="P1374" i="1"/>
  <c r="P1806" i="1"/>
  <c r="P2476" i="1"/>
  <c r="P2299" i="1"/>
  <c r="P2153" i="1"/>
  <c r="P2410" i="1"/>
  <c r="P1555" i="1"/>
  <c r="P3748" i="1"/>
  <c r="P3199" i="1"/>
  <c r="P3818" i="1"/>
  <c r="P3778" i="1"/>
  <c r="P3133" i="1"/>
  <c r="P3781" i="1"/>
  <c r="P3081" i="1"/>
  <c r="P3291" i="1"/>
  <c r="P3034" i="1"/>
  <c r="P3246" i="1"/>
  <c r="P2904" i="1"/>
  <c r="P3787" i="1"/>
  <c r="P3900" i="1"/>
  <c r="P3874" i="1"/>
  <c r="P3753" i="1"/>
  <c r="P3875" i="1"/>
  <c r="P3834" i="1"/>
  <c r="P3928" i="1"/>
  <c r="P2872" i="1"/>
  <c r="P3270" i="1"/>
  <c r="P2651" i="1"/>
  <c r="P3640" i="1"/>
  <c r="P3597" i="1"/>
  <c r="P3876" i="1"/>
  <c r="P3283" i="1"/>
  <c r="P3586" i="1"/>
  <c r="P2219" i="1"/>
  <c r="P2932" i="1"/>
  <c r="P3573" i="1"/>
  <c r="P3996" i="1"/>
  <c r="P3407" i="1"/>
  <c r="P3284" i="1"/>
  <c r="P3877" i="1"/>
  <c r="P3642" i="1"/>
  <c r="P1963" i="1"/>
  <c r="P812" i="1"/>
  <c r="P3177" i="1"/>
  <c r="P2242" i="1"/>
  <c r="P3166" i="1"/>
  <c r="P1411" i="1"/>
  <c r="P1458" i="1"/>
  <c r="P216" i="1"/>
  <c r="P1978" i="1"/>
  <c r="P397" i="1"/>
  <c r="P75" i="1"/>
  <c r="P600" i="1"/>
  <c r="P252" i="1"/>
  <c r="P446" i="1"/>
  <c r="P77" i="1"/>
  <c r="P253" i="1"/>
  <c r="P20" i="1"/>
  <c r="P463" i="1"/>
  <c r="P881" i="1"/>
  <c r="P669" i="1"/>
  <c r="P1431" i="1"/>
  <c r="P298" i="1"/>
  <c r="P1253" i="1"/>
  <c r="P490" i="1"/>
  <c r="P1939" i="1"/>
  <c r="P91" i="1"/>
  <c r="P379" i="1"/>
  <c r="P1924" i="1"/>
  <c r="P1769" i="1"/>
  <c r="P73" i="1"/>
  <c r="P2123" i="1"/>
  <c r="P1607" i="1"/>
  <c r="P2384" i="1"/>
  <c r="P2390" i="1"/>
  <c r="P960" i="1"/>
  <c r="P1499" i="1"/>
  <c r="P364" i="1"/>
  <c r="P2111" i="1"/>
  <c r="P450" i="1"/>
  <c r="P2378" i="1"/>
  <c r="P632" i="1"/>
  <c r="P1945" i="1"/>
  <c r="P2443" i="1"/>
  <c r="P2798" i="1"/>
  <c r="P2689" i="1"/>
  <c r="P1497" i="1"/>
  <c r="P3482" i="1"/>
  <c r="P3722" i="1"/>
  <c r="P17" i="1"/>
  <c r="P1859" i="1"/>
  <c r="P1832" i="1"/>
  <c r="P192" i="1"/>
  <c r="P3354" i="1"/>
  <c r="P3110" i="1"/>
  <c r="P3076" i="1"/>
  <c r="P2795" i="1"/>
  <c r="P1130" i="1"/>
  <c r="P2414" i="1"/>
  <c r="P1028" i="1"/>
  <c r="P3267" i="1"/>
  <c r="P1500" i="1"/>
  <c r="P465" i="1"/>
  <c r="P1056" i="1"/>
  <c r="P3161" i="1"/>
  <c r="P2164" i="1"/>
  <c r="P3465" i="1"/>
  <c r="P1147" i="1"/>
  <c r="P391" i="1"/>
  <c r="P396" i="1"/>
  <c r="P443" i="1"/>
  <c r="P1263" i="1"/>
  <c r="P486" i="1"/>
  <c r="P2018" i="1"/>
  <c r="P1998" i="1"/>
  <c r="P2359" i="1"/>
  <c r="P1714" i="1"/>
  <c r="P1598" i="1"/>
  <c r="P1452" i="1"/>
  <c r="P658" i="1"/>
  <c r="P374" i="1"/>
  <c r="P1937" i="1"/>
  <c r="P2307" i="1"/>
  <c r="P1423" i="1"/>
  <c r="P2280" i="1"/>
  <c r="P3052" i="1"/>
  <c r="P2874" i="1"/>
  <c r="P3257" i="1"/>
  <c r="P2002" i="1"/>
  <c r="P3351" i="1"/>
  <c r="P2463" i="1"/>
  <c r="P3507" i="1"/>
  <c r="P3788" i="1"/>
  <c r="P3835" i="1"/>
  <c r="P3205" i="1"/>
  <c r="P3649" i="1"/>
  <c r="P790" i="1"/>
  <c r="P3355" i="1"/>
  <c r="P3424" i="1"/>
  <c r="P3339" i="1"/>
  <c r="P3650" i="1"/>
  <c r="P3210" i="1"/>
  <c r="P1434" i="1"/>
  <c r="P997" i="1"/>
  <c r="P3395" i="1"/>
  <c r="P4115" i="1"/>
  <c r="P3214" i="1"/>
  <c r="P2053" i="1"/>
  <c r="P1418" i="1"/>
  <c r="P195" i="1"/>
  <c r="P2252" i="1"/>
  <c r="P1992" i="1"/>
  <c r="P214" i="1"/>
  <c r="P304" i="1"/>
  <c r="P176" i="1"/>
  <c r="P161" i="1"/>
  <c r="P93" i="1"/>
  <c r="P1340" i="1"/>
  <c r="P904" i="1"/>
  <c r="P49" i="1"/>
  <c r="P293" i="1"/>
  <c r="P259" i="1"/>
  <c r="P610" i="1"/>
  <c r="P287" i="1"/>
  <c r="P437" i="1"/>
  <c r="P949" i="1"/>
  <c r="P290" i="1"/>
  <c r="P659" i="1"/>
  <c r="P581" i="1"/>
  <c r="P470" i="1"/>
  <c r="P902" i="1"/>
  <c r="P135" i="1"/>
  <c r="P81" i="1"/>
  <c r="P168" i="1"/>
  <c r="P280" i="1"/>
  <c r="P862" i="1"/>
  <c r="P179" i="1"/>
  <c r="P265" i="1"/>
  <c r="P538" i="1"/>
  <c r="P147" i="1"/>
  <c r="P366" i="1"/>
  <c r="P901" i="1"/>
  <c r="P734" i="1"/>
  <c r="P115" i="1"/>
  <c r="P896" i="1"/>
  <c r="P1277" i="1"/>
  <c r="P2833" i="1"/>
  <c r="P3358" i="1"/>
  <c r="P2500" i="1"/>
  <c r="P3930" i="1"/>
  <c r="P2442" i="1"/>
  <c r="P1988" i="1"/>
  <c r="P2461" i="1"/>
  <c r="P3043" i="1"/>
  <c r="P3262" i="1"/>
  <c r="P3098" i="1"/>
  <c r="P4030" i="1"/>
  <c r="P3982" i="1"/>
  <c r="P2637" i="1"/>
  <c r="P2777" i="1"/>
  <c r="P3878" i="1"/>
  <c r="P2894" i="1"/>
  <c r="P2315" i="1"/>
  <c r="P3539" i="1"/>
  <c r="P2929" i="1"/>
  <c r="P3119" i="1"/>
  <c r="P3959" i="1"/>
  <c r="P3353" i="1"/>
  <c r="P3425" i="1"/>
  <c r="P3163" i="1"/>
  <c r="P3318" i="1"/>
  <c r="P3975" i="1"/>
  <c r="P3137" i="1"/>
  <c r="P3369" i="1"/>
  <c r="P2354" i="1"/>
  <c r="P3630" i="1"/>
  <c r="P1841" i="1"/>
  <c r="P3823" i="1"/>
  <c r="P3901" i="1"/>
  <c r="P3702" i="1"/>
  <c r="P2617" i="1"/>
  <c r="P3029" i="1"/>
  <c r="P2020" i="1"/>
  <c r="P3534" i="1"/>
  <c r="P2131" i="1"/>
  <c r="P3263" i="1"/>
  <c r="P3749" i="1"/>
  <c r="P2173" i="1"/>
  <c r="P2228" i="1"/>
  <c r="P2255" i="1"/>
  <c r="P912" i="1"/>
  <c r="P1129" i="1"/>
  <c r="P1574" i="1"/>
  <c r="P2232" i="1"/>
  <c r="P1863" i="1"/>
  <c r="P1537" i="1"/>
  <c r="P1498" i="1"/>
  <c r="P1864" i="1"/>
  <c r="P1804" i="1"/>
  <c r="P656" i="1"/>
  <c r="P3204" i="1"/>
  <c r="P2503" i="1"/>
  <c r="P2391" i="1"/>
  <c r="P816" i="1"/>
  <c r="P1160" i="1"/>
  <c r="P1033" i="1"/>
  <c r="P2168" i="1"/>
  <c r="P2537" i="1"/>
  <c r="P1528" i="1"/>
  <c r="P576" i="1"/>
  <c r="P2248" i="1"/>
  <c r="P2723" i="1"/>
  <c r="P1442" i="1"/>
  <c r="P970" i="1"/>
  <c r="P1238" i="1"/>
  <c r="P1672" i="1"/>
  <c r="P1625" i="1"/>
  <c r="P726" i="1"/>
  <c r="P1048" i="1"/>
  <c r="P1388" i="1"/>
  <c r="P2033" i="1"/>
  <c r="P2595" i="1"/>
  <c r="P1274" i="1"/>
  <c r="P2479" i="1"/>
  <c r="P677" i="1"/>
  <c r="P1126" i="1"/>
  <c r="P2878" i="1"/>
  <c r="P2368" i="1"/>
  <c r="P1017" i="1"/>
  <c r="P3077" i="1"/>
  <c r="P2487" i="1"/>
  <c r="P1515" i="1"/>
  <c r="P1801" i="1"/>
  <c r="P1727" i="1"/>
  <c r="P740" i="1"/>
  <c r="P1637" i="1"/>
  <c r="P1561" i="1"/>
  <c r="P1451" i="1"/>
  <c r="P1591" i="1"/>
  <c r="P1582" i="1"/>
  <c r="P2155" i="1"/>
  <c r="P1946" i="1"/>
  <c r="P2694" i="1"/>
  <c r="P2437" i="1"/>
  <c r="P1728" i="1"/>
  <c r="P1348" i="1"/>
  <c r="P1657" i="1"/>
  <c r="P3544" i="1"/>
  <c r="P4043" i="1"/>
  <c r="P4052" i="1"/>
  <c r="P3385" i="1"/>
  <c r="P1738" i="1"/>
  <c r="P3902" i="1"/>
  <c r="P4028" i="1"/>
  <c r="P3211" i="1"/>
  <c r="P3600" i="1"/>
  <c r="P2829" i="1"/>
  <c r="P3964" i="1"/>
  <c r="P3154" i="1"/>
  <c r="P3887" i="1"/>
  <c r="P2746" i="1"/>
  <c r="P2845" i="1"/>
  <c r="P3033" i="1"/>
  <c r="P890" i="1"/>
  <c r="P4071" i="1"/>
  <c r="P3363" i="1"/>
  <c r="P2885" i="1"/>
  <c r="P3188" i="1"/>
  <c r="P3254" i="1"/>
  <c r="P3456" i="1"/>
  <c r="P3344" i="1"/>
  <c r="P4006" i="1"/>
  <c r="P3317" i="1"/>
  <c r="P2670" i="1"/>
  <c r="P967" i="1"/>
  <c r="P3001" i="1"/>
  <c r="P2493" i="1"/>
  <c r="P2704" i="1"/>
  <c r="P3997" i="1"/>
  <c r="P2386" i="1"/>
  <c r="P2879" i="1"/>
  <c r="P3561" i="1"/>
  <c r="P3734" i="1"/>
  <c r="P2546" i="1"/>
  <c r="P3233" i="1"/>
  <c r="P3389" i="1"/>
  <c r="P1606" i="1"/>
  <c r="P3935" i="1"/>
  <c r="P2900" i="1"/>
  <c r="P1936" i="1"/>
  <c r="P2992" i="1"/>
  <c r="P3060" i="1"/>
  <c r="P3550" i="1"/>
  <c r="P3587" i="1"/>
  <c r="P3789" i="1"/>
  <c r="P2256" i="1"/>
  <c r="P3452" i="1"/>
  <c r="P2876" i="1"/>
  <c r="P2677" i="1"/>
  <c r="P3421" i="1"/>
  <c r="P3770" i="1"/>
  <c r="P3441" i="1"/>
  <c r="P2576" i="1"/>
  <c r="P2635" i="1"/>
  <c r="P2827" i="1"/>
  <c r="P3879" i="1"/>
  <c r="P1427" i="1"/>
  <c r="P3569" i="1"/>
  <c r="P3408" i="1"/>
  <c r="P3348" i="1"/>
  <c r="P3203" i="1"/>
  <c r="P2577" i="1"/>
  <c r="P2621" i="1"/>
  <c r="P3627" i="1"/>
  <c r="P2886" i="1"/>
  <c r="P3453" i="1"/>
  <c r="P3651" i="1"/>
  <c r="P2541" i="1"/>
  <c r="P1874" i="1"/>
  <c r="P3625" i="1"/>
  <c r="P3653" i="1"/>
  <c r="P2585" i="1"/>
  <c r="P3036" i="1"/>
  <c r="P2724" i="1"/>
  <c r="P2152" i="1"/>
  <c r="P3275" i="1"/>
  <c r="P2534" i="1"/>
  <c r="P3062" i="1"/>
  <c r="P2680" i="1"/>
  <c r="P2851" i="1"/>
  <c r="P330" i="1"/>
  <c r="P177" i="1"/>
  <c r="P1364" i="1"/>
  <c r="P1745" i="1"/>
  <c r="P2369" i="1"/>
  <c r="P823" i="1"/>
  <c r="P713" i="1"/>
  <c r="P2473" i="1"/>
  <c r="P1469" i="1"/>
  <c r="P1667" i="1"/>
  <c r="P1628" i="1"/>
  <c r="P1395" i="1"/>
  <c r="P2190" i="1"/>
  <c r="P1920" i="1"/>
  <c r="P1309" i="1"/>
  <c r="P814" i="1"/>
  <c r="P1632" i="1"/>
  <c r="P3654" i="1"/>
  <c r="P197" i="1"/>
  <c r="P3998" i="1"/>
  <c r="P3134" i="1"/>
  <c r="P3771" i="1"/>
  <c r="P3628" i="1"/>
  <c r="P2296" i="1"/>
  <c r="P3438" i="1"/>
  <c r="P3433" i="1"/>
  <c r="P3711" i="1"/>
  <c r="P2284" i="1"/>
  <c r="P2038" i="1"/>
  <c r="P2593" i="1"/>
  <c r="P3836" i="1"/>
  <c r="P2513" i="1"/>
  <c r="P2171" i="1"/>
  <c r="P2866" i="1"/>
  <c r="P3755" i="1"/>
  <c r="P3880" i="1"/>
  <c r="P3707" i="1"/>
  <c r="P1079" i="1"/>
  <c r="P2217" i="1"/>
  <c r="P671" i="1"/>
  <c r="P1174" i="1"/>
  <c r="P2027" i="1"/>
  <c r="P640" i="1"/>
  <c r="P1043" i="1"/>
  <c r="P1370" i="1"/>
  <c r="P2030" i="1"/>
  <c r="P965" i="1"/>
  <c r="P1485" i="1"/>
  <c r="P1827" i="1"/>
  <c r="P777" i="1"/>
  <c r="P1153" i="1"/>
  <c r="P846" i="1"/>
  <c r="P3085" i="1"/>
  <c r="P1426" i="1"/>
  <c r="P2383" i="1"/>
  <c r="P1161" i="1"/>
  <c r="P1463" i="1"/>
  <c r="P1146" i="1"/>
  <c r="P1152" i="1"/>
  <c r="P42" i="1"/>
  <c r="P343" i="1"/>
  <c r="P598" i="1"/>
  <c r="P1688" i="1"/>
  <c r="P308" i="1"/>
  <c r="P2370" i="1"/>
  <c r="P230" i="1"/>
  <c r="P732" i="1"/>
  <c r="P775" i="1"/>
  <c r="P1504" i="1"/>
  <c r="P2352" i="1"/>
  <c r="P2145" i="1"/>
  <c r="P491" i="1"/>
  <c r="P130" i="1"/>
  <c r="P690" i="1"/>
  <c r="P157" i="1"/>
  <c r="P2039" i="1"/>
  <c r="P2681" i="1"/>
  <c r="P363" i="1"/>
  <c r="P880" i="1"/>
  <c r="P1538" i="1"/>
  <c r="P181" i="1"/>
  <c r="P578" i="1"/>
  <c r="P789" i="1"/>
  <c r="P2293" i="1"/>
  <c r="P1539" i="1"/>
  <c r="P288" i="1"/>
  <c r="P1737" i="1"/>
  <c r="P2786" i="1"/>
  <c r="P1208" i="1"/>
  <c r="P496" i="1"/>
  <c r="P302" i="1"/>
  <c r="P1401" i="1"/>
  <c r="P782" i="1"/>
  <c r="P360" i="1"/>
  <c r="P1276" i="1"/>
  <c r="P442" i="1"/>
  <c r="P917" i="1"/>
  <c r="P1135" i="1"/>
  <c r="P714" i="1"/>
  <c r="P2508" i="1"/>
  <c r="P592" i="1"/>
  <c r="P883" i="1"/>
  <c r="P2186" i="1"/>
  <c r="P152" i="1"/>
  <c r="P801" i="1"/>
  <c r="P249" i="1"/>
  <c r="P1949" i="1"/>
  <c r="P2100" i="1"/>
  <c r="P2196" i="1"/>
  <c r="P1250" i="1"/>
  <c r="P71" i="1"/>
  <c r="P311" i="1"/>
  <c r="P260" i="1"/>
  <c r="P2300" i="1"/>
  <c r="P2349" i="1"/>
  <c r="P381" i="1"/>
  <c r="P1478" i="1"/>
  <c r="P758" i="1"/>
  <c r="P1932" i="1"/>
  <c r="P475" i="1"/>
  <c r="P565" i="1"/>
  <c r="P1113" i="1"/>
  <c r="P528" i="1"/>
  <c r="P2497" i="1"/>
  <c r="P806" i="1"/>
  <c r="P1333" i="1"/>
  <c r="P2565" i="1"/>
  <c r="P2444" i="1"/>
  <c r="P3196" i="1"/>
  <c r="P3336" i="1"/>
  <c r="P4100" i="1"/>
  <c r="P3657" i="1"/>
  <c r="P3805" i="1"/>
  <c r="P3772" i="1"/>
  <c r="P3609" i="1"/>
  <c r="P2717" i="1"/>
  <c r="P2811" i="1"/>
  <c r="P3717" i="1"/>
  <c r="P935" i="1"/>
  <c r="P2610" i="1"/>
  <c r="P798" i="1"/>
  <c r="P3511" i="1"/>
  <c r="P193" i="1"/>
  <c r="P2974" i="1"/>
  <c r="P3003" i="1"/>
  <c r="P3038" i="1"/>
  <c r="P2815" i="1"/>
  <c r="P909" i="1"/>
  <c r="P3624" i="1"/>
  <c r="P2551" i="1"/>
  <c r="P3442" i="1"/>
  <c r="P2183" i="1"/>
  <c r="P2091" i="1"/>
  <c r="P3116" i="1"/>
  <c r="P3209" i="1"/>
  <c r="P648" i="1"/>
  <c r="P2780" i="1"/>
  <c r="P1828" i="1"/>
  <c r="P3891" i="1"/>
  <c r="P3249" i="1"/>
  <c r="P2701" i="1"/>
  <c r="P2586" i="1"/>
  <c r="P3285" i="1"/>
  <c r="P3070" i="1"/>
  <c r="P3065" i="1"/>
  <c r="P1031" i="1"/>
  <c r="P636" i="1"/>
  <c r="P2470" i="1"/>
  <c r="P2237" i="1"/>
  <c r="P2397" i="1"/>
  <c r="P3409" i="1"/>
  <c r="P3289" i="1"/>
  <c r="P2471" i="1"/>
  <c r="P1995" i="1"/>
  <c r="P1986" i="1"/>
  <c r="P2871" i="1"/>
  <c r="P1961" i="1"/>
  <c r="P2844" i="1"/>
  <c r="P971" i="1"/>
  <c r="P3502" i="1"/>
  <c r="P2234" i="1"/>
  <c r="P1718" i="1"/>
  <c r="P3333" i="1"/>
  <c r="P854" i="1"/>
  <c r="P3400" i="1"/>
  <c r="P941" i="1"/>
  <c r="P3512" i="1"/>
  <c r="P1110" i="1"/>
  <c r="P2658" i="1"/>
  <c r="P1218" i="1"/>
  <c r="P3757" i="1"/>
  <c r="P2843" i="1"/>
  <c r="P2731" i="1"/>
  <c r="P3699" i="1"/>
  <c r="P2065" i="1"/>
  <c r="P3579" i="1"/>
  <c r="P3063" i="1"/>
  <c r="P3540" i="1"/>
  <c r="P3090" i="1"/>
  <c r="P97" i="1"/>
  <c r="P3396" i="1"/>
  <c r="P3716" i="1"/>
  <c r="P2320" i="1"/>
  <c r="P3750" i="1"/>
  <c r="P478" i="1"/>
  <c r="P3542" i="1"/>
  <c r="P2782" i="1"/>
  <c r="P2552" i="1"/>
  <c r="P3510" i="1"/>
  <c r="P2646" i="1"/>
  <c r="P2938" i="1"/>
  <c r="P3013" i="1"/>
  <c r="P2562" i="1"/>
  <c r="P3303" i="1"/>
  <c r="P4108" i="1"/>
  <c r="P1626" i="1"/>
  <c r="P3152" i="1"/>
  <c r="P2897" i="1"/>
  <c r="P3321" i="1"/>
  <c r="P4077" i="1"/>
  <c r="P884" i="1"/>
  <c r="P3806" i="1"/>
  <c r="P1125" i="1"/>
  <c r="P358" i="1"/>
  <c r="P1740" i="1"/>
  <c r="P2181" i="1"/>
  <c r="P1394" i="1"/>
  <c r="P1399" i="1"/>
  <c r="P1752" i="1"/>
  <c r="P719" i="1"/>
  <c r="P855" i="1"/>
  <c r="P747" i="1"/>
  <c r="P1059" i="1"/>
  <c r="P1315" i="1"/>
  <c r="P1042" i="1"/>
  <c r="P1904" i="1"/>
  <c r="P1224" i="1"/>
  <c r="P1829" i="1"/>
  <c r="P1157" i="1"/>
  <c r="P534" i="1"/>
  <c r="P1636" i="1"/>
  <c r="P2216" i="1"/>
  <c r="P142" i="1"/>
  <c r="P1409" i="1"/>
  <c r="P1512" i="1"/>
  <c r="P813" i="1"/>
  <c r="P1774" i="1"/>
  <c r="P879" i="1"/>
  <c r="P1760" i="1"/>
  <c r="P695" i="1"/>
  <c r="P1540" i="1"/>
  <c r="P1080" i="1"/>
  <c r="P1793" i="1"/>
  <c r="P1576" i="1"/>
  <c r="P1665" i="1"/>
  <c r="P1204" i="1"/>
  <c r="P2121" i="1"/>
  <c r="P2641" i="1"/>
  <c r="P914" i="1"/>
  <c r="P1620" i="1"/>
  <c r="P1221" i="1"/>
  <c r="P2371" i="1"/>
  <c r="P1468" i="1"/>
  <c r="P456" i="1"/>
  <c r="P3061" i="1"/>
  <c r="P929" i="1"/>
  <c r="P3976" i="1"/>
  <c r="P3025" i="1"/>
  <c r="P3122" i="1"/>
  <c r="P2609" i="1"/>
  <c r="P3850" i="1"/>
  <c r="P1849" i="1"/>
  <c r="P1969" i="1"/>
  <c r="P2253" i="1"/>
  <c r="P3097" i="1"/>
  <c r="P1651" i="1"/>
  <c r="P3647" i="1"/>
  <c r="P3431" i="1"/>
  <c r="P1618" i="1"/>
  <c r="P2913" i="1"/>
  <c r="P4093" i="1"/>
  <c r="P2877" i="1"/>
  <c r="P3960" i="1"/>
  <c r="P1679" i="1"/>
  <c r="P1144" i="1"/>
  <c r="P643" i="1"/>
  <c r="P1361" i="1"/>
  <c r="P309" i="1"/>
  <c r="P1169" i="1"/>
  <c r="P1013" i="1"/>
  <c r="P593" i="1"/>
  <c r="P234" i="1"/>
  <c r="P1906" i="1"/>
  <c r="P1136" i="1"/>
  <c r="P594" i="1"/>
  <c r="P418" i="1"/>
  <c r="P525" i="1"/>
  <c r="P1293" i="1"/>
  <c r="P1509" i="1"/>
  <c r="P1432" i="1"/>
  <c r="P273" i="1"/>
  <c r="P1866" i="1"/>
  <c r="P2206" i="1"/>
  <c r="P2106" i="1"/>
  <c r="P910" i="1"/>
  <c r="P386" i="1"/>
  <c r="P1593" i="1"/>
  <c r="P2037" i="1"/>
  <c r="P2175" i="1"/>
  <c r="P1022" i="1"/>
  <c r="P1324" i="1"/>
  <c r="P509" i="1"/>
  <c r="P414" i="1"/>
  <c r="P232" i="1"/>
  <c r="P1503" i="1"/>
  <c r="P979" i="1"/>
  <c r="P1547" i="1"/>
  <c r="P735" i="1"/>
  <c r="P579" i="1"/>
  <c r="P815" i="1"/>
  <c r="P2025" i="1"/>
  <c r="P377" i="1"/>
  <c r="P652" i="1"/>
  <c r="P1640" i="1"/>
  <c r="P601" i="1"/>
  <c r="P1038" i="1"/>
  <c r="P338" i="1"/>
  <c r="P2016" i="1"/>
  <c r="P1588" i="1"/>
  <c r="P408" i="1"/>
  <c r="P564" i="1"/>
  <c r="P2657" i="1"/>
  <c r="P574" i="1"/>
  <c r="P1820" i="1"/>
  <c r="P898" i="1"/>
  <c r="P349" i="1"/>
  <c r="P1083" i="1"/>
  <c r="P1456" i="1"/>
  <c r="P582" i="1"/>
  <c r="P1604" i="1"/>
  <c r="P1666" i="1"/>
  <c r="P1246" i="1"/>
  <c r="P856" i="1"/>
  <c r="P516" i="1"/>
  <c r="P1674" i="1"/>
  <c r="P827" i="1"/>
  <c r="P1960" i="1"/>
  <c r="P1927" i="1"/>
  <c r="P510" i="1"/>
  <c r="P1267" i="1"/>
  <c r="P494" i="1"/>
  <c r="P1967" i="1"/>
  <c r="P1124" i="1"/>
  <c r="P1090" i="1"/>
  <c r="P1663" i="1"/>
  <c r="P943" i="1"/>
  <c r="P1853" i="1"/>
  <c r="P994" i="1"/>
  <c r="P258" i="1"/>
  <c r="P2440" i="1"/>
  <c r="P1530" i="1"/>
  <c r="P1058" i="1"/>
  <c r="P520" i="1"/>
  <c r="P1710" i="1"/>
  <c r="P727" i="1"/>
  <c r="P2538" i="1"/>
  <c r="P1723" i="1"/>
  <c r="P2618" i="1"/>
  <c r="P2858" i="1"/>
  <c r="P874" i="1"/>
  <c r="P2518" i="1"/>
  <c r="P2509" i="1"/>
  <c r="P1797" i="1"/>
  <c r="P1075" i="1"/>
  <c r="P706" i="1"/>
  <c r="P1408" i="1"/>
  <c r="P1302" i="1"/>
  <c r="P1327" i="1"/>
  <c r="P784" i="1"/>
  <c r="P1840" i="1"/>
  <c r="P497" i="1"/>
  <c r="P1303" i="1"/>
  <c r="P1645" i="1"/>
  <c r="P2298" i="1"/>
  <c r="P1270" i="1"/>
  <c r="P2630" i="1"/>
  <c r="P953" i="1"/>
  <c r="P1614" i="1"/>
  <c r="P1704" i="1"/>
  <c r="P1755" i="1"/>
  <c r="P2009" i="1"/>
  <c r="P1249" i="1"/>
  <c r="P618" i="1"/>
  <c r="P2270" i="1"/>
  <c r="P1696" i="1"/>
  <c r="P2647" i="1"/>
  <c r="P1690" i="1"/>
  <c r="P2648" i="1"/>
  <c r="P1446" i="1"/>
  <c r="P2201" i="1"/>
  <c r="P2080" i="1"/>
  <c r="P2719" i="1"/>
  <c r="P829" i="1"/>
  <c r="P2456" i="1"/>
  <c r="P1642" i="1"/>
  <c r="P2243" i="1"/>
  <c r="P2041" i="1"/>
  <c r="P1132" i="1"/>
  <c r="P1018" i="1"/>
  <c r="P1377" i="1"/>
  <c r="P1102" i="1"/>
  <c r="P1177" i="1"/>
  <c r="P2914" i="1"/>
  <c r="P1610" i="1"/>
  <c r="P514" i="1"/>
  <c r="P805" i="1"/>
  <c r="P1291" i="1"/>
  <c r="P1445" i="1"/>
  <c r="P991" i="1"/>
  <c r="P2231" i="1"/>
  <c r="P1226" i="1"/>
  <c r="P2549" i="1"/>
  <c r="P2024" i="1"/>
  <c r="P1733" i="1"/>
  <c r="P1071" i="1"/>
  <c r="P2074" i="1"/>
  <c r="P1379" i="1"/>
  <c r="P1164" i="1"/>
  <c r="P1101" i="1"/>
  <c r="P2050" i="1"/>
  <c r="P1527" i="1"/>
  <c r="P1782" i="1"/>
  <c r="P2082" i="1"/>
  <c r="P1886" i="1"/>
  <c r="P696" i="1"/>
  <c r="P1273" i="1"/>
  <c r="P761" i="1"/>
  <c r="P1045" i="1"/>
  <c r="P2286" i="1"/>
  <c r="P859" i="1"/>
  <c r="P1493" i="1"/>
  <c r="P1658" i="1"/>
  <c r="P2276" i="1"/>
  <c r="P2411" i="1"/>
  <c r="P2317" i="1"/>
  <c r="P1141" i="1"/>
  <c r="P1984" i="1"/>
  <c r="P2873" i="1"/>
  <c r="P2325" i="1"/>
  <c r="P1900" i="1"/>
  <c r="P1369" i="1"/>
  <c r="P1562" i="1"/>
  <c r="P848" i="1"/>
  <c r="P835" i="1"/>
  <c r="P2605" i="1"/>
  <c r="P1846" i="1"/>
  <c r="P1505" i="1"/>
  <c r="P1300" i="1"/>
  <c r="P1398" i="1"/>
  <c r="P1926" i="1"/>
  <c r="P1015" i="1"/>
  <c r="P1913" i="1"/>
  <c r="P1834" i="1"/>
  <c r="P1402" i="1"/>
  <c r="P2061" i="1"/>
  <c r="P635" i="1"/>
  <c r="P2071" i="1"/>
  <c r="P2271" i="1"/>
  <c r="P2682" i="1"/>
  <c r="P2043" i="1"/>
  <c r="P2477" i="1"/>
  <c r="P2393" i="1"/>
  <c r="P2056" i="1"/>
  <c r="P2869" i="1"/>
  <c r="P1245" i="1"/>
  <c r="P2209" i="1"/>
  <c r="P724" i="1"/>
  <c r="P1573" i="1"/>
  <c r="P476" i="1"/>
  <c r="P1914" i="1"/>
  <c r="P2589" i="1"/>
  <c r="P2695" i="1"/>
  <c r="P725" i="1"/>
  <c r="P1811" i="1"/>
  <c r="P2310" i="1"/>
  <c r="P2583" i="1"/>
  <c r="P1471" i="1"/>
  <c r="P506" i="1"/>
  <c r="P1563" i="1"/>
  <c r="P2550" i="1"/>
  <c r="P1511" i="1"/>
  <c r="P2978" i="1"/>
  <c r="P1205" i="1"/>
  <c r="P2000" i="1"/>
  <c r="P1318" i="1"/>
  <c r="P1579" i="1"/>
  <c r="P2385" i="1"/>
  <c r="P711" i="1"/>
  <c r="P1466" i="1"/>
  <c r="P2804" i="1"/>
  <c r="P977" i="1"/>
  <c r="P268" i="1"/>
  <c r="P1310" i="1"/>
  <c r="P2101" i="1"/>
  <c r="P1858" i="1"/>
  <c r="P2984" i="1"/>
  <c r="P1796" i="1"/>
  <c r="P1915" i="1"/>
  <c r="P1789" i="1"/>
  <c r="P741" i="1"/>
  <c r="P680" i="1"/>
  <c r="P2268" i="1"/>
  <c r="P1116" i="1"/>
  <c r="P1542" i="1"/>
  <c r="P1655" i="1"/>
  <c r="P2032" i="1"/>
  <c r="P1121" i="1"/>
  <c r="P1670" i="1"/>
  <c r="P2915" i="1"/>
  <c r="P1954" i="1"/>
  <c r="P2425" i="1"/>
  <c r="P1916" i="1"/>
  <c r="P2289" i="1"/>
  <c r="P2294" i="1"/>
  <c r="P1758" i="1"/>
  <c r="P2150" i="1"/>
  <c r="P2488" i="1"/>
  <c r="P2540" i="1"/>
  <c r="P2076" i="1"/>
  <c r="P2773" i="1"/>
  <c r="P2519" i="1"/>
  <c r="P720" i="1"/>
  <c r="P1040" i="1"/>
  <c r="P1605" i="1"/>
  <c r="P2221" i="1"/>
  <c r="P2571" i="1"/>
  <c r="P2387" i="1"/>
  <c r="P2523" i="1"/>
  <c r="P2669" i="1"/>
  <c r="P692" i="1"/>
  <c r="P1149" i="1"/>
  <c r="P1854" i="1"/>
  <c r="P1244" i="1"/>
  <c r="P1543" i="1"/>
  <c r="P596" i="1"/>
  <c r="P1494" i="1"/>
  <c r="P2785" i="1"/>
  <c r="P2295" i="1"/>
  <c r="P1868" i="1"/>
  <c r="P1194" i="1"/>
  <c r="P1887" i="1"/>
  <c r="P2809" i="1"/>
  <c r="P2828" i="1"/>
  <c r="P1844" i="1"/>
  <c r="P1772" i="1"/>
  <c r="P1933" i="1"/>
  <c r="P1814" i="1"/>
  <c r="P614" i="1"/>
  <c r="P1290" i="1"/>
  <c r="P1105" i="1"/>
  <c r="P1594" i="1"/>
  <c r="P2017" i="1"/>
  <c r="P1214" i="1"/>
  <c r="P1677" i="1"/>
  <c r="P1382" i="1"/>
  <c r="P1053" i="1"/>
  <c r="P2193" i="1"/>
  <c r="P2474" i="1"/>
  <c r="P1330" i="1"/>
  <c r="P2102" i="1"/>
  <c r="P2768" i="1"/>
  <c r="P1107" i="1"/>
  <c r="P1368" i="1"/>
  <c r="P2007" i="1"/>
  <c r="P2006" i="1"/>
  <c r="P1826" i="1"/>
  <c r="P2304" i="1"/>
  <c r="P2088" i="1"/>
  <c r="P1279" i="1"/>
  <c r="P1631" i="1"/>
  <c r="P2372" i="1"/>
  <c r="P1661" i="1"/>
  <c r="P1533" i="1"/>
  <c r="P685" i="1"/>
  <c r="P2998" i="1"/>
  <c r="P1490" i="1"/>
  <c r="P2401" i="1"/>
  <c r="P2084" i="1"/>
  <c r="P2373" i="1"/>
  <c r="P1457" i="1"/>
  <c r="P2639" i="1"/>
  <c r="P1520" i="1"/>
  <c r="P1711" i="1"/>
  <c r="P1332" i="1"/>
  <c r="P2023" i="1"/>
  <c r="P1878" i="1"/>
  <c r="P1891" i="1"/>
  <c r="P2604" i="1"/>
  <c r="P2136" i="1"/>
  <c r="P1230" i="1"/>
  <c r="P707" i="1"/>
  <c r="P2652" i="1"/>
  <c r="P1441" i="1"/>
  <c r="P919" i="1"/>
  <c r="P2012" i="1"/>
  <c r="P2539" i="1"/>
  <c r="P1612" i="1"/>
  <c r="P2191" i="1"/>
  <c r="P2257" i="1"/>
  <c r="P2572" i="1"/>
  <c r="P863" i="1"/>
  <c r="P1852" i="1"/>
  <c r="P2934" i="1"/>
  <c r="P2218" i="1"/>
  <c r="P1668" i="1"/>
  <c r="P2510" i="1"/>
  <c r="P2787" i="1"/>
  <c r="P2199" i="1"/>
  <c r="P1055" i="1"/>
  <c r="P2054" i="1"/>
  <c r="P1712" i="1"/>
  <c r="P2902" i="1"/>
  <c r="P2266" i="1"/>
  <c r="P208" i="1"/>
  <c r="P1813" i="1"/>
  <c r="P2341" i="1"/>
  <c r="P1646" i="1"/>
  <c r="P2078" i="1"/>
  <c r="P2482" i="1"/>
  <c r="P1032" i="1"/>
  <c r="P1046" i="1"/>
  <c r="P1730" i="1"/>
  <c r="P1781" i="1"/>
  <c r="P86" i="1"/>
  <c r="P2671" i="1"/>
  <c r="P2326" i="1"/>
  <c r="P1410" i="1"/>
  <c r="P1673" i="1"/>
  <c r="P2702" i="1"/>
  <c r="P2653" i="1"/>
  <c r="P2350" i="1"/>
  <c r="P2240" i="1"/>
  <c r="P1837" i="1"/>
  <c r="P2287" i="1"/>
  <c r="P2273" i="1"/>
  <c r="P1176" i="1"/>
  <c r="P1766" i="1"/>
  <c r="P1958" i="1"/>
  <c r="P2683" i="1"/>
  <c r="P1518" i="1"/>
  <c r="P982" i="1"/>
  <c r="P709" i="1"/>
  <c r="P3151" i="1"/>
  <c r="P2480" i="1"/>
  <c r="P2098" i="1"/>
  <c r="P2684" i="1"/>
  <c r="P2337" i="1"/>
  <c r="P2103" i="1"/>
  <c r="P1590" i="1"/>
  <c r="P1472" i="1"/>
  <c r="P1414" i="1"/>
  <c r="P1312" i="1"/>
  <c r="P819" i="1"/>
  <c r="P2568" i="1"/>
  <c r="P2970" i="1"/>
  <c r="P1154" i="1"/>
  <c r="P1180" i="1"/>
  <c r="P2214" i="1"/>
  <c r="P1683" i="1"/>
  <c r="P1453" i="1"/>
  <c r="P1893" i="1"/>
  <c r="P1519" i="1"/>
  <c r="P2235" i="1"/>
  <c r="P1671" i="1"/>
  <c r="P2279" i="1"/>
  <c r="P2347" i="1"/>
  <c r="P3490" i="1"/>
  <c r="P1839" i="1"/>
  <c r="P1328" i="1"/>
  <c r="P1675" i="1"/>
  <c r="P1435" i="1"/>
  <c r="P2712" i="1"/>
  <c r="P1344" i="1"/>
  <c r="P2614" i="1"/>
  <c r="P2467" i="1"/>
  <c r="P1554" i="1"/>
  <c r="P2031" i="1"/>
  <c r="P1429" i="1"/>
  <c r="P905" i="1"/>
  <c r="P2205" i="1"/>
  <c r="P1694" i="1"/>
  <c r="P1635" i="1"/>
  <c r="P1510" i="1"/>
  <c r="P2419" i="1"/>
  <c r="P1888" i="1"/>
  <c r="P2263" i="1"/>
  <c r="P657" i="1"/>
  <c r="P1461" i="1"/>
  <c r="P2361" i="1"/>
  <c r="P1564" i="1"/>
  <c r="P1502" i="1"/>
  <c r="P1521" i="1"/>
  <c r="P1305" i="1"/>
  <c r="P1917" i="1"/>
  <c r="P3751" i="1"/>
  <c r="P3617" i="1"/>
  <c r="P3686" i="1"/>
  <c r="P781" i="1"/>
  <c r="P3149" i="1"/>
  <c r="P1985" i="1"/>
  <c r="P1492" i="1"/>
  <c r="P2192" i="1"/>
  <c r="P3735" i="1"/>
  <c r="P2389" i="1"/>
  <c r="P2945" i="1"/>
  <c r="P3655" i="1"/>
  <c r="P3259" i="1"/>
  <c r="P3999" i="1"/>
  <c r="P3484" i="1"/>
  <c r="P3807" i="1"/>
  <c r="P2448" i="1"/>
  <c r="P3700" i="1"/>
  <c r="P2697" i="1"/>
  <c r="P3386" i="1"/>
  <c r="P204" i="1"/>
  <c r="P2478" i="1"/>
  <c r="P2685" i="1"/>
  <c r="P2663" i="1"/>
  <c r="P2492" i="1"/>
  <c r="P1896" i="1"/>
  <c r="P1648" i="1"/>
  <c r="P1036" i="1"/>
  <c r="P1117" i="1"/>
  <c r="P1780" i="1"/>
  <c r="P2089" i="1"/>
  <c r="P1524" i="1"/>
  <c r="P2916" i="1"/>
  <c r="P1449" i="1"/>
  <c r="P828" i="1"/>
  <c r="P2930" i="1"/>
  <c r="P2422" i="1"/>
  <c r="P2515" i="1"/>
  <c r="P2227" i="1"/>
  <c r="P1517" i="1"/>
  <c r="P2327" i="1"/>
  <c r="P2142" i="1"/>
  <c r="P2921" i="1"/>
  <c r="P1397" i="1"/>
  <c r="P1531" i="1"/>
  <c r="P1231" i="1"/>
  <c r="P1241" i="1"/>
  <c r="P3219" i="1"/>
  <c r="P2331" i="1"/>
  <c r="P590" i="1"/>
  <c r="P1865" i="1"/>
  <c r="P1784" i="1"/>
  <c r="P1437" i="1"/>
  <c r="P2269" i="1"/>
  <c r="P1286" i="1"/>
  <c r="P1349" i="1"/>
  <c r="P2318" i="1"/>
  <c r="P1118" i="1"/>
  <c r="P2797" i="1"/>
  <c r="P1178" i="1"/>
  <c r="P1464" i="1"/>
  <c r="P1392" i="1"/>
  <c r="P1971" i="1"/>
  <c r="P158" i="1"/>
  <c r="P2200" i="1"/>
  <c r="P2733" i="1"/>
  <c r="P1362" i="1"/>
  <c r="P1326" i="1"/>
  <c r="P1516" i="1"/>
  <c r="P1798" i="1"/>
  <c r="P1070" i="1"/>
  <c r="P1695" i="1"/>
  <c r="P2592" i="1"/>
  <c r="P2093" i="1"/>
  <c r="P1465" i="1"/>
  <c r="P2184" i="1"/>
  <c r="P2754" i="1"/>
  <c r="P1581" i="1"/>
  <c r="P1965" i="1"/>
  <c r="P1953" i="1"/>
  <c r="P1835" i="1"/>
  <c r="P2288" i="1"/>
  <c r="P1957" i="1"/>
  <c r="P2619" i="1"/>
  <c r="P631" i="1"/>
  <c r="P1875" i="1"/>
  <c r="P701" i="1"/>
  <c r="P1386" i="1"/>
  <c r="P2207" i="1"/>
  <c r="P1319" i="1"/>
  <c r="P2233" i="1"/>
  <c r="P2744" i="1"/>
  <c r="P1417" i="1"/>
  <c r="P1173" i="1"/>
  <c r="P2013" i="1"/>
  <c r="P1222" i="1"/>
  <c r="P1248" i="1"/>
  <c r="P2775" i="1"/>
  <c r="P1587" i="1"/>
  <c r="P1892" i="1"/>
  <c r="P1951" i="1"/>
  <c r="P2789" i="1"/>
  <c r="P3146" i="1"/>
  <c r="P2579" i="1"/>
  <c r="P3056" i="1"/>
  <c r="P4044" i="1"/>
  <c r="P2735" i="1"/>
  <c r="P3464" i="1"/>
  <c r="P3541" i="1"/>
  <c r="P3031" i="1"/>
  <c r="P2882" i="1"/>
  <c r="P2460" i="1"/>
  <c r="P2796" i="1"/>
  <c r="P3819" i="1"/>
  <c r="P3138" i="1"/>
  <c r="P4018" i="1"/>
  <c r="P4053" i="1"/>
  <c r="P3551" i="1"/>
  <c r="P2966" i="1"/>
  <c r="P3429" i="1"/>
  <c r="P1143" i="1"/>
  <c r="P2656" i="1"/>
  <c r="P1007" i="1"/>
  <c r="P2170" i="1"/>
  <c r="P2622" i="1"/>
  <c r="P1145" i="1"/>
  <c r="P1565" i="1"/>
  <c r="P2516" i="1"/>
  <c r="P1229" i="1"/>
  <c r="P1356" i="1"/>
  <c r="P2072" i="1"/>
  <c r="P1247" i="1"/>
  <c r="P1168" i="1"/>
  <c r="P2686" i="1"/>
  <c r="P2169" i="1"/>
  <c r="P1186" i="1"/>
  <c r="P2104" i="1"/>
  <c r="P851" i="1"/>
  <c r="P699" i="1"/>
  <c r="P1750" i="1"/>
  <c r="P1265" i="1"/>
  <c r="P2281" i="1"/>
  <c r="P1918" i="1"/>
  <c r="P2116" i="1"/>
  <c r="P1072" i="1"/>
  <c r="P1093" i="1"/>
  <c r="P1713" i="1"/>
  <c r="P1901" i="1"/>
  <c r="P795" i="1"/>
  <c r="P1592" i="1"/>
  <c r="P1693" i="1"/>
  <c r="P502" i="1"/>
  <c r="P1566" i="1"/>
  <c r="P1191" i="1"/>
  <c r="P1871" i="1"/>
  <c r="P2067" i="1"/>
  <c r="P2249" i="1"/>
  <c r="P1550" i="1"/>
  <c r="P938" i="1"/>
  <c r="P2800" i="1"/>
  <c r="P2676" i="1"/>
  <c r="P3088" i="1"/>
  <c r="P3837" i="1"/>
  <c r="P4045" i="1"/>
  <c r="P3357" i="1"/>
  <c r="P1285" i="1"/>
  <c r="P3297" i="1"/>
  <c r="P3548" i="1"/>
  <c r="P3656" i="1"/>
  <c r="P1100" i="1"/>
  <c r="P2335" i="1"/>
  <c r="P2760" i="1"/>
  <c r="P2416" i="1"/>
  <c r="P2737" i="1"/>
  <c r="P4000" i="1"/>
  <c r="P1742" i="1"/>
  <c r="P3903" i="1"/>
  <c r="P3605" i="1"/>
  <c r="P3581" i="1"/>
  <c r="P2713" i="1"/>
  <c r="P2374" i="1"/>
  <c r="P1881" i="1"/>
  <c r="P1962" i="1"/>
  <c r="P2445" i="1"/>
  <c r="P1791" i="1"/>
  <c r="P1821" i="1"/>
  <c r="P1830" i="1"/>
  <c r="P2362" i="1"/>
  <c r="P1972" i="1"/>
  <c r="P1808" i="1"/>
  <c r="P2620" i="1"/>
  <c r="P2303" i="1"/>
  <c r="P2734" i="1"/>
  <c r="P1378" i="1"/>
  <c r="P1076" i="1"/>
  <c r="P1639" i="1"/>
  <c r="P2883" i="1"/>
  <c r="P1119" i="1"/>
  <c r="P2514" i="1"/>
  <c r="P1223" i="1"/>
  <c r="P1187" i="1"/>
  <c r="P2675" i="1"/>
  <c r="P2940" i="1"/>
  <c r="P2649" i="1"/>
  <c r="P2202" i="1"/>
  <c r="P2133" i="1"/>
  <c r="P1467" i="1"/>
  <c r="P2825" i="1"/>
  <c r="P2405" i="1"/>
  <c r="P1867" i="1"/>
  <c r="P84" i="1"/>
  <c r="P1882" i="1"/>
  <c r="P3231" i="1"/>
  <c r="P2424" i="1"/>
  <c r="P2283" i="1"/>
  <c r="P2302" i="1"/>
  <c r="P1307" i="1"/>
  <c r="P2439" i="1"/>
  <c r="P2988" i="1"/>
  <c r="P2003" i="1"/>
  <c r="P1819" i="1"/>
  <c r="P1823" i="1"/>
  <c r="P3349" i="1"/>
  <c r="P2433" i="1"/>
  <c r="P3457" i="1"/>
  <c r="P3398" i="1"/>
  <c r="P1973" i="1"/>
  <c r="P3434" i="1"/>
  <c r="P3677" i="1"/>
  <c r="P2892" i="1"/>
  <c r="P3549" i="1"/>
  <c r="P3690" i="1"/>
  <c r="P2306" i="1"/>
  <c r="P3144" i="1"/>
  <c r="P3669" i="1"/>
  <c r="P3929" i="1"/>
  <c r="P3240" i="1"/>
  <c r="P2548" i="1"/>
  <c r="P3503" i="1"/>
  <c r="P2901" i="1"/>
  <c r="P3529" i="1"/>
  <c r="P2716" i="1"/>
  <c r="P2099" i="1"/>
  <c r="P3346" i="1"/>
  <c r="P3838" i="1"/>
  <c r="P3936" i="1"/>
  <c r="P4080" i="1"/>
  <c r="P3790" i="1"/>
  <c r="P1855" i="1"/>
  <c r="P2210" i="1"/>
  <c r="P3516" i="1"/>
  <c r="P3839" i="1"/>
  <c r="P2379" i="1"/>
  <c r="P3436" i="1"/>
  <c r="P3791" i="1"/>
  <c r="P3840" i="1"/>
  <c r="P3881" i="1"/>
  <c r="P3724" i="1"/>
  <c r="P3882" i="1"/>
  <c r="P3364" i="1"/>
  <c r="P2644" i="1"/>
  <c r="P3087" i="1"/>
  <c r="P1691" i="1"/>
  <c r="P2893" i="1"/>
  <c r="P4072" i="1"/>
  <c r="P667" i="1"/>
  <c r="P2660" i="1"/>
  <c r="P3306" i="1"/>
  <c r="P3008" i="1"/>
  <c r="P2722" i="1"/>
  <c r="P2451" i="1"/>
  <c r="P3072" i="1"/>
  <c r="P3049" i="1"/>
  <c r="P3427" i="1"/>
  <c r="P2114" i="1"/>
  <c r="P4046" i="1"/>
  <c r="P3611" i="1"/>
  <c r="P3005" i="1"/>
  <c r="P2346" i="1"/>
  <c r="P3019" i="1"/>
  <c r="P3230" i="1"/>
  <c r="P3047" i="1"/>
  <c r="P2993" i="1"/>
  <c r="P1568" i="1"/>
  <c r="P3662" i="1"/>
  <c r="P2364" i="1"/>
  <c r="P2399" i="1"/>
  <c r="P3594" i="1"/>
  <c r="P4029" i="1"/>
  <c r="P3531" i="1"/>
  <c r="P3080" i="1"/>
  <c r="P3167" i="1"/>
  <c r="P3050" i="1"/>
  <c r="P4001" i="1"/>
  <c r="P3238" i="1"/>
  <c r="P2141" i="1"/>
  <c r="P1765" i="1"/>
  <c r="P3486" i="1"/>
  <c r="P3478" i="1"/>
  <c r="P3430" i="1"/>
  <c r="P2543" i="1"/>
  <c r="P2714" i="1"/>
  <c r="P3883" i="1"/>
  <c r="P3904" i="1"/>
  <c r="P3665" i="1"/>
  <c r="P2277" i="1"/>
  <c r="P2636" i="1"/>
  <c r="P2174" i="1"/>
  <c r="P3820" i="1"/>
  <c r="P1715" i="1"/>
  <c r="P2769" i="1"/>
  <c r="P3584" i="1"/>
  <c r="P3501" i="1"/>
  <c r="P3294" i="1"/>
  <c r="P4054" i="1"/>
  <c r="P1976" i="1"/>
  <c r="P3961" i="1"/>
  <c r="P3591" i="1"/>
  <c r="P2983" i="1"/>
  <c r="P3124" i="1"/>
  <c r="P3792" i="1"/>
  <c r="P2045" i="1"/>
  <c r="P3423" i="1"/>
  <c r="P3637" i="1"/>
  <c r="P3412" i="1"/>
  <c r="P3825" i="1"/>
  <c r="P3808" i="1"/>
  <c r="P2740" i="1"/>
  <c r="P3937" i="1"/>
  <c r="P3560" i="1"/>
  <c r="P2555" i="1"/>
  <c r="P2854" i="1"/>
  <c r="P3320" i="1"/>
  <c r="P3447" i="1"/>
  <c r="P3324" i="1"/>
  <c r="P3884" i="1"/>
  <c r="P3067" i="1"/>
  <c r="P2861" i="1"/>
  <c r="P3316" i="1"/>
  <c r="P2752" i="1"/>
  <c r="P2654" i="1"/>
  <c r="P2954" i="1"/>
  <c r="P3496" i="1"/>
  <c r="P3046" i="1"/>
  <c r="P2955" i="1"/>
  <c r="P1346" i="1"/>
  <c r="P2824" i="1"/>
  <c r="P4079" i="1"/>
  <c r="P2580" i="1"/>
  <c r="P2177" i="1"/>
  <c r="P2950" i="1"/>
  <c r="P3099" i="1"/>
  <c r="P2718" i="1"/>
  <c r="P2212" i="1"/>
  <c r="P3009" i="1"/>
  <c r="P1350" i="1"/>
  <c r="P3156" i="1"/>
  <c r="P2556" i="1"/>
  <c r="P2691" i="1"/>
  <c r="P3026" i="1"/>
  <c r="P3371" i="1"/>
  <c r="P4002" i="1"/>
  <c r="P3221" i="1"/>
  <c r="P3150" i="1"/>
  <c r="P2645" i="1"/>
  <c r="P3607" i="1"/>
  <c r="P3592" i="1"/>
  <c r="P3218" i="1"/>
  <c r="P2688" i="1"/>
  <c r="P4003" i="1"/>
  <c r="P2512" i="1"/>
  <c r="P2246" i="1"/>
  <c r="P3521" i="1"/>
  <c r="P2715" i="1"/>
  <c r="P3440" i="1"/>
  <c r="P2969" i="1"/>
  <c r="P3705" i="1"/>
  <c r="P3342" i="1"/>
  <c r="P3620" i="1"/>
  <c r="P3593" i="1"/>
  <c r="P3243" i="1"/>
  <c r="P3202" i="1"/>
  <c r="P1991" i="1"/>
  <c r="P3466" i="1"/>
  <c r="P4083" i="1"/>
  <c r="P3406" i="1"/>
  <c r="P3892" i="1"/>
  <c r="P3670" i="1"/>
  <c r="P3217" i="1"/>
  <c r="P3117" i="1"/>
  <c r="P3057" i="1"/>
  <c r="P3390" i="1"/>
  <c r="P3148" i="1"/>
  <c r="P3071" i="1"/>
  <c r="P584" i="1"/>
  <c r="P3915" i="1"/>
  <c r="P3545" i="1"/>
  <c r="P2911" i="1"/>
  <c r="P3977" i="1"/>
  <c r="P2949" i="1"/>
  <c r="P2625" i="1"/>
  <c r="P3821" i="1"/>
  <c r="P2767" i="1"/>
  <c r="P3962" i="1"/>
  <c r="P2749" i="1"/>
  <c r="P984" i="1"/>
  <c r="P2972" i="1"/>
  <c r="P1373" i="1"/>
  <c r="P1603" i="1"/>
  <c r="P3187" i="1"/>
  <c r="P2838" i="1"/>
  <c r="P2846" i="1"/>
  <c r="P1706" i="1"/>
  <c r="P3448" i="1"/>
  <c r="P3445" i="1"/>
  <c r="P4101" i="1"/>
  <c r="P2939" i="1"/>
  <c r="P3678" i="1"/>
  <c r="P2709" i="1"/>
  <c r="P3100" i="1"/>
  <c r="P1557" i="1"/>
  <c r="P3471" i="1"/>
  <c r="P3694" i="1"/>
  <c r="P4094" i="1"/>
  <c r="P2265" i="1"/>
  <c r="P3103" i="1"/>
  <c r="P3894" i="1"/>
  <c r="P2418" i="1"/>
  <c r="P2472" i="1"/>
  <c r="P2481" i="1"/>
  <c r="P3155" i="1"/>
  <c r="P2908" i="1"/>
  <c r="P2860" i="1"/>
  <c r="P4086" i="1"/>
  <c r="P2690" i="1"/>
  <c r="P3048" i="1"/>
  <c r="P2772" i="1"/>
  <c r="P3394" i="1"/>
  <c r="P3416" i="1"/>
  <c r="P1532" i="1"/>
  <c r="P3366" i="1"/>
  <c r="P2730" i="1"/>
  <c r="P3011" i="1"/>
  <c r="P3822" i="1"/>
  <c r="P3604" i="1"/>
  <c r="P3350" i="1"/>
  <c r="P2498" i="1"/>
  <c r="P2615" i="1"/>
  <c r="P4078" i="1"/>
  <c r="P2163" i="1"/>
  <c r="P4105" i="1"/>
  <c r="P3588" i="1"/>
  <c r="P4004" i="1"/>
  <c r="P2803" i="1"/>
  <c r="P3615" i="1"/>
  <c r="P2489" i="1"/>
  <c r="P3535" i="1"/>
  <c r="P3532" i="1"/>
  <c r="P3311" i="1"/>
  <c r="P3886" i="1"/>
  <c r="P2946" i="1"/>
  <c r="P2923" i="1"/>
  <c r="P3372" i="1"/>
  <c r="P2964" i="1"/>
  <c r="P3454" i="1"/>
  <c r="P3241" i="1"/>
  <c r="P2502" i="1"/>
  <c r="P2464" i="1"/>
  <c r="P2766" i="1"/>
  <c r="P3885" i="1"/>
  <c r="P3758" i="1"/>
  <c r="P3298" i="1"/>
  <c r="P4103" i="1"/>
  <c r="P4082" i="1"/>
  <c r="P3045" i="1"/>
  <c r="P3147" i="1"/>
  <c r="P2554" i="1"/>
  <c r="P1759" i="1"/>
  <c r="P1396" i="1"/>
  <c r="P3332" i="1"/>
  <c r="P3247" i="1"/>
  <c r="P4095" i="1"/>
  <c r="P3170" i="1"/>
  <c r="P3157" i="1"/>
  <c r="P3691" i="1"/>
  <c r="P3614" i="1"/>
  <c r="P625" i="1"/>
  <c r="O366" i="1"/>
  <c r="O115" i="1"/>
  <c r="O754" i="1"/>
  <c r="O531" i="1"/>
  <c r="O2655" i="1"/>
  <c r="O689" i="1"/>
  <c r="O145" i="1"/>
  <c r="O1252" i="1"/>
  <c r="O797" i="1"/>
  <c r="O764" i="1"/>
  <c r="O1403" i="1"/>
  <c r="O2573" i="1"/>
  <c r="O1549" i="1"/>
  <c r="O1009" i="1"/>
  <c r="O167" i="1"/>
  <c r="O1060" i="1"/>
  <c r="O999" i="1"/>
  <c r="O1815" i="1"/>
  <c r="O604" i="1"/>
  <c r="O2087" i="1"/>
  <c r="O257" i="1"/>
  <c r="O2211" i="1"/>
  <c r="O1902" i="1"/>
  <c r="O411" i="1"/>
  <c r="O2753" i="1"/>
  <c r="O1736" i="1"/>
  <c r="O220" i="1"/>
  <c r="O2468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9" i="1"/>
  <c r="O776" i="1"/>
  <c r="O1099" i="1"/>
  <c r="O1799" i="1"/>
  <c r="O607" i="1"/>
  <c r="O2599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6" i="1"/>
  <c r="O1775" i="1"/>
  <c r="O1734" i="1"/>
  <c r="O2404" i="1"/>
  <c r="O2623" i="1"/>
  <c r="O1316" i="1"/>
  <c r="O2711" i="1"/>
  <c r="O2055" i="1"/>
  <c r="O2158" i="1"/>
  <c r="O2022" i="1"/>
  <c r="O572" i="1"/>
  <c r="O2109" i="1"/>
  <c r="O1329" i="1"/>
  <c r="O2963" i="1"/>
  <c r="O2678" i="1"/>
  <c r="O2092" i="1"/>
  <c r="O959" i="1"/>
  <c r="O1649" i="1"/>
  <c r="O1383" i="1"/>
  <c r="O925" i="1"/>
  <c r="O2674" i="1"/>
  <c r="O1384" i="1"/>
  <c r="O1122" i="1"/>
  <c r="O2275" i="1"/>
  <c r="O2895" i="1"/>
  <c r="O2710" i="1"/>
  <c r="O1994" i="1"/>
  <c r="O2742" i="1"/>
  <c r="O1428" i="1"/>
  <c r="O2042" i="1"/>
  <c r="O1183" i="1"/>
  <c r="O1404" i="1"/>
  <c r="O875" i="1"/>
  <c r="O2147" i="1"/>
  <c r="O2600" i="1"/>
  <c r="O1739" i="1"/>
  <c r="O1175" i="1"/>
  <c r="O873" i="1"/>
  <c r="O1372" i="1"/>
  <c r="O1788" i="1"/>
  <c r="O2001" i="1"/>
  <c r="O1094" i="1"/>
  <c r="O1139" i="1"/>
  <c r="O916" i="1"/>
  <c r="O1514" i="1"/>
  <c r="O2570" i="1"/>
  <c r="O1336" i="1"/>
  <c r="O1234" i="1"/>
  <c r="O1051" i="1"/>
  <c r="O1430" i="1"/>
  <c r="O3506" i="1"/>
  <c r="O3682" i="1"/>
  <c r="O3706" i="1"/>
  <c r="O3021" i="1"/>
  <c r="O3967" i="1"/>
  <c r="O3216" i="1"/>
  <c r="O2140" i="1"/>
  <c r="O2986" i="1"/>
  <c r="O1948" i="1"/>
  <c r="O3810" i="1"/>
  <c r="O4081" i="1"/>
  <c r="O4048" i="1"/>
  <c r="O876" i="1"/>
  <c r="O3759" i="1"/>
  <c r="O3939" i="1"/>
  <c r="O2759" i="1"/>
  <c r="O3985" i="1"/>
  <c r="O3761" i="1"/>
  <c r="O1207" i="1"/>
  <c r="O2679" i="1"/>
  <c r="O3728" i="1"/>
  <c r="O2185" i="1"/>
  <c r="O3533" i="1"/>
  <c r="O3931" i="1"/>
  <c r="O1848" i="1"/>
  <c r="O2810" i="1"/>
  <c r="O3091" i="1"/>
  <c r="O3909" i="1"/>
  <c r="O3335" i="1"/>
  <c r="O3160" i="1"/>
  <c r="O284" i="1"/>
  <c r="O3040" i="1"/>
  <c r="O3375" i="1"/>
  <c r="O2794" i="1"/>
  <c r="O3345" i="1"/>
  <c r="O3182" i="1"/>
  <c r="O1974" i="1"/>
  <c r="O3557" i="1"/>
  <c r="O3940" i="1"/>
  <c r="O3504" i="1"/>
  <c r="O3941" i="1"/>
  <c r="O3572" i="1"/>
  <c r="O2726" i="1"/>
  <c r="O3712" i="1"/>
  <c r="O2558" i="1"/>
  <c r="O3827" i="1"/>
  <c r="O1558" i="1"/>
  <c r="O3494" i="1"/>
  <c r="O2820" i="1"/>
  <c r="O2628" i="1"/>
  <c r="O2819" i="1"/>
  <c r="O3645" i="1"/>
  <c r="O3752" i="1"/>
  <c r="O4056" i="1"/>
  <c r="O3921" i="1"/>
  <c r="O2182" i="1"/>
  <c r="O4033" i="1"/>
  <c r="O2996" i="1"/>
  <c r="O3719" i="1"/>
  <c r="O2976" i="1"/>
  <c r="O2761" i="1"/>
  <c r="O2507" i="1"/>
  <c r="O4059" i="1"/>
  <c r="O1242" i="1"/>
  <c r="O3274" i="1"/>
  <c r="O1785" i="1"/>
  <c r="O3942" i="1"/>
  <c r="O2465" i="1"/>
  <c r="O4034" i="1"/>
  <c r="O2806" i="1"/>
  <c r="O3290" i="1"/>
  <c r="O2910" i="1"/>
  <c r="O3469" i="1"/>
  <c r="O4060" i="1"/>
  <c r="O3613" i="1"/>
  <c r="O3713" i="1"/>
  <c r="O2113" i="1"/>
  <c r="O2887" i="1"/>
  <c r="O2870" i="1"/>
  <c r="O3852" i="1"/>
  <c r="O2051" i="1"/>
  <c r="O2778" i="1"/>
  <c r="O3922" i="1"/>
  <c r="O2496" i="1"/>
  <c r="O52" i="1"/>
  <c r="O2180" i="1"/>
  <c r="O3847" i="1"/>
  <c r="O1817" i="1"/>
  <c r="O3762" i="1"/>
  <c r="O3796" i="1"/>
  <c r="O1541" i="1"/>
  <c r="O1777" i="1"/>
  <c r="O3671" i="1"/>
  <c r="O3455" i="1"/>
  <c r="O3664" i="1"/>
  <c r="O3530" i="1"/>
  <c r="O306" i="1"/>
  <c r="O612" i="1"/>
  <c r="O3135" i="1"/>
  <c r="O772" i="1"/>
  <c r="O2791" i="1"/>
  <c r="O3763" i="1"/>
  <c r="O3058" i="1"/>
  <c r="O3714" i="1"/>
  <c r="O3710" i="1"/>
  <c r="O4106" i="1"/>
  <c r="O2907" i="1"/>
  <c r="O3793" i="1"/>
  <c r="O3896" i="1"/>
  <c r="O3986" i="1"/>
  <c r="O3239" i="1"/>
  <c r="O3715" i="1"/>
  <c r="O3101" i="1"/>
  <c r="O3725" i="1"/>
  <c r="O2762" i="1"/>
  <c r="O3853" i="1"/>
  <c r="O3733" i="1"/>
  <c r="O3286" i="1"/>
  <c r="O3795" i="1"/>
  <c r="O2912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6" i="1"/>
  <c r="O2086" i="1"/>
  <c r="O305" i="1"/>
  <c r="O793" i="1"/>
  <c r="O444" i="1"/>
  <c r="O222" i="1"/>
  <c r="O137" i="1"/>
  <c r="O87" i="1"/>
  <c r="O675" i="1"/>
  <c r="O387" i="1"/>
  <c r="O1020" i="1"/>
  <c r="O291" i="1"/>
  <c r="O1024" i="1"/>
  <c r="O1066" i="1"/>
  <c r="O2118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9" i="1"/>
  <c r="O765" i="1"/>
  <c r="O871" i="1"/>
  <c r="O503" i="1"/>
  <c r="O219" i="1"/>
  <c r="O693" i="1"/>
  <c r="O568" i="1"/>
  <c r="O911" i="1"/>
  <c r="O275" i="1"/>
  <c r="O39" i="1"/>
  <c r="O2781" i="1"/>
  <c r="O849" i="1"/>
  <c r="O860" i="1"/>
  <c r="O2601" i="1"/>
  <c r="O1660" i="1"/>
  <c r="O547" i="1"/>
  <c r="O1444" i="1"/>
  <c r="O457" i="1"/>
  <c r="O1049" i="1"/>
  <c r="O327" i="1"/>
  <c r="O2073" i="1"/>
  <c r="O1851" i="1"/>
  <c r="O368" i="1"/>
  <c r="O317" i="1"/>
  <c r="O2597" i="1"/>
  <c r="O100" i="1"/>
  <c r="O966" i="1"/>
  <c r="O63" i="1"/>
  <c r="O2365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6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917" i="1"/>
  <c r="O2532" i="1"/>
  <c r="O3943" i="1"/>
  <c r="O3439" i="1"/>
  <c r="O2748" i="1"/>
  <c r="O2616" i="1"/>
  <c r="O3987" i="1"/>
  <c r="O3074" i="1"/>
  <c r="O3606" i="1"/>
  <c r="O4061" i="1"/>
  <c r="O3910" i="1"/>
  <c r="O1943" i="1"/>
  <c r="O4096" i="1"/>
  <c r="O3582" i="1"/>
  <c r="O4097" i="1"/>
  <c r="O934" i="1"/>
  <c r="O3518" i="1"/>
  <c r="O3304" i="1"/>
  <c r="O3619" i="1"/>
  <c r="O2483" i="1"/>
  <c r="O3574" i="1"/>
  <c r="O3179" i="1"/>
  <c r="O3323" i="1"/>
  <c r="O2770" i="1"/>
  <c r="O3811" i="1"/>
  <c r="O2699" i="1"/>
  <c r="O3399" i="1"/>
  <c r="O3181" i="1"/>
  <c r="O3313" i="1"/>
  <c r="O3237" i="1"/>
  <c r="O3812" i="1"/>
  <c r="O2447" i="1"/>
  <c r="O3410" i="1"/>
  <c r="O3417" i="1"/>
  <c r="O4084" i="1"/>
  <c r="O3741" i="1"/>
  <c r="O2204" i="1"/>
  <c r="O3695" i="1"/>
  <c r="O3044" i="1"/>
  <c r="O3191" i="1"/>
  <c r="O1261" i="1"/>
  <c r="O3905" i="1"/>
  <c r="O3923" i="1"/>
  <c r="O3271" i="1"/>
  <c r="O948" i="1"/>
  <c r="O3039" i="1"/>
  <c r="O2428" i="1"/>
  <c r="O3681" i="1"/>
  <c r="O4019" i="1"/>
  <c r="O1193" i="1"/>
  <c r="O4035" i="1"/>
  <c r="O3854" i="1"/>
  <c r="O1196" i="1"/>
  <c r="O868" i="1"/>
  <c r="O1959" i="1"/>
  <c r="O3519" i="1"/>
  <c r="O885" i="1"/>
  <c r="O3032" i="1"/>
  <c r="O807" i="1"/>
  <c r="O3277" i="1"/>
  <c r="O3764" i="1"/>
  <c r="O3848" i="1"/>
  <c r="O2947" i="1"/>
  <c r="O4062" i="1"/>
  <c r="O3855" i="1"/>
  <c r="O3709" i="1"/>
  <c r="O3783" i="1"/>
  <c r="O3374" i="1"/>
  <c r="O3911" i="1"/>
  <c r="O3644" i="1"/>
  <c r="O3381" i="1"/>
  <c r="O1567" i="1"/>
  <c r="O1935" i="1"/>
  <c r="O2948" i="1"/>
  <c r="O3856" i="1"/>
  <c r="O2933" i="1"/>
  <c r="O3095" i="1"/>
  <c r="O2813" i="1"/>
  <c r="O3265" i="1"/>
  <c r="O2903" i="1"/>
  <c r="O2559" i="1"/>
  <c r="O2764" i="1"/>
  <c r="O3524" i="1"/>
  <c r="O3841" i="1"/>
  <c r="O3028" i="1"/>
  <c r="O3497" i="1"/>
  <c r="O923" i="1"/>
  <c r="O3301" i="1"/>
  <c r="O346" i="1"/>
  <c r="O3944" i="1"/>
  <c r="O2959" i="1"/>
  <c r="O3908" i="1"/>
  <c r="O1613" i="1"/>
  <c r="O1151" i="1"/>
  <c r="O1131" i="1"/>
  <c r="O1419" i="1"/>
  <c r="O1005" i="1"/>
  <c r="O1354" i="1"/>
  <c r="O608" i="1"/>
  <c r="O1996" i="1"/>
  <c r="O715" i="1"/>
  <c r="O2167" i="1"/>
  <c r="O2057" i="1"/>
  <c r="O1376" i="1"/>
  <c r="O1331" i="1"/>
  <c r="O591" i="1"/>
  <c r="O1903" i="1"/>
  <c r="O495" i="1"/>
  <c r="O1862" i="1"/>
  <c r="O1347" i="1"/>
  <c r="O1725" i="1"/>
  <c r="O526" i="1"/>
  <c r="O2672" i="1"/>
  <c r="O3660" i="1"/>
  <c r="O3422" i="1"/>
  <c r="O3636" i="1"/>
  <c r="O3212" i="1"/>
  <c r="O3570" i="1"/>
  <c r="O549" i="1"/>
  <c r="O3264" i="1"/>
  <c r="O3906" i="1"/>
  <c r="O3554" i="1"/>
  <c r="O3223" i="1"/>
  <c r="O3361" i="1"/>
  <c r="O1359" i="1"/>
  <c r="O3773" i="1"/>
  <c r="O3078" i="1"/>
  <c r="O2128" i="1"/>
  <c r="O3907" i="1"/>
  <c r="O2973" i="1"/>
  <c r="O2148" i="1"/>
  <c r="O4075" i="1"/>
  <c r="O3278" i="1"/>
  <c r="O3491" i="1"/>
  <c r="O3252" i="1"/>
  <c r="O3765" i="1"/>
  <c r="O3222" i="1"/>
  <c r="O3658" i="1"/>
  <c r="O3797" i="1"/>
  <c r="O3674" i="1"/>
  <c r="O3857" i="1"/>
  <c r="O2917" i="1"/>
  <c r="O3461" i="1"/>
  <c r="O3037" i="1"/>
  <c r="O3109" i="1"/>
  <c r="O4007" i="1"/>
  <c r="O2805" i="1"/>
  <c r="O3185" i="1"/>
  <c r="O2896" i="1"/>
  <c r="O3641" i="1"/>
  <c r="O3525" i="1"/>
  <c r="O3488" i="1"/>
  <c r="O3004" i="1"/>
  <c r="O3683" i="1"/>
  <c r="O4098" i="1"/>
  <c r="O3742" i="1"/>
  <c r="O3666" i="1"/>
  <c r="O3543" i="1"/>
  <c r="O3889" i="1"/>
  <c r="O3250" i="1"/>
  <c r="O1619" i="1"/>
  <c r="O2837" i="1"/>
  <c r="O3667" i="1"/>
  <c r="O2942" i="1"/>
  <c r="O3235" i="1"/>
  <c r="O2909" i="1"/>
  <c r="O3094" i="1"/>
  <c r="O3401" i="1"/>
  <c r="O2736" i="1"/>
  <c r="O3564" i="1"/>
  <c r="O3458" i="1"/>
  <c r="O2435" i="1"/>
  <c r="O3373" i="1"/>
  <c r="O3136" i="1"/>
  <c r="O3041" i="1"/>
  <c r="O3760" i="1"/>
  <c r="O2607" i="1"/>
  <c r="O4036" i="1"/>
  <c r="O3054" i="1"/>
  <c r="O3526" i="1"/>
  <c r="O4104" i="1"/>
  <c r="O2115" i="1"/>
  <c r="O3599" i="1"/>
  <c r="O3843" i="1"/>
  <c r="O3754" i="1"/>
  <c r="O3858" i="1"/>
  <c r="O573" i="1"/>
  <c r="O3859" i="1"/>
  <c r="O4088" i="1"/>
  <c r="O3945" i="1"/>
  <c r="O3242" i="1"/>
  <c r="O4099" i="1"/>
  <c r="O3634" i="1"/>
  <c r="O2841" i="1"/>
  <c r="O2888" i="1"/>
  <c r="O2808" i="1"/>
  <c r="O3756" i="1"/>
  <c r="O3946" i="1"/>
  <c r="O3798" i="1"/>
  <c r="O1256" i="1"/>
  <c r="O3162" i="1"/>
  <c r="O3947" i="1"/>
  <c r="O2801" i="1"/>
  <c r="O3517" i="1"/>
  <c r="O2524" i="1"/>
  <c r="O3813" i="1"/>
  <c r="O2208" i="1"/>
  <c r="O3675" i="1"/>
  <c r="O3621" i="1"/>
  <c r="O3603" i="1"/>
  <c r="O3743" i="1"/>
  <c r="O3467" i="1"/>
  <c r="O3635" i="1"/>
  <c r="O3126" i="1"/>
  <c r="O172" i="1"/>
  <c r="O22" i="1"/>
  <c r="O319" i="1"/>
  <c r="O112" i="1"/>
  <c r="O1063" i="1"/>
  <c r="O2309" i="1"/>
  <c r="O1812" i="1"/>
  <c r="O185" i="1"/>
  <c r="O1407" i="1"/>
  <c r="O2008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5" i="1"/>
  <c r="O1179" i="1"/>
  <c r="O2525" i="1"/>
  <c r="O189" i="1"/>
  <c r="O323" i="1"/>
  <c r="O615" i="1"/>
  <c r="O663" i="1"/>
  <c r="O2958" i="1"/>
  <c r="O3473" i="1"/>
  <c r="O2409" i="1"/>
  <c r="O2110" i="1"/>
  <c r="O577" i="1"/>
  <c r="O2274" i="1"/>
  <c r="O771" i="1"/>
  <c r="O426" i="1"/>
  <c r="O3688" i="1"/>
  <c r="O3260" i="1"/>
  <c r="O2852" i="1"/>
  <c r="O355" i="1"/>
  <c r="O2633" i="1"/>
  <c r="O3720" i="1"/>
  <c r="O1391" i="1"/>
  <c r="O532" i="1"/>
  <c r="O68" i="1"/>
  <c r="O1719" i="1"/>
  <c r="O2889" i="1"/>
  <c r="O2176" i="1"/>
  <c r="O229" i="1"/>
  <c r="O2608" i="1"/>
  <c r="O2564" i="1"/>
  <c r="O3638" i="1"/>
  <c r="O1756" i="1"/>
  <c r="O512" i="1"/>
  <c r="O76" i="1"/>
  <c r="O2757" i="1"/>
  <c r="O987" i="1"/>
  <c r="O1220" i="1"/>
  <c r="O2441" i="1"/>
  <c r="O2696" i="1"/>
  <c r="O2382" i="1"/>
  <c r="O3744" i="1"/>
  <c r="O149" i="1"/>
  <c r="O769" i="1"/>
  <c r="O3236" i="1"/>
  <c r="O4049" i="1"/>
  <c r="O241" i="1"/>
  <c r="O3114" i="1"/>
  <c r="O2979" i="1"/>
  <c r="O1773" i="1"/>
  <c r="O2139" i="1"/>
  <c r="O2511" i="1"/>
  <c r="O2834" i="1"/>
  <c r="O3165" i="1"/>
  <c r="O2985" i="1"/>
  <c r="O1615" i="1"/>
  <c r="O730" i="1"/>
  <c r="O248" i="1"/>
  <c r="O1081" i="1"/>
  <c r="O897" i="1"/>
  <c r="O415" i="1"/>
  <c r="O1686" i="1"/>
  <c r="O1086" i="1"/>
  <c r="O853" i="1"/>
  <c r="O1133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6" i="1"/>
  <c r="O2452" i="1"/>
  <c r="O1150" i="1"/>
  <c r="O1337" i="1"/>
  <c r="O1454" i="1"/>
  <c r="O921" i="1"/>
  <c r="O1899" i="1"/>
  <c r="O678" i="1"/>
  <c r="O1228" i="1"/>
  <c r="O1390" i="1"/>
  <c r="O1061" i="1"/>
  <c r="O575" i="1"/>
  <c r="O1845" i="1"/>
  <c r="O1682" i="1"/>
  <c r="O2446" i="1"/>
  <c r="O2603" i="1"/>
  <c r="O1680" i="1"/>
  <c r="O1155" i="1"/>
  <c r="O4017" i="1"/>
  <c r="O2927" i="1"/>
  <c r="O3978" i="1"/>
  <c r="O3585" i="1"/>
  <c r="O3948" i="1"/>
  <c r="O1692" i="1"/>
  <c r="O3968" i="1"/>
  <c r="O3002" i="1"/>
  <c r="O4008" i="1"/>
  <c r="O2019" i="1"/>
  <c r="O3826" i="1"/>
  <c r="O3509" i="1"/>
  <c r="O3302" i="1"/>
  <c r="O3370" i="1"/>
  <c r="O2799" i="1"/>
  <c r="O3007" i="1"/>
  <c r="O1385" i="1"/>
  <c r="O3449" i="1"/>
  <c r="O3631" i="1"/>
  <c r="O2765" i="1"/>
  <c r="O2322" i="1"/>
  <c r="O2301" i="1"/>
  <c r="O2522" i="1"/>
  <c r="O1779" i="1"/>
  <c r="O2336" i="1"/>
  <c r="O2403" i="1"/>
  <c r="O913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9" i="1"/>
  <c r="O2323" i="1"/>
  <c r="O2396" i="1"/>
  <c r="O1731" i="1"/>
  <c r="O2194" i="1"/>
  <c r="O1269" i="1"/>
  <c r="O841" i="1"/>
  <c r="O1856" i="1"/>
  <c r="O2642" i="1"/>
  <c r="O2727" i="1"/>
  <c r="O1633" i="1"/>
  <c r="O455" i="1"/>
  <c r="O1387" i="1"/>
  <c r="O2122" i="1"/>
  <c r="O1805" i="1"/>
  <c r="O583" i="1"/>
  <c r="O1062" i="1"/>
  <c r="O2832" i="1"/>
  <c r="O2137" i="1"/>
  <c r="O2661" i="1"/>
  <c r="O1928" i="1"/>
  <c r="O1406" i="1"/>
  <c r="O527" i="1"/>
  <c r="O990" i="1"/>
  <c r="O907" i="1"/>
  <c r="O1746" i="1"/>
  <c r="O1170" i="1"/>
  <c r="O1534" i="1"/>
  <c r="O1583" i="1"/>
  <c r="O1034" i="1"/>
  <c r="O603" i="1"/>
  <c r="O1162" i="1"/>
  <c r="O1652" i="1"/>
  <c r="O845" i="1"/>
  <c r="O1035" i="1"/>
  <c r="O1011" i="1"/>
  <c r="O2161" i="1"/>
  <c r="O3552" i="1"/>
  <c r="O2847" i="1"/>
  <c r="O1203" i="1"/>
  <c r="O980" i="1"/>
  <c r="O1650" i="1"/>
  <c r="O1375" i="1"/>
  <c r="O2848" i="1"/>
  <c r="O250" i="1"/>
  <c r="O2105" i="1"/>
  <c r="O2643" i="1"/>
  <c r="O2225" i="1"/>
  <c r="O1993" i="1"/>
  <c r="O1282" i="1"/>
  <c r="O1684" i="1"/>
  <c r="O3123" i="1"/>
  <c r="O3006" i="1"/>
  <c r="O3168" i="1"/>
  <c r="O1627" i="1"/>
  <c r="O3322" i="1"/>
  <c r="O2560" i="1"/>
  <c r="O2224" i="1"/>
  <c r="O3281" i="1"/>
  <c r="O2321" i="1"/>
  <c r="O3234" i="1"/>
  <c r="O2821" i="1"/>
  <c r="O3226" i="1"/>
  <c r="O3319" i="1"/>
  <c r="O2501" i="1"/>
  <c r="O3949" i="1"/>
  <c r="O2187" i="1"/>
  <c r="O2156" i="1"/>
  <c r="O3227" i="1"/>
  <c r="O2553" i="1"/>
  <c r="O3096" i="1"/>
  <c r="O3383" i="1"/>
  <c r="O2835" i="1"/>
  <c r="O1905" i="1"/>
  <c r="O3462" i="1"/>
  <c r="O2494" i="1"/>
  <c r="O2962" i="1"/>
  <c r="O4063" i="1"/>
  <c r="O3207" i="1"/>
  <c r="O1741" i="1"/>
  <c r="O3073" i="1"/>
  <c r="O2891" i="1"/>
  <c r="O1722" i="1"/>
  <c r="O2975" i="1"/>
  <c r="O861" i="1"/>
  <c r="O2982" i="1"/>
  <c r="O1488" i="1"/>
  <c r="O3988" i="1"/>
  <c r="O3215" i="1"/>
  <c r="O2868" i="1"/>
  <c r="O3446" i="1"/>
  <c r="O3918" i="1"/>
  <c r="O3164" i="1"/>
  <c r="O3015" i="1"/>
  <c r="O3022" i="1"/>
  <c r="O2980" i="1"/>
  <c r="O3828" i="1"/>
  <c r="O4005" i="1"/>
  <c r="O4009" i="1"/>
  <c r="O2659" i="1"/>
  <c r="O3079" i="1"/>
  <c r="O3745" i="1"/>
  <c r="O3384" i="1"/>
  <c r="O1923" i="1"/>
  <c r="O4037" i="1"/>
  <c r="O2783" i="1"/>
  <c r="O3981" i="1"/>
  <c r="O3379" i="1"/>
  <c r="O2981" i="1"/>
  <c r="O3132" i="1"/>
  <c r="O3932" i="1"/>
  <c r="O1219" i="1"/>
  <c r="O1044" i="1"/>
  <c r="O2816" i="1"/>
  <c r="O2817" i="1"/>
  <c r="O3014" i="1"/>
  <c r="O3912" i="1"/>
  <c r="O3814" i="1"/>
  <c r="O2048" i="1"/>
  <c r="O4089" i="1"/>
  <c r="O2807" i="1"/>
  <c r="O3055" i="1"/>
  <c r="O2143" i="1"/>
  <c r="O3082" i="1"/>
  <c r="O2083" i="1"/>
  <c r="O3299" i="1"/>
  <c r="O4047" i="1"/>
  <c r="O3340" i="1"/>
  <c r="O3418" i="1"/>
  <c r="O3343" i="1"/>
  <c r="O2068" i="1"/>
  <c r="O2245" i="1"/>
  <c r="O2536" i="1"/>
  <c r="O2856" i="1"/>
  <c r="O937" i="1"/>
  <c r="O1716" i="1"/>
  <c r="O2859" i="1"/>
  <c r="O4074" i="1"/>
  <c r="O2698" i="1"/>
  <c r="O2875" i="1"/>
  <c r="O2132" i="1"/>
  <c r="O430" i="1"/>
  <c r="O423" i="1"/>
  <c r="O3066" i="1"/>
  <c r="O951" i="1"/>
  <c r="O468" i="1"/>
  <c r="O2427" i="1"/>
  <c r="O2931" i="1"/>
  <c r="O2417" i="1"/>
  <c r="O427" i="1"/>
  <c r="O332" i="1"/>
  <c r="O206" i="1"/>
  <c r="O2517" i="1"/>
  <c r="O2779" i="1"/>
  <c r="O2420" i="1"/>
  <c r="O2853" i="1"/>
  <c r="O1977" i="1"/>
  <c r="O1389" i="1"/>
  <c r="O3112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5" i="1"/>
  <c r="O3610" i="1"/>
  <c r="O271" i="1"/>
  <c r="O3111" i="1"/>
  <c r="O1938" i="1"/>
  <c r="O1678" i="1"/>
  <c r="O944" i="1"/>
  <c r="O3950" i="1"/>
  <c r="O2010" i="1"/>
  <c r="O3402" i="1"/>
  <c r="O2953" i="1"/>
  <c r="O2703" i="1"/>
  <c r="O453" i="1"/>
  <c r="O1211" i="1"/>
  <c r="O2505" i="1"/>
  <c r="O3229" i="1"/>
  <c r="O3228" i="1"/>
  <c r="O233" i="1"/>
  <c r="O622" i="1"/>
  <c r="O421" i="1"/>
  <c r="O1140" i="1"/>
  <c r="O1572" i="1"/>
  <c r="O1482" i="1"/>
  <c r="O403" i="1"/>
  <c r="O53" i="1"/>
  <c r="O2928" i="1"/>
  <c r="O559" i="1"/>
  <c r="O2905" i="1"/>
  <c r="O946" i="1"/>
  <c r="O2943" i="1"/>
  <c r="O3198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7" i="1"/>
  <c r="O2906" i="1"/>
  <c r="O4112" i="1"/>
  <c r="O3547" i="1"/>
  <c r="O794" i="1"/>
  <c r="O3566" i="1"/>
  <c r="O2884" i="1"/>
  <c r="O3989" i="1"/>
  <c r="O3692" i="1"/>
  <c r="O2952" i="1"/>
  <c r="O3849" i="1"/>
  <c r="O4010" i="1"/>
  <c r="O4090" i="1"/>
  <c r="O3965" i="1"/>
  <c r="O3481" i="1"/>
  <c r="O4011" i="1"/>
  <c r="O3979" i="1"/>
  <c r="O3860" i="1"/>
  <c r="O3861" i="1"/>
  <c r="O3775" i="1"/>
  <c r="O4057" i="1"/>
  <c r="O3295" i="1"/>
  <c r="O3969" i="1"/>
  <c r="O2987" i="1"/>
  <c r="O4064" i="1"/>
  <c r="O837" i="1"/>
  <c r="O3183" i="1"/>
  <c r="O1166" i="1"/>
  <c r="O3059" i="1"/>
  <c r="O3314" i="1"/>
  <c r="O2436" i="1"/>
  <c r="O3213" i="1"/>
  <c r="O4110" i="1"/>
  <c r="O3268" i="1"/>
  <c r="O3546" i="1"/>
  <c r="O1425" i="1"/>
  <c r="O3325" i="1"/>
  <c r="O175" i="1"/>
  <c r="O899" i="1"/>
  <c r="O3327" i="1"/>
  <c r="O2530" i="1"/>
  <c r="O1964" i="1"/>
  <c r="O3492" i="1"/>
  <c r="O3251" i="1"/>
  <c r="O2751" i="1"/>
  <c r="O4085" i="1"/>
  <c r="O2333" i="1"/>
  <c r="O3475" i="1"/>
  <c r="O4058" i="1"/>
  <c r="O961" i="1"/>
  <c r="O2241" i="1"/>
  <c r="O3577" i="1"/>
  <c r="O3437" i="1"/>
  <c r="O3451" i="1"/>
  <c r="O3328" i="1"/>
  <c r="O1460" i="1"/>
  <c r="O341" i="1"/>
  <c r="O1803" i="1"/>
  <c r="O3310" i="1"/>
  <c r="O1968" i="1"/>
  <c r="O3420" i="1"/>
  <c r="O3139" i="1"/>
  <c r="O3331" i="1"/>
  <c r="O2739" i="1"/>
  <c r="O2918" i="1"/>
  <c r="O1570" i="1"/>
  <c r="O2124" i="1"/>
  <c r="O3012" i="1"/>
  <c r="O3862" i="1"/>
  <c r="O2499" i="1"/>
  <c r="O3315" i="1"/>
  <c r="O2898" i="1"/>
  <c r="O3689" i="1"/>
  <c r="O267" i="1"/>
  <c r="O3595" i="1"/>
  <c r="O3522" i="1"/>
  <c r="O3261" i="1"/>
  <c r="O2999" i="1"/>
  <c r="O3178" i="1"/>
  <c r="O3104" i="1"/>
  <c r="O3589" i="1"/>
  <c r="O3799" i="1"/>
  <c r="O3388" i="1"/>
  <c r="O3983" i="1"/>
  <c r="O3498" i="1"/>
  <c r="O2738" i="1"/>
  <c r="O3990" i="1"/>
  <c r="O3538" i="1"/>
  <c r="O2612" i="1"/>
  <c r="O3696" i="1"/>
  <c r="O3444" i="1"/>
  <c r="O3499" i="1"/>
  <c r="O3776" i="1"/>
  <c r="O2120" i="1"/>
  <c r="O3460" i="1"/>
  <c r="O3652" i="1"/>
  <c r="O3305" i="1"/>
  <c r="O2881" i="1"/>
  <c r="O733" i="1"/>
  <c r="O3068" i="1"/>
  <c r="O3580" i="1"/>
  <c r="O3951" i="1"/>
  <c r="O4091" i="1"/>
  <c r="O3970" i="1"/>
  <c r="O2991" i="1"/>
  <c r="O3888" i="1"/>
  <c r="O3127" i="1"/>
  <c r="O2650" i="1"/>
  <c r="O3800" i="1"/>
  <c r="O3206" i="1"/>
  <c r="O3194" i="1"/>
  <c r="O2899" i="1"/>
  <c r="O3801" i="1"/>
  <c r="O2395" i="1"/>
  <c r="O3292" i="1"/>
  <c r="O2822" i="1"/>
  <c r="O2989" i="1"/>
  <c r="O3919" i="1"/>
  <c r="O3024" i="1"/>
  <c r="O3359" i="1"/>
  <c r="O3916" i="1"/>
  <c r="O2247" i="1"/>
  <c r="O3824" i="1"/>
  <c r="O3356" i="1"/>
  <c r="O3938" i="1"/>
  <c r="O3863" i="1"/>
  <c r="O1847" i="1"/>
  <c r="O1589" i="1"/>
  <c r="O2381" i="1"/>
  <c r="O2340" i="1"/>
  <c r="O3470" i="1"/>
  <c r="O3131" i="1"/>
  <c r="O3413" i="1"/>
  <c r="O3890" i="1"/>
  <c r="O3376" i="1"/>
  <c r="O2412" i="1"/>
  <c r="O2613" i="1"/>
  <c r="O3505" i="1"/>
  <c r="O3924" i="1"/>
  <c r="O3571" i="1"/>
  <c r="O1487" i="1"/>
  <c r="O1029" i="1"/>
  <c r="O3602" i="1"/>
  <c r="O3330" i="1"/>
  <c r="O3141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8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3" i="1"/>
  <c r="O1930" i="1"/>
  <c r="O4020" i="1"/>
  <c r="O2112" i="1"/>
  <c r="O3428" i="1"/>
  <c r="O3721" i="1"/>
  <c r="O3952" i="1"/>
  <c r="O3338" i="1"/>
  <c r="O3089" i="1"/>
  <c r="O3766" i="1"/>
  <c r="O2957" i="1"/>
  <c r="O4012" i="1"/>
  <c r="O3802" i="1"/>
  <c r="O3000" i="1"/>
  <c r="O4013" i="1"/>
  <c r="O2920" i="1"/>
  <c r="O1685" i="1"/>
  <c r="O3598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90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4" i="1"/>
  <c r="O1872" i="1"/>
  <c r="O2029" i="1"/>
  <c r="O2594" i="1"/>
  <c r="O1323" i="1"/>
  <c r="O1944" i="1"/>
  <c r="O1355" i="1"/>
  <c r="O1255" i="1"/>
  <c r="O1947" i="1"/>
  <c r="O513" i="1"/>
  <c r="O2588" i="1"/>
  <c r="O1681" i="1"/>
  <c r="O2230" i="1"/>
  <c r="O376" i="1"/>
  <c r="O1838" i="1"/>
  <c r="O1259" i="1"/>
  <c r="O1313" i="1"/>
  <c r="O1857" i="1"/>
  <c r="O1707" i="1"/>
  <c r="O1227" i="1"/>
  <c r="O489" i="1"/>
  <c r="O865" i="1"/>
  <c r="O117" i="1"/>
  <c r="O1039" i="1"/>
  <c r="O2259" i="1"/>
  <c r="O571" i="1"/>
  <c r="O1513" i="1"/>
  <c r="O101" i="1"/>
  <c r="O3392" i="1"/>
  <c r="O585" i="1"/>
  <c r="O1876" i="1"/>
  <c r="O201" i="1"/>
  <c r="O3643" i="1"/>
  <c r="O634" i="1"/>
  <c r="O985" i="1"/>
  <c r="O2421" i="1"/>
  <c r="O2673" i="1"/>
  <c r="O1012" i="1"/>
  <c r="O3108" i="1"/>
  <c r="O2165" i="1"/>
  <c r="O1192" i="1"/>
  <c r="O2693" i="1"/>
  <c r="O2260" i="1"/>
  <c r="O1999" i="1"/>
  <c r="O1990" i="1"/>
  <c r="O2755" i="1"/>
  <c r="O858" i="1"/>
  <c r="O1422" i="1"/>
  <c r="O3851" i="1"/>
  <c r="O4014" i="1"/>
  <c r="O536" i="1"/>
  <c r="O1189" i="1"/>
  <c r="O98" i="1"/>
  <c r="O345" i="1"/>
  <c r="O2377" i="1"/>
  <c r="O1455" i="1"/>
  <c r="O4032" i="1"/>
  <c r="O452" i="1"/>
  <c r="O3128" i="1"/>
  <c r="O159" i="1"/>
  <c r="O1047" i="1"/>
  <c r="O2784" i="1"/>
  <c r="O906" i="1"/>
  <c r="O1676" i="1"/>
  <c r="O1021" i="1"/>
  <c r="O703" i="1"/>
  <c r="O1138" i="1"/>
  <c r="O410" i="1"/>
  <c r="O551" i="1"/>
  <c r="O2162" i="1"/>
  <c r="O2058" i="1"/>
  <c r="O1522" i="1"/>
  <c r="O976" i="1"/>
  <c r="O1698" i="1"/>
  <c r="O1447" i="1"/>
  <c r="O2484" i="1"/>
  <c r="O1659" i="1"/>
  <c r="O882" i="1"/>
  <c r="O2285" i="1"/>
  <c r="O2977" i="1"/>
  <c r="O165" i="1"/>
  <c r="O888" i="1"/>
  <c r="O743" i="1"/>
  <c r="O1041" i="1"/>
  <c r="O1068" i="1"/>
  <c r="O239" i="1"/>
  <c r="O2063" i="1"/>
  <c r="O891" i="1"/>
  <c r="O2582" i="1"/>
  <c r="O684" i="1"/>
  <c r="O1596" i="1"/>
  <c r="O927" i="1"/>
  <c r="O752" i="1"/>
  <c r="O2090" i="1"/>
  <c r="O1306" i="1"/>
  <c r="O651" i="1"/>
  <c r="O3113" i="1"/>
  <c r="O1106" i="1"/>
  <c r="O804" i="1"/>
  <c r="O1210" i="1"/>
  <c r="O1257" i="1"/>
  <c r="O770" i="1"/>
  <c r="O2423" i="1"/>
  <c r="O1082" i="1"/>
  <c r="O931" i="1"/>
  <c r="O2504" i="1"/>
  <c r="O1529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19" i="1"/>
  <c r="O3115" i="1"/>
  <c r="O3477" i="1"/>
  <c r="O3479" i="1"/>
  <c r="O3208" i="1"/>
  <c r="O3971" i="1"/>
  <c r="O3672" i="1"/>
  <c r="O3562" i="1"/>
  <c r="O2823" i="1"/>
  <c r="O3143" i="1"/>
  <c r="O3703" i="1"/>
  <c r="O2466" i="1"/>
  <c r="O3767" i="1"/>
  <c r="O3258" i="1"/>
  <c r="O3568" i="1"/>
  <c r="O2720" i="1"/>
  <c r="O3616" i="1"/>
  <c r="O2971" i="1"/>
  <c r="O3403" i="1"/>
  <c r="O3130" i="1"/>
  <c r="O2079" i="1"/>
  <c r="O3844" i="1"/>
  <c r="O4065" i="1"/>
  <c r="O2745" i="1"/>
  <c r="O3326" i="1"/>
  <c r="O3864" i="1"/>
  <c r="O2758" i="1"/>
  <c r="O1089" i="1"/>
  <c r="O3777" i="1"/>
  <c r="O2459" i="1"/>
  <c r="O821" i="1"/>
  <c r="O3476" i="1"/>
  <c r="O3190" i="1"/>
  <c r="O2457" i="1"/>
  <c r="O2598" i="1"/>
  <c r="O2995" i="1"/>
  <c r="O3663" i="1"/>
  <c r="O1883" i="1"/>
  <c r="O4038" i="1"/>
  <c r="O3845" i="1"/>
  <c r="O3963" i="1"/>
  <c r="O3737" i="1"/>
  <c r="O4073" i="1"/>
  <c r="O3193" i="1"/>
  <c r="O3729" i="1"/>
  <c r="O3893" i="1"/>
  <c r="O3639" i="1"/>
  <c r="O3622" i="1"/>
  <c r="O3842" i="1"/>
  <c r="O3803" i="1"/>
  <c r="O3480" i="1"/>
  <c r="O2047" i="1"/>
  <c r="O3035" i="1"/>
  <c r="O3925" i="1"/>
  <c r="O3953" i="1"/>
  <c r="O3779" i="1"/>
  <c r="O3708" i="1"/>
  <c r="O523" i="1"/>
  <c r="O1258" i="1"/>
  <c r="O2413" i="1"/>
  <c r="O824" i="1"/>
  <c r="O57" i="1"/>
  <c r="O462" i="1"/>
  <c r="O178" i="1"/>
  <c r="O737" i="1"/>
  <c r="O171" i="1"/>
  <c r="O1942" i="1"/>
  <c r="O247" i="1"/>
  <c r="O236" i="1"/>
  <c r="O1966" i="1"/>
  <c r="O1440" i="1"/>
  <c r="O301" i="1"/>
  <c r="O210" i="1"/>
  <c r="O245" i="1"/>
  <c r="O8" i="1"/>
  <c r="O1786" i="1"/>
  <c r="O134" i="1"/>
  <c r="O3118" i="1"/>
  <c r="O3583" i="1"/>
  <c r="O3293" i="1"/>
  <c r="O4021" i="1"/>
  <c r="O3027" i="1"/>
  <c r="O3308" i="1"/>
  <c r="O3865" i="1"/>
  <c r="O2792" i="1"/>
  <c r="O3954" i="1"/>
  <c r="O2408" i="1"/>
  <c r="O3145" i="1"/>
  <c r="O3382" i="1"/>
  <c r="O4016" i="1"/>
  <c r="O2721" i="1"/>
  <c r="O4022" i="1"/>
  <c r="O4039" i="1"/>
  <c r="O3661" i="1"/>
  <c r="O3248" i="1"/>
  <c r="O3590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5" i="1"/>
  <c r="O3463" i="1"/>
  <c r="O3537" i="1"/>
  <c r="O4066" i="1"/>
  <c r="O3684" i="1"/>
  <c r="O2857" i="1"/>
  <c r="O4114" i="1"/>
  <c r="O3244" i="1"/>
  <c r="O3010" i="1"/>
  <c r="O3125" i="1"/>
  <c r="O3980" i="1"/>
  <c r="O1822" i="1"/>
  <c r="O3926" i="1"/>
  <c r="O3815" i="1"/>
  <c r="O4076" i="1"/>
  <c r="O2531" i="1"/>
  <c r="O3142" i="1"/>
  <c r="O3365" i="1"/>
  <c r="O3287" i="1"/>
  <c r="O3158" i="1"/>
  <c r="O3224" i="1"/>
  <c r="O3972" i="1"/>
  <c r="O3174" i="1"/>
  <c r="O3520" i="1"/>
  <c r="O3140" i="1"/>
  <c r="O962" i="1"/>
  <c r="O2802" i="1"/>
  <c r="O1424" i="1"/>
  <c r="O3784" i="1"/>
  <c r="O1717" i="1"/>
  <c r="O3184" i="1"/>
  <c r="O3075" i="1"/>
  <c r="O2941" i="1"/>
  <c r="O2668" i="1"/>
  <c r="O1764" i="1"/>
  <c r="O2547" i="1"/>
  <c r="O3255" i="1"/>
  <c r="O2960" i="1"/>
  <c r="O3393" i="1"/>
  <c r="O4031" i="1"/>
  <c r="O3596" i="1"/>
  <c r="O3159" i="1"/>
  <c r="O3474" i="1"/>
  <c r="O4050" i="1"/>
  <c r="O2044" i="1"/>
  <c r="O4040" i="1"/>
  <c r="O3668" i="1"/>
  <c r="O4087" i="1"/>
  <c r="O4051" i="1"/>
  <c r="O2339" i="1"/>
  <c r="O1299" i="1"/>
  <c r="O4113" i="1"/>
  <c r="O3608" i="1"/>
  <c r="O2961" i="1"/>
  <c r="O2864" i="1"/>
  <c r="O3200" i="1"/>
  <c r="O3829" i="1"/>
  <c r="O3701" i="1"/>
  <c r="O4092" i="1"/>
  <c r="O2788" i="1"/>
  <c r="O1624" i="1"/>
  <c r="O2095" i="1"/>
  <c r="O1907" i="1"/>
  <c r="O1421" i="1"/>
  <c r="O1002" i="1"/>
  <c r="O836" i="1"/>
  <c r="O533" i="1"/>
  <c r="O2222" i="1"/>
  <c r="O1980" i="1"/>
  <c r="O1087" i="1"/>
  <c r="O2358" i="1"/>
  <c r="O2638" i="1"/>
  <c r="O2343" i="1"/>
  <c r="O1148" i="1"/>
  <c r="O760" i="1"/>
  <c r="O688" i="1"/>
  <c r="O702" i="1"/>
  <c r="O2046" i="1"/>
  <c r="O1919" i="1"/>
  <c r="O2262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3" i="1"/>
  <c r="O1970" i="1"/>
  <c r="O2529" i="1"/>
  <c r="O1687" i="1"/>
  <c r="O2226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3" i="1"/>
  <c r="O832" i="1"/>
  <c r="O817" i="1"/>
  <c r="O2292" i="1"/>
  <c r="O1525" i="1"/>
  <c r="O1283" i="1"/>
  <c r="O1321" i="1"/>
  <c r="O1262" i="1"/>
  <c r="O818" i="1"/>
  <c r="O1608" i="1"/>
  <c r="O2334" i="1"/>
  <c r="O1894" i="1"/>
  <c r="O1931" i="1"/>
  <c r="O1630" i="1"/>
  <c r="O716" i="1"/>
  <c r="O2144" i="1"/>
  <c r="O1415" i="1"/>
  <c r="O933" i="1"/>
  <c r="O1979" i="1"/>
  <c r="O1405" i="1"/>
  <c r="O2239" i="1"/>
  <c r="O123" i="1"/>
  <c r="O3927" i="1"/>
  <c r="O2486" i="1"/>
  <c r="O780" i="1"/>
  <c r="O2793" i="1"/>
  <c r="O3468" i="1"/>
  <c r="O1507" i="1"/>
  <c r="O1982" i="1"/>
  <c r="O1729" i="1"/>
  <c r="O2567" i="1"/>
  <c r="O723" i="1"/>
  <c r="O1732" i="1"/>
  <c r="O2867" i="1"/>
  <c r="O3578" i="1"/>
  <c r="O2130" i="1"/>
  <c r="O3726" i="1"/>
  <c r="O1689" i="1"/>
  <c r="O3738" i="1"/>
  <c r="O2944" i="1"/>
  <c r="O1137" i="1"/>
  <c r="O3523" i="1"/>
  <c r="O3659" i="1"/>
  <c r="O3272" i="1"/>
  <c r="O2178" i="1"/>
  <c r="O4023" i="1"/>
  <c r="O3933" i="1"/>
  <c r="O2692" i="1"/>
  <c r="O3913" i="1"/>
  <c r="O3176" i="1"/>
  <c r="O3368" i="1"/>
  <c r="O2312" i="1"/>
  <c r="O3955" i="1"/>
  <c r="O3300" i="1"/>
  <c r="O1925" i="1"/>
  <c r="O3500" i="1"/>
  <c r="O3030" i="1"/>
  <c r="O2135" i="1"/>
  <c r="O3197" i="1"/>
  <c r="O3362" i="1"/>
  <c r="O2936" i="1"/>
  <c r="O3956" i="1"/>
  <c r="O3687" i="1"/>
  <c r="O2545" i="1"/>
  <c r="O3360" i="1"/>
  <c r="O2627" i="1"/>
  <c r="O1787" i="1"/>
  <c r="O3685" i="1"/>
  <c r="O2431" i="1"/>
  <c r="O3866" i="1"/>
  <c r="O3991" i="1"/>
  <c r="O4067" i="1"/>
  <c r="O3973" i="1"/>
  <c r="O3867" i="1"/>
  <c r="O3679" i="1"/>
  <c r="O3102" i="1"/>
  <c r="O3443" i="1"/>
  <c r="O2434" i="1"/>
  <c r="O3459" i="1"/>
  <c r="O3697" i="1"/>
  <c r="O3992" i="1"/>
  <c r="O2166" i="1"/>
  <c r="O1795" i="1"/>
  <c r="O1008" i="1"/>
  <c r="O950" i="1"/>
  <c r="O850" i="1"/>
  <c r="O372" i="1"/>
  <c r="O746" i="1"/>
  <c r="O125" i="1"/>
  <c r="O587" i="1"/>
  <c r="O717" i="1"/>
  <c r="O698" i="1"/>
  <c r="O1508" i="1"/>
  <c r="O481" i="1"/>
  <c r="O749" i="1"/>
  <c r="O3387" i="1"/>
  <c r="O1050" i="1"/>
  <c r="O1037" i="1"/>
  <c r="O2251" i="1"/>
  <c r="O1109" i="1"/>
  <c r="O811" i="1"/>
  <c r="O3017" i="1"/>
  <c r="O2415" i="1"/>
  <c r="O595" i="1"/>
  <c r="O1800" i="1"/>
  <c r="O893" i="1"/>
  <c r="O4041" i="1"/>
  <c r="O1767" i="1"/>
  <c r="O2990" i="1"/>
  <c r="O2291" i="1"/>
  <c r="O546" i="1"/>
  <c r="O2407" i="1"/>
  <c r="O2430" i="1"/>
  <c r="O1941" i="1"/>
  <c r="O2250" i="1"/>
  <c r="O394" i="1"/>
  <c r="O2814" i="1"/>
  <c r="O2544" i="1"/>
  <c r="O2376" i="1"/>
  <c r="O1334" i="1"/>
  <c r="O613" i="1"/>
  <c r="O2127" i="1"/>
  <c r="O1091" i="1"/>
  <c r="O744" i="1"/>
  <c r="O1922" i="1"/>
  <c r="O1198" i="1"/>
  <c r="O2400" i="1"/>
  <c r="O2075" i="1"/>
  <c r="O3192" i="1"/>
  <c r="O3337" i="1"/>
  <c r="O2026" i="1"/>
  <c r="O3107" i="1"/>
  <c r="O518" i="1"/>
  <c r="O3341" i="1"/>
  <c r="O2375" i="1"/>
  <c r="O661" i="1"/>
  <c r="O1281" i="1"/>
  <c r="O930" i="1"/>
  <c r="O1792" i="1"/>
  <c r="O3220" i="1"/>
  <c r="O745" i="1"/>
  <c r="O1743" i="1"/>
  <c r="O2004" i="1"/>
  <c r="O1097" i="1"/>
  <c r="O1085" i="1"/>
  <c r="O820" i="1"/>
  <c r="O2606" i="1"/>
  <c r="O2632" i="1"/>
  <c r="O627" i="1"/>
  <c r="O2776" i="1"/>
  <c r="O3485" i="1"/>
  <c r="O3334" i="1"/>
  <c r="O2426" i="1"/>
  <c r="O3895" i="1"/>
  <c r="O1027" i="1"/>
  <c r="O3993" i="1"/>
  <c r="O2666" i="1"/>
  <c r="O748" i="1"/>
  <c r="O3830" i="1"/>
  <c r="O3432" i="1"/>
  <c r="O1997" i="1"/>
  <c r="O1439" i="1"/>
  <c r="O2849" i="1"/>
  <c r="O2454" i="1"/>
  <c r="O1556" i="1"/>
  <c r="O1831" i="1"/>
  <c r="O1885" i="1"/>
  <c r="O842" i="1"/>
  <c r="O416" i="1"/>
  <c r="O1705" i="1"/>
  <c r="O522" i="1"/>
  <c r="O2330" i="1"/>
  <c r="O2687" i="1"/>
  <c r="O2314" i="1"/>
  <c r="O616" i="1"/>
  <c r="O2662" i="1"/>
  <c r="O729" i="1"/>
  <c r="O1955" i="1"/>
  <c r="O2355" i="1"/>
  <c r="O1860" i="1"/>
  <c r="O2380" i="1"/>
  <c r="O1870" i="1"/>
  <c r="O1700" i="1"/>
  <c r="O588" i="1"/>
  <c r="O2081" i="1"/>
  <c r="O2366" i="1"/>
  <c r="O400" i="1"/>
  <c r="O1545" i="1"/>
  <c r="O1481" i="1"/>
  <c r="O2839" i="1"/>
  <c r="O759" i="1"/>
  <c r="O2179" i="1"/>
  <c r="O454" i="1"/>
  <c r="O2450" i="1"/>
  <c r="O515" i="1"/>
  <c r="O555" i="1"/>
  <c r="O1880" i="1"/>
  <c r="O1559" i="1"/>
  <c r="O1003" i="1"/>
  <c r="O1339" i="1"/>
  <c r="O2360" i="1"/>
  <c r="O3727" i="1"/>
  <c r="O2117" i="1"/>
  <c r="O3536" i="1"/>
  <c r="O1609" i="1"/>
  <c r="O3601" i="1"/>
  <c r="O3069" i="1"/>
  <c r="O3514" i="1"/>
  <c r="O2220" i="1"/>
  <c r="O3868" i="1"/>
  <c r="O2790" i="1"/>
  <c r="O1212" i="1"/>
  <c r="O2951" i="1"/>
  <c r="O3352" i="1"/>
  <c r="O3397" i="1"/>
  <c r="O3269" i="1"/>
  <c r="O4102" i="1"/>
  <c r="O4111" i="1"/>
  <c r="O3897" i="1"/>
  <c r="O3567" i="1"/>
  <c r="O2351" i="1"/>
  <c r="O1416" i="1"/>
  <c r="O1438" i="1"/>
  <c r="O2316" i="1"/>
  <c r="O2157" i="1"/>
  <c r="O1112" i="1"/>
  <c r="O2213" i="1"/>
  <c r="O1448" i="1"/>
  <c r="O1288" i="1"/>
  <c r="O1816" i="1"/>
  <c r="O460" i="1"/>
  <c r="O679" i="1"/>
  <c r="O2527" i="1"/>
  <c r="O1656" i="1"/>
  <c r="O2254" i="1"/>
  <c r="O755" i="1"/>
  <c r="O2629" i="1"/>
  <c r="O952" i="1"/>
  <c r="O2119" i="1"/>
  <c r="O2229" i="1"/>
  <c r="O1616" i="1"/>
  <c r="O1634" i="1"/>
  <c r="O3493" i="1"/>
  <c r="O2134" i="1"/>
  <c r="O3280" i="1"/>
  <c r="O3329" i="1"/>
  <c r="O389" i="1"/>
  <c r="O3172" i="1"/>
  <c r="O2728" i="1"/>
  <c r="O1190" i="1"/>
  <c r="O243" i="1"/>
  <c r="O3508" i="1"/>
  <c r="O1571" i="1"/>
  <c r="O2563" i="1"/>
  <c r="O3245" i="1"/>
  <c r="O3559" i="1"/>
  <c r="O3121" i="1"/>
  <c r="O29" i="1"/>
  <c r="O2890" i="1"/>
  <c r="O2924" i="1"/>
  <c r="O1266" i="1"/>
  <c r="O1861" i="1"/>
  <c r="O1757" i="1"/>
  <c r="O2840" i="1"/>
  <c r="O1420" i="1"/>
  <c r="O2021" i="1"/>
  <c r="O1578" i="1"/>
  <c r="O2581" i="1"/>
  <c r="O1644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730" i="1"/>
  <c r="O2126" i="1"/>
  <c r="O1495" i="1"/>
  <c r="O3273" i="1"/>
  <c r="O3693" i="1"/>
  <c r="O1749" i="1"/>
  <c r="O3419" i="1"/>
  <c r="O3296" i="1"/>
  <c r="O2667" i="1"/>
  <c r="O3042" i="1"/>
  <c r="O3629" i="1"/>
  <c r="O4024" i="1"/>
  <c r="O3984" i="1"/>
  <c r="O3189" i="1"/>
  <c r="O3736" i="1"/>
  <c r="O3920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8" i="1"/>
  <c r="O1473" i="1"/>
  <c r="O895" i="1"/>
  <c r="O1320" i="1"/>
  <c r="O2064" i="1"/>
  <c r="O1413" i="1"/>
  <c r="O1553" i="1"/>
  <c r="O757" i="1"/>
  <c r="O382" i="1"/>
  <c r="O995" i="1"/>
  <c r="O2070" i="1"/>
  <c r="O1278" i="1"/>
  <c r="O1708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50" i="1"/>
  <c r="O900" i="1"/>
  <c r="O1128" i="1"/>
  <c r="O1436" i="1"/>
  <c r="O170" i="1"/>
  <c r="O1981" i="1"/>
  <c r="O2159" i="1"/>
  <c r="O1890" i="1"/>
  <c r="O839" i="1"/>
  <c r="O2862" i="1"/>
  <c r="O2830" i="1"/>
  <c r="O3307" i="1"/>
  <c r="O3093" i="1"/>
  <c r="O2432" i="1"/>
  <c r="O3515" i="1"/>
  <c r="O838" i="1"/>
  <c r="O3415" i="1"/>
  <c r="O2926" i="1"/>
  <c r="O3171" i="1"/>
  <c r="O3435" i="1"/>
  <c r="O1824" i="1"/>
  <c r="O3472" i="1"/>
  <c r="O3120" i="1"/>
  <c r="O2700" i="1"/>
  <c r="O3309" i="1"/>
  <c r="O537" i="1"/>
  <c r="O3064" i="1"/>
  <c r="O2028" i="1"/>
  <c r="O2626" i="1"/>
  <c r="O3831" i="1"/>
  <c r="O2596" i="1"/>
  <c r="O2937" i="1"/>
  <c r="O2590" i="1"/>
  <c r="O1225" i="1"/>
  <c r="O3676" i="1"/>
  <c r="O1621" i="1"/>
  <c r="O3633" i="1"/>
  <c r="O4025" i="1"/>
  <c r="O2756" i="1"/>
  <c r="O3086" i="1"/>
  <c r="O3282" i="1"/>
  <c r="O3367" i="1"/>
  <c r="O3632" i="1"/>
  <c r="O3092" i="1"/>
  <c r="O2107" i="1"/>
  <c r="O395" i="1"/>
  <c r="O422" i="1"/>
  <c r="O3405" i="1"/>
  <c r="O3173" i="1"/>
  <c r="O2706" i="1"/>
  <c r="O1165" i="1"/>
  <c r="O1459" i="1"/>
  <c r="O1052" i="1"/>
  <c r="O1412" i="1"/>
  <c r="O1577" i="1"/>
  <c r="O2997" i="1"/>
  <c r="O378" i="1"/>
  <c r="O3020" i="1"/>
  <c r="O2569" i="1"/>
  <c r="O1275" i="1"/>
  <c r="O2367" i="1"/>
  <c r="O1108" i="1"/>
  <c r="O1297" i="1"/>
  <c r="O1989" i="1"/>
  <c r="O968" i="1"/>
  <c r="O1701" i="1"/>
  <c r="O237" i="1"/>
  <c r="O2035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1" i="1"/>
  <c r="O1910" i="1"/>
  <c r="O2342" i="1"/>
  <c r="O2491" i="1"/>
  <c r="O1243" i="1"/>
  <c r="O1195" i="1"/>
  <c r="O926" i="1"/>
  <c r="O3553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4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6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5" i="1"/>
  <c r="O3084" i="1"/>
  <c r="O2062" i="1"/>
  <c r="O3186" i="1"/>
  <c r="O3106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57" i="1"/>
  <c r="O3934" i="1"/>
  <c r="O2842" i="1"/>
  <c r="O3698" i="1"/>
  <c r="O3994" i="1"/>
  <c r="O3347" i="1"/>
  <c r="O3483" i="1"/>
  <c r="O2880" i="1"/>
  <c r="O3723" i="1"/>
  <c r="O3768" i="1"/>
  <c r="O3105" i="1"/>
  <c r="O4026" i="1"/>
  <c r="O4068" i="1"/>
  <c r="O3411" i="1"/>
  <c r="O3256" i="1"/>
  <c r="O3869" i="1"/>
  <c r="O3794" i="1"/>
  <c r="O4042" i="1"/>
  <c r="O2278" i="1"/>
  <c r="O3626" i="1"/>
  <c r="O4107" i="1"/>
  <c r="O3083" i="1"/>
  <c r="O3732" i="1"/>
  <c r="O4109" i="1"/>
  <c r="O4069" i="1"/>
  <c r="O1643" i="1"/>
  <c r="O2535" i="1"/>
  <c r="O3129" i="1"/>
  <c r="O3804" i="1"/>
  <c r="O3180" i="1"/>
  <c r="O4027" i="1"/>
  <c r="O2994" i="1"/>
  <c r="O3276" i="1"/>
  <c r="O3513" i="1"/>
  <c r="O3870" i="1"/>
  <c r="O2818" i="1"/>
  <c r="O4015" i="1"/>
  <c r="O3740" i="1"/>
  <c r="O3785" i="1"/>
  <c r="O3253" i="1"/>
  <c r="O2052" i="1"/>
  <c r="O3201" i="1"/>
  <c r="O2725" i="1"/>
  <c r="O3558" i="1"/>
  <c r="O2475" i="1"/>
  <c r="O3786" i="1"/>
  <c r="O2332" i="1"/>
  <c r="O2705" i="1"/>
  <c r="O3377" i="1"/>
  <c r="O3718" i="1"/>
  <c r="O3414" i="1"/>
  <c r="O3966" i="1"/>
  <c r="O3279" i="1"/>
  <c r="O3612" i="1"/>
  <c r="O3782" i="1"/>
  <c r="O3527" i="1"/>
  <c r="O3739" i="1"/>
  <c r="O3974" i="1"/>
  <c r="O3846" i="1"/>
  <c r="O3769" i="1"/>
  <c r="O2968" i="1"/>
  <c r="O3266" i="1"/>
  <c r="O2967" i="1"/>
  <c r="O3832" i="1"/>
  <c r="O2264" i="1"/>
  <c r="O2160" i="1"/>
  <c r="O1065" i="1"/>
  <c r="O3378" i="1"/>
  <c r="O2707" i="1"/>
  <c r="O3833" i="1"/>
  <c r="O3023" i="1"/>
  <c r="O3898" i="1"/>
  <c r="O3426" i="1"/>
  <c r="O2708" i="1"/>
  <c r="O2812" i="1"/>
  <c r="O3576" i="1"/>
  <c r="O4070" i="1"/>
  <c r="O3575" i="1"/>
  <c r="O3995" i="1"/>
  <c r="O1703" i="1"/>
  <c r="O3673" i="1"/>
  <c r="O3704" i="1"/>
  <c r="O3556" i="1"/>
  <c r="O2831" i="1"/>
  <c r="O3680" i="1"/>
  <c r="O3816" i="1"/>
  <c r="O3646" i="1"/>
  <c r="O3648" i="1"/>
  <c r="O1898" i="1"/>
  <c r="O3450" i="1"/>
  <c r="O3618" i="1"/>
  <c r="O3623" i="1"/>
  <c r="O3871" i="1"/>
  <c r="O3404" i="1"/>
  <c r="O2215" i="1"/>
  <c r="O3312" i="1"/>
  <c r="O3899" i="1"/>
  <c r="O3288" i="1"/>
  <c r="O3872" i="1"/>
  <c r="O3528" i="1"/>
  <c r="O834" i="1"/>
  <c r="O282" i="1"/>
  <c r="O200" i="1"/>
  <c r="O1470" i="1"/>
  <c r="O786" i="1"/>
  <c r="O802" i="1"/>
  <c r="O672" i="1"/>
  <c r="O2732" i="1"/>
  <c r="O666" i="1"/>
  <c r="O521" i="1"/>
  <c r="O630" i="1"/>
  <c r="O2462" i="1"/>
  <c r="O1217" i="1"/>
  <c r="O231" i="1"/>
  <c r="O2640" i="1"/>
  <c r="O1622" i="1"/>
  <c r="O357" i="1"/>
  <c r="O1073" i="1"/>
  <c r="O272" i="1"/>
  <c r="O792" i="1"/>
  <c r="O867" i="1"/>
  <c r="O1450" i="1"/>
  <c r="O1754" i="1"/>
  <c r="O1778" i="1"/>
  <c r="O2198" i="1"/>
  <c r="O1709" i="1"/>
  <c r="O2236" i="1"/>
  <c r="O1809" i="1"/>
  <c r="O2151" i="1"/>
  <c r="O2329" i="1"/>
  <c r="O2561" i="1"/>
  <c r="O705" i="1"/>
  <c r="O1911" i="1"/>
  <c r="O1182" i="1"/>
  <c r="O1647" i="1"/>
  <c r="O1443" i="1"/>
  <c r="O2188" i="1"/>
  <c r="O704" i="1"/>
  <c r="O2763" i="1"/>
  <c r="O1912" i="1"/>
  <c r="O1237" i="1"/>
  <c r="O2357" i="1"/>
  <c r="O2203" i="1"/>
  <c r="O1284" i="1"/>
  <c r="O1850" i="1"/>
  <c r="O2469" i="1"/>
  <c r="O2097" i="1"/>
  <c r="O1486" i="1"/>
  <c r="O1209" i="1"/>
  <c r="O2591" i="1"/>
  <c r="O2665" i="1"/>
  <c r="O2495" i="1"/>
  <c r="O331" i="1"/>
  <c r="O2085" i="1"/>
  <c r="O1934" i="1"/>
  <c r="O1016" i="1"/>
  <c r="O1239" i="1"/>
  <c r="O2308" i="1"/>
  <c r="O831" i="1"/>
  <c r="O2528" i="1"/>
  <c r="O2863" i="1"/>
  <c r="O3169" i="1"/>
  <c r="O3873" i="1"/>
  <c r="O3780" i="1"/>
  <c r="O3914" i="1"/>
  <c r="O3380" i="1"/>
  <c r="O3774" i="1"/>
  <c r="O3817" i="1"/>
  <c r="O2363" i="1"/>
  <c r="O3195" i="1"/>
  <c r="O3746" i="1"/>
  <c r="O4055" i="1"/>
  <c r="O3731" i="1"/>
  <c r="O2956" i="1"/>
  <c r="O2388" i="1"/>
  <c r="O3809" i="1"/>
  <c r="O1983" i="1"/>
  <c r="O3958" i="1"/>
  <c r="O3225" i="1"/>
  <c r="O3747" i="1"/>
  <c r="O550" i="1"/>
  <c r="O1185" i="1"/>
  <c r="O2129" i="1"/>
  <c r="O878" i="1"/>
  <c r="O844" i="1"/>
  <c r="O1236" i="1"/>
  <c r="O1301" i="1"/>
  <c r="O1268" i="1"/>
  <c r="O972" i="1"/>
  <c r="O955" i="1"/>
  <c r="O1235" i="1"/>
  <c r="O1171" i="1"/>
  <c r="O810" i="1"/>
  <c r="O1833" i="1"/>
  <c r="O399" i="1"/>
  <c r="O3391" i="1"/>
  <c r="O2282" i="1"/>
  <c r="O409" i="1"/>
  <c r="O728" i="1"/>
  <c r="O1662" i="1"/>
  <c r="O1365" i="1"/>
  <c r="O2506" i="1"/>
  <c r="O2771" i="1"/>
  <c r="O1172" i="1"/>
  <c r="O1345" i="1"/>
  <c r="O1343" i="1"/>
  <c r="O945" i="1"/>
  <c r="O988" i="1"/>
  <c r="O2034" i="1"/>
  <c r="O947" i="1"/>
  <c r="O1360" i="1"/>
  <c r="O1489" i="1"/>
  <c r="O1751" i="1"/>
  <c r="O1374" i="1"/>
  <c r="O1806" i="1"/>
  <c r="O2476" i="1"/>
  <c r="O2299" i="1"/>
  <c r="O2153" i="1"/>
  <c r="O2410" i="1"/>
  <c r="O1555" i="1"/>
  <c r="O3748" i="1"/>
  <c r="O3199" i="1"/>
  <c r="O3818" i="1"/>
  <c r="O3778" i="1"/>
  <c r="O3133" i="1"/>
  <c r="O3781" i="1"/>
  <c r="O3081" i="1"/>
  <c r="O3291" i="1"/>
  <c r="O3034" i="1"/>
  <c r="O3246" i="1"/>
  <c r="O2904" i="1"/>
  <c r="O3787" i="1"/>
  <c r="O3900" i="1"/>
  <c r="O3874" i="1"/>
  <c r="O3753" i="1"/>
  <c r="O3875" i="1"/>
  <c r="O3834" i="1"/>
  <c r="O3928" i="1"/>
  <c r="O2872" i="1"/>
  <c r="O3270" i="1"/>
  <c r="O2651" i="1"/>
  <c r="O3640" i="1"/>
  <c r="O3597" i="1"/>
  <c r="O3876" i="1"/>
  <c r="O3283" i="1"/>
  <c r="O3586" i="1"/>
  <c r="O2219" i="1"/>
  <c r="O2932" i="1"/>
  <c r="O3573" i="1"/>
  <c r="O3996" i="1"/>
  <c r="O3407" i="1"/>
  <c r="O3284" i="1"/>
  <c r="O3877" i="1"/>
  <c r="O3642" i="1"/>
  <c r="O1963" i="1"/>
  <c r="O812" i="1"/>
  <c r="O3177" i="1"/>
  <c r="O2242" i="1"/>
  <c r="O3166" i="1"/>
  <c r="O1411" i="1"/>
  <c r="O1458" i="1"/>
  <c r="O216" i="1"/>
  <c r="O1978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7" i="1"/>
  <c r="O2384" i="1"/>
  <c r="O2390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2" i="1"/>
  <c r="O3722" i="1"/>
  <c r="O17" i="1"/>
  <c r="O1859" i="1"/>
  <c r="O1832" i="1"/>
  <c r="O192" i="1"/>
  <c r="O3354" i="1"/>
  <c r="O3110" i="1"/>
  <c r="O3076" i="1"/>
  <c r="O2795" i="1"/>
  <c r="O1130" i="1"/>
  <c r="O2414" i="1"/>
  <c r="O1028" i="1"/>
  <c r="O3267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8" i="1"/>
  <c r="O1998" i="1"/>
  <c r="O2359" i="1"/>
  <c r="O1714" i="1"/>
  <c r="O1598" i="1"/>
  <c r="O1452" i="1"/>
  <c r="O658" i="1"/>
  <c r="O374" i="1"/>
  <c r="O1937" i="1"/>
  <c r="O2307" i="1"/>
  <c r="O1423" i="1"/>
  <c r="O2280" i="1"/>
  <c r="O3052" i="1"/>
  <c r="O2874" i="1"/>
  <c r="O3257" i="1"/>
  <c r="O2002" i="1"/>
  <c r="O3351" i="1"/>
  <c r="O2463" i="1"/>
  <c r="O3507" i="1"/>
  <c r="O3788" i="1"/>
  <c r="O3835" i="1"/>
  <c r="O3205" i="1"/>
  <c r="O3649" i="1"/>
  <c r="O790" i="1"/>
  <c r="O3355" i="1"/>
  <c r="O3424" i="1"/>
  <c r="O3339" i="1"/>
  <c r="O3650" i="1"/>
  <c r="O3210" i="1"/>
  <c r="O1434" i="1"/>
  <c r="O997" i="1"/>
  <c r="O3395" i="1"/>
  <c r="O4115" i="1"/>
  <c r="O3214" i="1"/>
  <c r="O2053" i="1"/>
  <c r="O1418" i="1"/>
  <c r="O195" i="1"/>
  <c r="O2252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901" i="1"/>
  <c r="O734" i="1"/>
  <c r="O896" i="1"/>
  <c r="O1277" i="1"/>
  <c r="O2833" i="1"/>
  <c r="O3358" i="1"/>
  <c r="O2500" i="1"/>
  <c r="O3930" i="1"/>
  <c r="O2442" i="1"/>
  <c r="O1988" i="1"/>
  <c r="O2461" i="1"/>
  <c r="O3043" i="1"/>
  <c r="O3262" i="1"/>
  <c r="O3098" i="1"/>
  <c r="O4030" i="1"/>
  <c r="O3982" i="1"/>
  <c r="O2637" i="1"/>
  <c r="O2777" i="1"/>
  <c r="O3878" i="1"/>
  <c r="O2894" i="1"/>
  <c r="O2315" i="1"/>
  <c r="O3539" i="1"/>
  <c r="O2929" i="1"/>
  <c r="O3119" i="1"/>
  <c r="O3959" i="1"/>
  <c r="O3353" i="1"/>
  <c r="O3425" i="1"/>
  <c r="O3163" i="1"/>
  <c r="O3318" i="1"/>
  <c r="O3975" i="1"/>
  <c r="O3137" i="1"/>
  <c r="O3369" i="1"/>
  <c r="O2354" i="1"/>
  <c r="O3630" i="1"/>
  <c r="O1841" i="1"/>
  <c r="O3823" i="1"/>
  <c r="O3901" i="1"/>
  <c r="O3702" i="1"/>
  <c r="O2617" i="1"/>
  <c r="O3029" i="1"/>
  <c r="O2020" i="1"/>
  <c r="O3534" i="1"/>
  <c r="O2131" i="1"/>
  <c r="O3263" i="1"/>
  <c r="O3749" i="1"/>
  <c r="O2173" i="1"/>
  <c r="O2228" i="1"/>
  <c r="O2255" i="1"/>
  <c r="O912" i="1"/>
  <c r="O1129" i="1"/>
  <c r="O1574" i="1"/>
  <c r="O2232" i="1"/>
  <c r="O1863" i="1"/>
  <c r="O1537" i="1"/>
  <c r="O1498" i="1"/>
  <c r="O1864" i="1"/>
  <c r="O1804" i="1"/>
  <c r="O656" i="1"/>
  <c r="O3204" i="1"/>
  <c r="O2503" i="1"/>
  <c r="O2391" i="1"/>
  <c r="O816" i="1"/>
  <c r="O1160" i="1"/>
  <c r="O1033" i="1"/>
  <c r="O2168" i="1"/>
  <c r="O2537" i="1"/>
  <c r="O1528" i="1"/>
  <c r="O576" i="1"/>
  <c r="O2248" i="1"/>
  <c r="O2723" i="1"/>
  <c r="O1442" i="1"/>
  <c r="O970" i="1"/>
  <c r="O1238" i="1"/>
  <c r="O1672" i="1"/>
  <c r="O1625" i="1"/>
  <c r="O726" i="1"/>
  <c r="O1048" i="1"/>
  <c r="O1388" i="1"/>
  <c r="O2033" i="1"/>
  <c r="O2595" i="1"/>
  <c r="O1274" i="1"/>
  <c r="O2479" i="1"/>
  <c r="O677" i="1"/>
  <c r="O1126" i="1"/>
  <c r="O2878" i="1"/>
  <c r="O2368" i="1"/>
  <c r="O1017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7" i="1"/>
  <c r="O1728" i="1"/>
  <c r="O1348" i="1"/>
  <c r="O1657" i="1"/>
  <c r="O3544" i="1"/>
  <c r="O4043" i="1"/>
  <c r="O4052" i="1"/>
  <c r="O3385" i="1"/>
  <c r="O1738" i="1"/>
  <c r="O3902" i="1"/>
  <c r="O4028" i="1"/>
  <c r="O3211" i="1"/>
  <c r="O3600" i="1"/>
  <c r="O2829" i="1"/>
  <c r="O3964" i="1"/>
  <c r="O3154" i="1"/>
  <c r="O3887" i="1"/>
  <c r="O2746" i="1"/>
  <c r="O2845" i="1"/>
  <c r="O3033" i="1"/>
  <c r="O890" i="1"/>
  <c r="O4071" i="1"/>
  <c r="O3363" i="1"/>
  <c r="O2885" i="1"/>
  <c r="O3188" i="1"/>
  <c r="O3254" i="1"/>
  <c r="O3456" i="1"/>
  <c r="O3344" i="1"/>
  <c r="O4006" i="1"/>
  <c r="O3317" i="1"/>
  <c r="O2670" i="1"/>
  <c r="O967" i="1"/>
  <c r="O3001" i="1"/>
  <c r="O2493" i="1"/>
  <c r="O2704" i="1"/>
  <c r="O3997" i="1"/>
  <c r="O2386" i="1"/>
  <c r="O2879" i="1"/>
  <c r="O3561" i="1"/>
  <c r="O3734" i="1"/>
  <c r="O2546" i="1"/>
  <c r="O3233" i="1"/>
  <c r="O3389" i="1"/>
  <c r="O1606" i="1"/>
  <c r="O3935" i="1"/>
  <c r="O2900" i="1"/>
  <c r="O1936" i="1"/>
  <c r="O2992" i="1"/>
  <c r="O3060" i="1"/>
  <c r="O3550" i="1"/>
  <c r="O3587" i="1"/>
  <c r="O3789" i="1"/>
  <c r="O2256" i="1"/>
  <c r="O3452" i="1"/>
  <c r="O2876" i="1"/>
  <c r="O2677" i="1"/>
  <c r="O3421" i="1"/>
  <c r="O3770" i="1"/>
  <c r="O3441" i="1"/>
  <c r="O2576" i="1"/>
  <c r="O2635" i="1"/>
  <c r="O2827" i="1"/>
  <c r="O3879" i="1"/>
  <c r="O1427" i="1"/>
  <c r="O3569" i="1"/>
  <c r="O3408" i="1"/>
  <c r="O3348" i="1"/>
  <c r="O3203" i="1"/>
  <c r="O2577" i="1"/>
  <c r="O2621" i="1"/>
  <c r="O3627" i="1"/>
  <c r="O2886" i="1"/>
  <c r="O3453" i="1"/>
  <c r="O3651" i="1"/>
  <c r="O2541" i="1"/>
  <c r="O1874" i="1"/>
  <c r="O3625" i="1"/>
  <c r="O3653" i="1"/>
  <c r="O2585" i="1"/>
  <c r="O3036" i="1"/>
  <c r="O2724" i="1"/>
  <c r="O2152" i="1"/>
  <c r="O3275" i="1"/>
  <c r="O2534" i="1"/>
  <c r="O3062" i="1"/>
  <c r="O2680" i="1"/>
  <c r="O2851" i="1"/>
  <c r="O330" i="1"/>
  <c r="O177" i="1"/>
  <c r="O1364" i="1"/>
  <c r="O1745" i="1"/>
  <c r="O2369" i="1"/>
  <c r="O823" i="1"/>
  <c r="O713" i="1"/>
  <c r="O2473" i="1"/>
  <c r="O1469" i="1"/>
  <c r="O1667" i="1"/>
  <c r="O1628" i="1"/>
  <c r="O1395" i="1"/>
  <c r="O2190" i="1"/>
  <c r="O1920" i="1"/>
  <c r="O1309" i="1"/>
  <c r="O814" i="1"/>
  <c r="O1632" i="1"/>
  <c r="O3654" i="1"/>
  <c r="O197" i="1"/>
  <c r="O3998" i="1"/>
  <c r="O3134" i="1"/>
  <c r="O3771" i="1"/>
  <c r="O3628" i="1"/>
  <c r="O2296" i="1"/>
  <c r="O3438" i="1"/>
  <c r="O3433" i="1"/>
  <c r="O3711" i="1"/>
  <c r="O2284" i="1"/>
  <c r="O2038" i="1"/>
  <c r="O2593" i="1"/>
  <c r="O3836" i="1"/>
  <c r="O2513" i="1"/>
  <c r="O2171" i="1"/>
  <c r="O2866" i="1"/>
  <c r="O3755" i="1"/>
  <c r="O3880" i="1"/>
  <c r="O3707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5" i="1"/>
  <c r="O1426" i="1"/>
  <c r="O2383" i="1"/>
  <c r="O1161" i="1"/>
  <c r="O1463" i="1"/>
  <c r="O1146" i="1"/>
  <c r="O1152" i="1"/>
  <c r="O42" i="1"/>
  <c r="O343" i="1"/>
  <c r="O598" i="1"/>
  <c r="O1688" i="1"/>
  <c r="O308" i="1"/>
  <c r="O2370" i="1"/>
  <c r="O230" i="1"/>
  <c r="O732" i="1"/>
  <c r="O775" i="1"/>
  <c r="O1504" i="1"/>
  <c r="O2352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3" i="1"/>
  <c r="O2565" i="1"/>
  <c r="O2444" i="1"/>
  <c r="O3196" i="1"/>
  <c r="O3336" i="1"/>
  <c r="O4100" i="1"/>
  <c r="O3657" i="1"/>
  <c r="O3805" i="1"/>
  <c r="O3772" i="1"/>
  <c r="O3609" i="1"/>
  <c r="O2717" i="1"/>
  <c r="O2811" i="1"/>
  <c r="O3717" i="1"/>
  <c r="O935" i="1"/>
  <c r="O2610" i="1"/>
  <c r="O798" i="1"/>
  <c r="O3511" i="1"/>
  <c r="O193" i="1"/>
  <c r="O2974" i="1"/>
  <c r="O3003" i="1"/>
  <c r="O3038" i="1"/>
  <c r="O2815" i="1"/>
  <c r="O909" i="1"/>
  <c r="O3624" i="1"/>
  <c r="O2551" i="1"/>
  <c r="O3442" i="1"/>
  <c r="O2183" i="1"/>
  <c r="O2091" i="1"/>
  <c r="O3116" i="1"/>
  <c r="O3209" i="1"/>
  <c r="O648" i="1"/>
  <c r="O2780" i="1"/>
  <c r="O1828" i="1"/>
  <c r="O3891" i="1"/>
  <c r="O3249" i="1"/>
  <c r="O2701" i="1"/>
  <c r="O2586" i="1"/>
  <c r="O3285" i="1"/>
  <c r="O3070" i="1"/>
  <c r="O3065" i="1"/>
  <c r="O1031" i="1"/>
  <c r="O636" i="1"/>
  <c r="O2470" i="1"/>
  <c r="O2237" i="1"/>
  <c r="O2397" i="1"/>
  <c r="O3409" i="1"/>
  <c r="O3289" i="1"/>
  <c r="O2471" i="1"/>
  <c r="O1995" i="1"/>
  <c r="O1986" i="1"/>
  <c r="O2871" i="1"/>
  <c r="O1961" i="1"/>
  <c r="O2844" i="1"/>
  <c r="O971" i="1"/>
  <c r="O3502" i="1"/>
  <c r="O2234" i="1"/>
  <c r="O1718" i="1"/>
  <c r="O3333" i="1"/>
  <c r="O854" i="1"/>
  <c r="O3400" i="1"/>
  <c r="O941" i="1"/>
  <c r="O3512" i="1"/>
  <c r="O1110" i="1"/>
  <c r="O2658" i="1"/>
  <c r="O1218" i="1"/>
  <c r="O3757" i="1"/>
  <c r="O2843" i="1"/>
  <c r="O2731" i="1"/>
  <c r="O3699" i="1"/>
  <c r="O2065" i="1"/>
  <c r="O3579" i="1"/>
  <c r="O3063" i="1"/>
  <c r="O3540" i="1"/>
  <c r="O3090" i="1"/>
  <c r="O97" i="1"/>
  <c r="O3396" i="1"/>
  <c r="O3716" i="1"/>
  <c r="O2320" i="1"/>
  <c r="O3750" i="1"/>
  <c r="O478" i="1"/>
  <c r="O3542" i="1"/>
  <c r="O2782" i="1"/>
  <c r="O2552" i="1"/>
  <c r="O3510" i="1"/>
  <c r="O2646" i="1"/>
  <c r="O2938" i="1"/>
  <c r="O3013" i="1"/>
  <c r="O2562" i="1"/>
  <c r="O3303" i="1"/>
  <c r="O4108" i="1"/>
  <c r="O1626" i="1"/>
  <c r="O3152" i="1"/>
  <c r="O2897" i="1"/>
  <c r="O3321" i="1"/>
  <c r="O4077" i="1"/>
  <c r="O884" i="1"/>
  <c r="O3806" i="1"/>
  <c r="O1125" i="1"/>
  <c r="O358" i="1"/>
  <c r="O1740" i="1"/>
  <c r="O2181" i="1"/>
  <c r="O1394" i="1"/>
  <c r="O1399" i="1"/>
  <c r="O1752" i="1"/>
  <c r="O719" i="1"/>
  <c r="O855" i="1"/>
  <c r="O747" i="1"/>
  <c r="O1059" i="1"/>
  <c r="O1315" i="1"/>
  <c r="O1042" i="1"/>
  <c r="O1904" i="1"/>
  <c r="O1224" i="1"/>
  <c r="O1829" i="1"/>
  <c r="O1157" i="1"/>
  <c r="O534" i="1"/>
  <c r="O1636" i="1"/>
  <c r="O2216" i="1"/>
  <c r="O142" i="1"/>
  <c r="O1409" i="1"/>
  <c r="O1512" i="1"/>
  <c r="O813" i="1"/>
  <c r="O1774" i="1"/>
  <c r="O879" i="1"/>
  <c r="O1760" i="1"/>
  <c r="O695" i="1"/>
  <c r="O1540" i="1"/>
  <c r="O1080" i="1"/>
  <c r="O1793" i="1"/>
  <c r="O1576" i="1"/>
  <c r="O1665" i="1"/>
  <c r="O1204" i="1"/>
  <c r="O2121" i="1"/>
  <c r="O2641" i="1"/>
  <c r="O914" i="1"/>
  <c r="O1620" i="1"/>
  <c r="O1221" i="1"/>
  <c r="O2371" i="1"/>
  <c r="O1468" i="1"/>
  <c r="O456" i="1"/>
  <c r="O3061" i="1"/>
  <c r="O929" i="1"/>
  <c r="O3976" i="1"/>
  <c r="O3025" i="1"/>
  <c r="O3122" i="1"/>
  <c r="O2609" i="1"/>
  <c r="O3850" i="1"/>
  <c r="O1849" i="1"/>
  <c r="O1969" i="1"/>
  <c r="O2253" i="1"/>
  <c r="O3097" i="1"/>
  <c r="O1651" i="1"/>
  <c r="O3647" i="1"/>
  <c r="O3431" i="1"/>
  <c r="O1618" i="1"/>
  <c r="O2913" i="1"/>
  <c r="O4093" i="1"/>
  <c r="O2877" i="1"/>
  <c r="O3960" i="1"/>
  <c r="O1679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6" i="1"/>
  <c r="O2106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7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4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10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9" i="1"/>
  <c r="O1249" i="1"/>
  <c r="O618" i="1"/>
  <c r="O2270" i="1"/>
  <c r="O1696" i="1"/>
  <c r="O2647" i="1"/>
  <c r="O1690" i="1"/>
  <c r="O2648" i="1"/>
  <c r="O1446" i="1"/>
  <c r="O2201" i="1"/>
  <c r="O2080" i="1"/>
  <c r="O2719" i="1"/>
  <c r="O829" i="1"/>
  <c r="O2456" i="1"/>
  <c r="O1642" i="1"/>
  <c r="O2243" i="1"/>
  <c r="O2041" i="1"/>
  <c r="O1132" i="1"/>
  <c r="O1018" i="1"/>
  <c r="O1377" i="1"/>
  <c r="O1102" i="1"/>
  <c r="O1177" i="1"/>
  <c r="O2914" i="1"/>
  <c r="O1610" i="1"/>
  <c r="O514" i="1"/>
  <c r="O805" i="1"/>
  <c r="O1291" i="1"/>
  <c r="O1445" i="1"/>
  <c r="O991" i="1"/>
  <c r="O2231" i="1"/>
  <c r="O1226" i="1"/>
  <c r="O2549" i="1"/>
  <c r="O2024" i="1"/>
  <c r="O1733" i="1"/>
  <c r="O1071" i="1"/>
  <c r="O2074" i="1"/>
  <c r="O1379" i="1"/>
  <c r="O1164" i="1"/>
  <c r="O1101" i="1"/>
  <c r="O2050" i="1"/>
  <c r="O1527" i="1"/>
  <c r="O1782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5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3" i="1"/>
  <c r="O1834" i="1"/>
  <c r="O1402" i="1"/>
  <c r="O2061" i="1"/>
  <c r="O635" i="1"/>
  <c r="O2071" i="1"/>
  <c r="O2271" i="1"/>
  <c r="O2682" i="1"/>
  <c r="O2043" i="1"/>
  <c r="O2477" i="1"/>
  <c r="O2393" i="1"/>
  <c r="O2056" i="1"/>
  <c r="O2869" i="1"/>
  <c r="O1245" i="1"/>
  <c r="O2209" i="1"/>
  <c r="O724" i="1"/>
  <c r="O1573" i="1"/>
  <c r="O476" i="1"/>
  <c r="O1914" i="1"/>
  <c r="O2589" i="1"/>
  <c r="O2695" i="1"/>
  <c r="O725" i="1"/>
  <c r="O1811" i="1"/>
  <c r="O2310" i="1"/>
  <c r="O2583" i="1"/>
  <c r="O1471" i="1"/>
  <c r="O506" i="1"/>
  <c r="O1563" i="1"/>
  <c r="O2550" i="1"/>
  <c r="O1511" i="1"/>
  <c r="O2978" i="1"/>
  <c r="O1205" i="1"/>
  <c r="O2000" i="1"/>
  <c r="O1318" i="1"/>
  <c r="O1579" i="1"/>
  <c r="O2385" i="1"/>
  <c r="O711" i="1"/>
  <c r="O1466" i="1"/>
  <c r="O2804" i="1"/>
  <c r="O977" i="1"/>
  <c r="O268" i="1"/>
  <c r="O1310" i="1"/>
  <c r="O2101" i="1"/>
  <c r="O1858" i="1"/>
  <c r="O2984" i="1"/>
  <c r="O1796" i="1"/>
  <c r="O1915" i="1"/>
  <c r="O1789" i="1"/>
  <c r="O741" i="1"/>
  <c r="O680" i="1"/>
  <c r="O2268" i="1"/>
  <c r="O1116" i="1"/>
  <c r="O1542" i="1"/>
  <c r="O1655" i="1"/>
  <c r="O2032" i="1"/>
  <c r="O1121" i="1"/>
  <c r="O1670" i="1"/>
  <c r="O2915" i="1"/>
  <c r="O1954" i="1"/>
  <c r="O2425" i="1"/>
  <c r="O1916" i="1"/>
  <c r="O2289" i="1"/>
  <c r="O2294" i="1"/>
  <c r="O1758" i="1"/>
  <c r="O2150" i="1"/>
  <c r="O2488" i="1"/>
  <c r="O2540" i="1"/>
  <c r="O2076" i="1"/>
  <c r="O2773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4" i="1"/>
  <c r="O614" i="1"/>
  <c r="O1290" i="1"/>
  <c r="O1105" i="1"/>
  <c r="O1594" i="1"/>
  <c r="O2017" i="1"/>
  <c r="O1214" i="1"/>
  <c r="O1677" i="1"/>
  <c r="O1382" i="1"/>
  <c r="O1053" i="1"/>
  <c r="O2193" i="1"/>
  <c r="O2474" i="1"/>
  <c r="O1330" i="1"/>
  <c r="O2102" i="1"/>
  <c r="O2768" i="1"/>
  <c r="O1107" i="1"/>
  <c r="O1368" i="1"/>
  <c r="O2007" i="1"/>
  <c r="O2006" i="1"/>
  <c r="O1826" i="1"/>
  <c r="O2304" i="1"/>
  <c r="O2088" i="1"/>
  <c r="O1279" i="1"/>
  <c r="O1631" i="1"/>
  <c r="O2372" i="1"/>
  <c r="O1661" i="1"/>
  <c r="O1533" i="1"/>
  <c r="O685" i="1"/>
  <c r="O2998" i="1"/>
  <c r="O1490" i="1"/>
  <c r="O2401" i="1"/>
  <c r="O2084" i="1"/>
  <c r="O2373" i="1"/>
  <c r="O1457" i="1"/>
  <c r="O2639" i="1"/>
  <c r="O1520" i="1"/>
  <c r="O1711" i="1"/>
  <c r="O1332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4" i="1"/>
  <c r="O1712" i="1"/>
  <c r="O2902" i="1"/>
  <c r="O2266" i="1"/>
  <c r="O208" i="1"/>
  <c r="O1813" i="1"/>
  <c r="O2341" i="1"/>
  <c r="O1646" i="1"/>
  <c r="O2078" i="1"/>
  <c r="O2482" i="1"/>
  <c r="O1032" i="1"/>
  <c r="O1046" i="1"/>
  <c r="O1730" i="1"/>
  <c r="O1781" i="1"/>
  <c r="O86" i="1"/>
  <c r="O2671" i="1"/>
  <c r="O2326" i="1"/>
  <c r="O1410" i="1"/>
  <c r="O1673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51" i="1"/>
  <c r="O2480" i="1"/>
  <c r="O2098" i="1"/>
  <c r="O2684" i="1"/>
  <c r="O2337" i="1"/>
  <c r="O2103" i="1"/>
  <c r="O1590" i="1"/>
  <c r="O1472" i="1"/>
  <c r="O1414" i="1"/>
  <c r="O1312" i="1"/>
  <c r="O819" i="1"/>
  <c r="O2568" i="1"/>
  <c r="O2970" i="1"/>
  <c r="O1154" i="1"/>
  <c r="O1180" i="1"/>
  <c r="O2214" i="1"/>
  <c r="O1683" i="1"/>
  <c r="O1453" i="1"/>
  <c r="O1893" i="1"/>
  <c r="O1519" i="1"/>
  <c r="O2235" i="1"/>
  <c r="O1671" i="1"/>
  <c r="O2279" i="1"/>
  <c r="O2347" i="1"/>
  <c r="O3490" i="1"/>
  <c r="O1839" i="1"/>
  <c r="O1328" i="1"/>
  <c r="O1675" i="1"/>
  <c r="O1435" i="1"/>
  <c r="O2712" i="1"/>
  <c r="O1344" i="1"/>
  <c r="O2614" i="1"/>
  <c r="O2467" i="1"/>
  <c r="O1554" i="1"/>
  <c r="O2031" i="1"/>
  <c r="O1429" i="1"/>
  <c r="O905" i="1"/>
  <c r="O2205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7" i="1"/>
  <c r="O3751" i="1"/>
  <c r="O3617" i="1"/>
  <c r="O3686" i="1"/>
  <c r="O781" i="1"/>
  <c r="O3149" i="1"/>
  <c r="O1985" i="1"/>
  <c r="O1492" i="1"/>
  <c r="O2192" i="1"/>
  <c r="O3735" i="1"/>
  <c r="O2389" i="1"/>
  <c r="O2945" i="1"/>
  <c r="O3655" i="1"/>
  <c r="O3259" i="1"/>
  <c r="O3999" i="1"/>
  <c r="O3484" i="1"/>
  <c r="O3807" i="1"/>
  <c r="O2448" i="1"/>
  <c r="O3700" i="1"/>
  <c r="O2697" i="1"/>
  <c r="O3386" i="1"/>
  <c r="O204" i="1"/>
  <c r="O2478" i="1"/>
  <c r="O2685" i="1"/>
  <c r="O2663" i="1"/>
  <c r="O2492" i="1"/>
  <c r="O1896" i="1"/>
  <c r="O1648" i="1"/>
  <c r="O1036" i="1"/>
  <c r="O1117" i="1"/>
  <c r="O1780" i="1"/>
  <c r="O2089" i="1"/>
  <c r="O1524" i="1"/>
  <c r="O2916" i="1"/>
  <c r="O1449" i="1"/>
  <c r="O828" i="1"/>
  <c r="O2930" i="1"/>
  <c r="O2422" i="1"/>
  <c r="O2515" i="1"/>
  <c r="O2227" i="1"/>
  <c r="O1517" i="1"/>
  <c r="O2327" i="1"/>
  <c r="O2142" i="1"/>
  <c r="O2921" i="1"/>
  <c r="O1397" i="1"/>
  <c r="O1531" i="1"/>
  <c r="O1231" i="1"/>
  <c r="O1241" i="1"/>
  <c r="O3219" i="1"/>
  <c r="O2331" i="1"/>
  <c r="O590" i="1"/>
  <c r="O1865" i="1"/>
  <c r="O1784" i="1"/>
  <c r="O1437" i="1"/>
  <c r="O2269" i="1"/>
  <c r="O1286" i="1"/>
  <c r="O1349" i="1"/>
  <c r="O2318" i="1"/>
  <c r="O1118" i="1"/>
  <c r="O2797" i="1"/>
  <c r="O1178" i="1"/>
  <c r="O1464" i="1"/>
  <c r="O1392" i="1"/>
  <c r="O1971" i="1"/>
  <c r="O158" i="1"/>
  <c r="O2200" i="1"/>
  <c r="O2733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2" i="1"/>
  <c r="O1951" i="1"/>
  <c r="O2789" i="1"/>
  <c r="O3146" i="1"/>
  <c r="O2579" i="1"/>
  <c r="O3056" i="1"/>
  <c r="O4044" i="1"/>
  <c r="O2735" i="1"/>
  <c r="O3464" i="1"/>
  <c r="O3541" i="1"/>
  <c r="O3031" i="1"/>
  <c r="O2882" i="1"/>
  <c r="O2460" i="1"/>
  <c r="O2796" i="1"/>
  <c r="O3819" i="1"/>
  <c r="O3138" i="1"/>
  <c r="O4018" i="1"/>
  <c r="O4053" i="1"/>
  <c r="O3551" i="1"/>
  <c r="O2966" i="1"/>
  <c r="O3429" i="1"/>
  <c r="O1143" i="1"/>
  <c r="O2656" i="1"/>
  <c r="O1007" i="1"/>
  <c r="O2170" i="1"/>
  <c r="O2622" i="1"/>
  <c r="O1145" i="1"/>
  <c r="O1565" i="1"/>
  <c r="O2516" i="1"/>
  <c r="O1229" i="1"/>
  <c r="O1356" i="1"/>
  <c r="O2072" i="1"/>
  <c r="O1247" i="1"/>
  <c r="O1168" i="1"/>
  <c r="O2686" i="1"/>
  <c r="O2169" i="1"/>
  <c r="O1186" i="1"/>
  <c r="O2104" i="1"/>
  <c r="O851" i="1"/>
  <c r="O699" i="1"/>
  <c r="O1750" i="1"/>
  <c r="O1265" i="1"/>
  <c r="O2281" i="1"/>
  <c r="O1918" i="1"/>
  <c r="O2116" i="1"/>
  <c r="O1072" i="1"/>
  <c r="O1093" i="1"/>
  <c r="O1713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76" i="1"/>
  <c r="O3088" i="1"/>
  <c r="O3837" i="1"/>
  <c r="O4045" i="1"/>
  <c r="O3357" i="1"/>
  <c r="O1285" i="1"/>
  <c r="O3297" i="1"/>
  <c r="O3548" i="1"/>
  <c r="O3656" i="1"/>
  <c r="O1100" i="1"/>
  <c r="O2335" i="1"/>
  <c r="O2760" i="1"/>
  <c r="O2416" i="1"/>
  <c r="O2737" i="1"/>
  <c r="O4000" i="1"/>
  <c r="O1742" i="1"/>
  <c r="O3903" i="1"/>
  <c r="O3605" i="1"/>
  <c r="O3581" i="1"/>
  <c r="O2713" i="1"/>
  <c r="O2374" i="1"/>
  <c r="O1881" i="1"/>
  <c r="O1962" i="1"/>
  <c r="O2445" i="1"/>
  <c r="O1791" i="1"/>
  <c r="O1821" i="1"/>
  <c r="O1830" i="1"/>
  <c r="O2362" i="1"/>
  <c r="O1972" i="1"/>
  <c r="O1808" i="1"/>
  <c r="O2620" i="1"/>
  <c r="O2303" i="1"/>
  <c r="O2734" i="1"/>
  <c r="O1378" i="1"/>
  <c r="O1076" i="1"/>
  <c r="O1639" i="1"/>
  <c r="O2883" i="1"/>
  <c r="O1119" i="1"/>
  <c r="O2514" i="1"/>
  <c r="O1223" i="1"/>
  <c r="O1187" i="1"/>
  <c r="O2675" i="1"/>
  <c r="O2940" i="1"/>
  <c r="O2649" i="1"/>
  <c r="O2202" i="1"/>
  <c r="O2133" i="1"/>
  <c r="O1467" i="1"/>
  <c r="O2825" i="1"/>
  <c r="O2405" i="1"/>
  <c r="O1867" i="1"/>
  <c r="O84" i="1"/>
  <c r="O1882" i="1"/>
  <c r="O3231" i="1"/>
  <c r="O2424" i="1"/>
  <c r="O2283" i="1"/>
  <c r="O2302" i="1"/>
  <c r="O1307" i="1"/>
  <c r="O2439" i="1"/>
  <c r="O2988" i="1"/>
  <c r="O2003" i="1"/>
  <c r="O1819" i="1"/>
  <c r="O1823" i="1"/>
  <c r="O3349" i="1"/>
  <c r="O2433" i="1"/>
  <c r="O3457" i="1"/>
  <c r="O3398" i="1"/>
  <c r="O1973" i="1"/>
  <c r="O3434" i="1"/>
  <c r="O3677" i="1"/>
  <c r="O2892" i="1"/>
  <c r="O3549" i="1"/>
  <c r="O3690" i="1"/>
  <c r="O2306" i="1"/>
  <c r="O3144" i="1"/>
  <c r="O3669" i="1"/>
  <c r="O3929" i="1"/>
  <c r="O3240" i="1"/>
  <c r="O2548" i="1"/>
  <c r="O3503" i="1"/>
  <c r="O2901" i="1"/>
  <c r="O3529" i="1"/>
  <c r="O2716" i="1"/>
  <c r="O2099" i="1"/>
  <c r="O3346" i="1"/>
  <c r="O3838" i="1"/>
  <c r="O3936" i="1"/>
  <c r="O4080" i="1"/>
  <c r="O3790" i="1"/>
  <c r="O1855" i="1"/>
  <c r="O2210" i="1"/>
  <c r="O3516" i="1"/>
  <c r="O3839" i="1"/>
  <c r="O2379" i="1"/>
  <c r="O3436" i="1"/>
  <c r="O3791" i="1"/>
  <c r="O3840" i="1"/>
  <c r="O3881" i="1"/>
  <c r="O3724" i="1"/>
  <c r="O3882" i="1"/>
  <c r="O3364" i="1"/>
  <c r="O2644" i="1"/>
  <c r="O3087" i="1"/>
  <c r="O1691" i="1"/>
  <c r="O2893" i="1"/>
  <c r="O4072" i="1"/>
  <c r="O667" i="1"/>
  <c r="O2660" i="1"/>
  <c r="O3306" i="1"/>
  <c r="O3008" i="1"/>
  <c r="O2722" i="1"/>
  <c r="O2451" i="1"/>
  <c r="O3072" i="1"/>
  <c r="O3049" i="1"/>
  <c r="O3427" i="1"/>
  <c r="O2114" i="1"/>
  <c r="O4046" i="1"/>
  <c r="O3611" i="1"/>
  <c r="O3005" i="1"/>
  <c r="O2346" i="1"/>
  <c r="O3019" i="1"/>
  <c r="O3230" i="1"/>
  <c r="O3047" i="1"/>
  <c r="O2993" i="1"/>
  <c r="O1568" i="1"/>
  <c r="O3662" i="1"/>
  <c r="O2364" i="1"/>
  <c r="O2399" i="1"/>
  <c r="O3594" i="1"/>
  <c r="O4029" i="1"/>
  <c r="O3531" i="1"/>
  <c r="O3080" i="1"/>
  <c r="O3167" i="1"/>
  <c r="O3050" i="1"/>
  <c r="O4001" i="1"/>
  <c r="O3238" i="1"/>
  <c r="O2141" i="1"/>
  <c r="O1765" i="1"/>
  <c r="O3486" i="1"/>
  <c r="O3478" i="1"/>
  <c r="O3430" i="1"/>
  <c r="O2543" i="1"/>
  <c r="O2714" i="1"/>
  <c r="O3883" i="1"/>
  <c r="O3904" i="1"/>
  <c r="O3665" i="1"/>
  <c r="O2277" i="1"/>
  <c r="O2636" i="1"/>
  <c r="O2174" i="1"/>
  <c r="O3820" i="1"/>
  <c r="O1715" i="1"/>
  <c r="O2769" i="1"/>
  <c r="O3584" i="1"/>
  <c r="O3501" i="1"/>
  <c r="O3294" i="1"/>
  <c r="O4054" i="1"/>
  <c r="O1976" i="1"/>
  <c r="O3961" i="1"/>
  <c r="O3591" i="1"/>
  <c r="O2983" i="1"/>
  <c r="O3124" i="1"/>
  <c r="O3792" i="1"/>
  <c r="O2045" i="1"/>
  <c r="O3423" i="1"/>
  <c r="O3637" i="1"/>
  <c r="O3412" i="1"/>
  <c r="O3825" i="1"/>
  <c r="O3808" i="1"/>
  <c r="O2740" i="1"/>
  <c r="O3937" i="1"/>
  <c r="O3560" i="1"/>
  <c r="O2555" i="1"/>
  <c r="O2854" i="1"/>
  <c r="O3320" i="1"/>
  <c r="O3447" i="1"/>
  <c r="O3324" i="1"/>
  <c r="O3884" i="1"/>
  <c r="O3067" i="1"/>
  <c r="O2861" i="1"/>
  <c r="O3316" i="1"/>
  <c r="O2752" i="1"/>
  <c r="O2654" i="1"/>
  <c r="O2954" i="1"/>
  <c r="O3496" i="1"/>
  <c r="O3046" i="1"/>
  <c r="O2955" i="1"/>
  <c r="O1346" i="1"/>
  <c r="O2824" i="1"/>
  <c r="O4079" i="1"/>
  <c r="O2580" i="1"/>
  <c r="O2177" i="1"/>
  <c r="O2950" i="1"/>
  <c r="O3099" i="1"/>
  <c r="O2718" i="1"/>
  <c r="O2212" i="1"/>
  <c r="O3009" i="1"/>
  <c r="O1350" i="1"/>
  <c r="O3156" i="1"/>
  <c r="O2556" i="1"/>
  <c r="O2691" i="1"/>
  <c r="O3026" i="1"/>
  <c r="O3371" i="1"/>
  <c r="O4002" i="1"/>
  <c r="O3221" i="1"/>
  <c r="O3150" i="1"/>
  <c r="O2645" i="1"/>
  <c r="O3607" i="1"/>
  <c r="O3592" i="1"/>
  <c r="O3218" i="1"/>
  <c r="O2688" i="1"/>
  <c r="O4003" i="1"/>
  <c r="O2512" i="1"/>
  <c r="O2246" i="1"/>
  <c r="O3521" i="1"/>
  <c r="O2715" i="1"/>
  <c r="O3440" i="1"/>
  <c r="O2969" i="1"/>
  <c r="O3705" i="1"/>
  <c r="O3342" i="1"/>
  <c r="O3620" i="1"/>
  <c r="O3593" i="1"/>
  <c r="O3243" i="1"/>
  <c r="O3202" i="1"/>
  <c r="O1991" i="1"/>
  <c r="O3466" i="1"/>
  <c r="O4083" i="1"/>
  <c r="O3406" i="1"/>
  <c r="O3892" i="1"/>
  <c r="O3670" i="1"/>
  <c r="O3217" i="1"/>
  <c r="O3117" i="1"/>
  <c r="O3057" i="1"/>
  <c r="O3390" i="1"/>
  <c r="O3148" i="1"/>
  <c r="O3071" i="1"/>
  <c r="O584" i="1"/>
  <c r="O3915" i="1"/>
  <c r="O3545" i="1"/>
  <c r="O2911" i="1"/>
  <c r="O3977" i="1"/>
  <c r="O2949" i="1"/>
  <c r="O2625" i="1"/>
  <c r="O3821" i="1"/>
  <c r="O2767" i="1"/>
  <c r="O3962" i="1"/>
  <c r="O2749" i="1"/>
  <c r="O984" i="1"/>
  <c r="O2972" i="1"/>
  <c r="O1373" i="1"/>
  <c r="O1603" i="1"/>
  <c r="O3187" i="1"/>
  <c r="O2838" i="1"/>
  <c r="O2846" i="1"/>
  <c r="O1706" i="1"/>
  <c r="O3448" i="1"/>
  <c r="O3445" i="1"/>
  <c r="O4101" i="1"/>
  <c r="O2939" i="1"/>
  <c r="O3678" i="1"/>
  <c r="O2709" i="1"/>
  <c r="O3100" i="1"/>
  <c r="O1557" i="1"/>
  <c r="O3471" i="1"/>
  <c r="O3694" i="1"/>
  <c r="O4094" i="1"/>
  <c r="O2265" i="1"/>
  <c r="O3103" i="1"/>
  <c r="O3894" i="1"/>
  <c r="O2418" i="1"/>
  <c r="O2472" i="1"/>
  <c r="O2481" i="1"/>
  <c r="O3155" i="1"/>
  <c r="O2908" i="1"/>
  <c r="O2860" i="1"/>
  <c r="O4086" i="1"/>
  <c r="O2690" i="1"/>
  <c r="O3048" i="1"/>
  <c r="O2772" i="1"/>
  <c r="O3394" i="1"/>
  <c r="O3416" i="1"/>
  <c r="O1532" i="1"/>
  <c r="O3366" i="1"/>
  <c r="O2730" i="1"/>
  <c r="O3011" i="1"/>
  <c r="O3822" i="1"/>
  <c r="O3604" i="1"/>
  <c r="O3350" i="1"/>
  <c r="O2498" i="1"/>
  <c r="O2615" i="1"/>
  <c r="O4078" i="1"/>
  <c r="O2163" i="1"/>
  <c r="O4105" i="1"/>
  <c r="O3588" i="1"/>
  <c r="O4004" i="1"/>
  <c r="O2803" i="1"/>
  <c r="O3615" i="1"/>
  <c r="O2489" i="1"/>
  <c r="O3535" i="1"/>
  <c r="O3532" i="1"/>
  <c r="O3311" i="1"/>
  <c r="O3886" i="1"/>
  <c r="O2946" i="1"/>
  <c r="O2923" i="1"/>
  <c r="O3372" i="1"/>
  <c r="O2964" i="1"/>
  <c r="O3454" i="1"/>
  <c r="O3241" i="1"/>
  <c r="O2502" i="1"/>
  <c r="O2464" i="1"/>
  <c r="O2766" i="1"/>
  <c r="O3885" i="1"/>
  <c r="O3758" i="1"/>
  <c r="O3298" i="1"/>
  <c r="O4103" i="1"/>
  <c r="O4082" i="1"/>
  <c r="O3045" i="1"/>
  <c r="O3147" i="1"/>
  <c r="O2554" i="1"/>
  <c r="O1759" i="1"/>
  <c r="O1396" i="1"/>
  <c r="O3332" i="1"/>
  <c r="O3247" i="1"/>
  <c r="O4095" i="1"/>
  <c r="O3170" i="1"/>
  <c r="O3157" i="1"/>
  <c r="O3691" i="1"/>
  <c r="O3614" i="1"/>
  <c r="O625" i="1"/>
  <c r="E11" i="14" l="1"/>
  <c r="G11" i="14" s="1"/>
  <c r="E3" i="14"/>
  <c r="H3" i="14" s="1"/>
  <c r="E10" i="14"/>
  <c r="H10" i="14" s="1"/>
  <c r="E9" i="14"/>
  <c r="G9" i="14" s="1"/>
  <c r="E8" i="14"/>
  <c r="H8" i="14" s="1"/>
  <c r="F11" i="14"/>
  <c r="E7" i="14"/>
  <c r="H7" i="14" s="1"/>
  <c r="E6" i="14"/>
  <c r="F6" i="14" s="1"/>
  <c r="E13" i="14"/>
  <c r="F13" i="14" s="1"/>
  <c r="E5" i="14"/>
  <c r="H5" i="14" s="1"/>
  <c r="E12" i="14"/>
  <c r="H12" i="14" s="1"/>
  <c r="E4" i="14"/>
  <c r="G4" i="14" s="1"/>
  <c r="E2" i="14"/>
  <c r="H11" i="14" l="1"/>
  <c r="G10" i="14"/>
  <c r="F10" i="14"/>
  <c r="G3" i="14"/>
  <c r="F3" i="14"/>
  <c r="H9" i="14"/>
  <c r="H6" i="14"/>
  <c r="F9" i="14"/>
  <c r="F7" i="14"/>
  <c r="H4" i="14"/>
  <c r="F4" i="14"/>
  <c r="G8" i="14"/>
  <c r="G7" i="14"/>
  <c r="G13" i="14"/>
  <c r="F12" i="14"/>
  <c r="G12" i="14"/>
  <c r="H13" i="14"/>
  <c r="G5" i="14"/>
  <c r="F8" i="14"/>
  <c r="F5" i="14"/>
  <c r="G6" i="14"/>
  <c r="F2" i="14"/>
  <c r="G2" i="14"/>
  <c r="H2" i="14"/>
</calcChain>
</file>

<file path=xl/sharedStrings.xml><?xml version="1.0" encoding="utf-8"?>
<sst xmlns="http://schemas.openxmlformats.org/spreadsheetml/2006/main" count="33018" uniqueCount="8390">
  <si>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</si>
  <si>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</si>
  <si>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</si>
  <si>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</si>
  <si>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</si>
  <si>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</si>
  <si>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</si>
  <si>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</si>
  <si>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</si>
  <si>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</si>
  <si>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</si>
  <si>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</si>
  <si>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</si>
  <si>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</si>
  <si>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</si>
  <si>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</si>
  <si>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</si>
  <si>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</si>
  <si>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</si>
  <si>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</si>
  <si>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</si>
  <si>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</si>
  <si>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</si>
  <si>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</si>
  <si>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</si>
  <si>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</si>
  <si>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</si>
  <si>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</si>
  <si>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</si>
  <si>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</si>
  <si>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</si>
  <si>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</si>
  <si>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</si>
  <si>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</si>
  <si>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</si>
  <si>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</si>
  <si>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</si>
  <si>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</si>
  <si>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</si>
  <si>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</si>
  <si>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</si>
  <si>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</si>
  <si>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</si>
  <si>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</si>
  <si>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</si>
  <si>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</si>
  <si>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</si>
  <si>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</si>
  <si>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</si>
  <si>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</si>
  <si>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</si>
  <si>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</si>
  <si>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</si>
  <si>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</si>
  <si>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</si>
  <si>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</si>
  <si>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</si>
  <si>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</si>
  <si>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</si>
  <si>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</si>
  <si>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</si>
  <si>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</si>
  <si>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</si>
  <si>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</si>
  <si>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</si>
  <si>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</si>
  <si>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</si>
  <si>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</si>
  <si>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</si>
  <si>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</si>
  <si>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</si>
  <si>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</si>
  <si>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</si>
  <si>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</si>
  <si>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</si>
  <si>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</si>
  <si>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</si>
  <si>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</si>
  <si>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</si>
  <si>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</si>
  <si>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</si>
  <si>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</si>
  <si>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</si>
  <si>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</si>
  <si>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</si>
  <si>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</si>
  <si>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</si>
  <si>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</si>
  <si>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</si>
  <si>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</si>
  <si>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</si>
  <si>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</si>
  <si>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</si>
  <si>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</si>
  <si>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</si>
  <si>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</si>
  <si>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</si>
  <si>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</si>
  <si>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</si>
  <si>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</si>
  <si>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</si>
  <si>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</si>
  <si>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</si>
  <si>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</si>
  <si>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</si>
  <si>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</si>
  <si>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</si>
  <si>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</si>
  <si>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</si>
  <si>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</si>
  <si>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</si>
  <si>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</si>
  <si>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</si>
  <si>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</si>
  <si>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</si>
  <si>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</si>
  <si>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</si>
  <si>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</si>
  <si>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</si>
  <si>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</si>
  <si>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</si>
  <si>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</si>
  <si>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</si>
  <si>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</si>
  <si>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</si>
  <si>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</si>
  <si>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</si>
  <si>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</si>
  <si>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</si>
  <si>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</si>
  <si>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</si>
  <si>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</si>
  <si>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</si>
  <si>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</si>
  <si>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</si>
  <si>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</si>
  <si>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</si>
  <si>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</si>
  <si>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</si>
  <si>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</si>
  <si>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</si>
  <si>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</si>
  <si>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</si>
  <si>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</si>
  <si>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</si>
  <si>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</si>
  <si>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</si>
  <si>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</si>
  <si>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</si>
  <si>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</si>
  <si>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</si>
  <si>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</si>
  <si>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</si>
  <si>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</si>
  <si>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</si>
  <si>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</si>
  <si>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</si>
  <si>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</si>
  <si>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</si>
  <si>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</si>
  <si>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</si>
  <si>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</si>
  <si>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</si>
  <si>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</si>
  <si>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</si>
  <si>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</si>
  <si>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</si>
  <si>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</si>
  <si>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</si>
  <si>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</si>
  <si>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</si>
  <si>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</si>
  <si>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</si>
  <si>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</si>
  <si>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</si>
  <si>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</si>
  <si>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</si>
  <si>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</si>
  <si>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</si>
  <si>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</si>
  <si>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</si>
  <si>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</si>
  <si>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</si>
  <si>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</si>
  <si>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</si>
  <si>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</si>
  <si>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</si>
  <si>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</si>
  <si>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</si>
  <si>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</si>
  <si>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</si>
  <si>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</si>
  <si>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</si>
  <si>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</si>
  <si>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</si>
  <si>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</si>
  <si>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</si>
  <si>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</si>
  <si>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</si>
  <si>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</si>
  <si>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</si>
  <si>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</si>
  <si>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</si>
  <si>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</si>
  <si>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</si>
  <si>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</si>
  <si>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</si>
  <si>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</si>
  <si>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</si>
  <si>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</si>
  <si>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</si>
  <si>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</si>
  <si>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</si>
  <si>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</si>
  <si>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</si>
  <si>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</si>
  <si>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</si>
  <si>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</si>
  <si>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</si>
  <si>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</si>
  <si>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</si>
  <si>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</si>
  <si>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</si>
  <si>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</si>
  <si>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</si>
  <si>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</si>
  <si>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</si>
  <si>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</si>
  <si>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</si>
  <si>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</si>
  <si>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</si>
  <si>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</si>
  <si>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</si>
  <si>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</si>
  <si>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</si>
  <si>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</si>
  <si>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</si>
  <si>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</si>
  <si>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</si>
  <si>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</si>
  <si>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</si>
  <si>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</si>
  <si>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</si>
  <si>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</si>
  <si>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</si>
  <si>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</si>
  <si>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</si>
  <si>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</si>
  <si>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</si>
  <si>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</si>
  <si>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</si>
  <si>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</si>
  <si>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</si>
  <si>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</si>
  <si>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</si>
  <si>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</si>
  <si>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</si>
  <si>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</si>
  <si>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</si>
  <si>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</si>
  <si>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</si>
  <si>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</si>
  <si>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</si>
  <si>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</si>
  <si>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</si>
  <si>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</si>
  <si>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</si>
  <si>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</si>
  <si>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</si>
  <si>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</si>
  <si>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</si>
  <si>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</si>
  <si>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</si>
  <si>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</si>
  <si>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</si>
  <si>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</si>
  <si>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</si>
  <si>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</si>
  <si>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</si>
  <si>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</si>
  <si>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</si>
  <si>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</si>
  <si>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</si>
  <si>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</si>
  <si>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</si>
  <si>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</si>
  <si>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</si>
  <si>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</si>
  <si>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</si>
  <si>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</si>
  <si>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</si>
  <si>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</si>
  <si>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</si>
  <si>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</si>
  <si>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</si>
  <si>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</si>
  <si>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</si>
  <si>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</si>
  <si>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</si>
  <si>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</si>
  <si>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</si>
  <si>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</si>
  <si>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</si>
  <si>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</si>
  <si>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</si>
  <si>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</si>
  <si>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</si>
  <si>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</si>
  <si>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</si>
  <si>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</si>
  <si>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</si>
  <si>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</si>
  <si>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</si>
  <si>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</si>
  <si>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</si>
  <si>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</si>
  <si>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</si>
  <si>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</si>
  <si>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</si>
  <si>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</si>
  <si>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</si>
  <si>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</si>
  <si>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</si>
  <si>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</si>
  <si>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</si>
  <si>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</si>
  <si>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</si>
  <si>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</si>
  <si>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</si>
  <si>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</si>
  <si>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</si>
  <si>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</si>
  <si>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</si>
  <si>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</si>
  <si>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</si>
  <si>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</si>
  <si>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</si>
  <si>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</si>
  <si>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</si>
  <si>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</si>
  <si>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</si>
  <si>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</si>
  <si>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</si>
  <si>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</si>
  <si>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</si>
  <si>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</si>
  <si>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</si>
  <si>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</si>
  <si>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</si>
  <si>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</si>
  <si>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</si>
  <si>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</si>
  <si>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</si>
  <si>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</si>
  <si>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</si>
  <si>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</si>
  <si>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</si>
  <si>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</si>
  <si>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</si>
  <si>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</si>
  <si>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</si>
  <si>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</si>
  <si>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</si>
  <si>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</si>
  <si>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</si>
  <si>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</si>
  <si>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</si>
  <si>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</si>
  <si>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</si>
  <si>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</si>
  <si>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</si>
  <si>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</si>
  <si>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</si>
  <si>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</si>
  <si>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</si>
  <si>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</si>
  <si>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</si>
  <si>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</si>
  <si>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</si>
  <si>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</si>
  <si>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</si>
  <si>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</si>
  <si>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</si>
  <si>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</si>
  <si>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</si>
  <si>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</si>
  <si>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</si>
  <si>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</si>
  <si>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</si>
  <si>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</si>
  <si>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</si>
  <si>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</si>
  <si>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</si>
  <si>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</si>
  <si>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</si>
  <si>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</si>
  <si>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</si>
  <si>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</si>
  <si>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</si>
  <si>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</si>
  <si>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</si>
  <si>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</si>
  <si>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</si>
  <si>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</si>
  <si>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</si>
  <si>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</si>
  <si>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</si>
  <si>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</si>
  <si>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</si>
  <si>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</si>
  <si>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</si>
  <si>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</si>
  <si>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</si>
  <si>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</si>
  <si>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</si>
  <si>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</si>
  <si>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</si>
  <si>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</si>
  <si>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</si>
  <si>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</si>
  <si>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</si>
  <si>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</si>
  <si>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</si>
  <si>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</si>
  <si>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</si>
  <si>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</si>
  <si>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</si>
  <si>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</si>
  <si>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</si>
  <si>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</si>
  <si>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</si>
  <si>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</si>
  <si>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</si>
  <si>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</si>
  <si>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</si>
  <si>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</si>
  <si>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</si>
  <si>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</si>
  <si>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</si>
  <si>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</si>
  <si>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</si>
  <si>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</si>
  <si>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</si>
  <si>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</si>
  <si>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</si>
  <si>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</si>
  <si>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</si>
  <si>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</si>
  <si>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</si>
  <si>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</si>
  <si>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</si>
  <si>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</si>
  <si>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</si>
  <si>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</si>
  <si>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</si>
  <si>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</si>
  <si>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</si>
  <si>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</si>
  <si>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</si>
  <si>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</si>
  <si>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</si>
  <si>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</si>
  <si>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</si>
  <si>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</si>
  <si>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</si>
  <si>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</si>
  <si>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</si>
  <si>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</si>
  <si>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</si>
  <si>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</si>
  <si>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</si>
  <si>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</si>
  <si>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</si>
  <si>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</si>
  <si>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</si>
  <si>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</si>
  <si>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</si>
  <si>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</si>
  <si>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</si>
  <si>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</si>
  <si>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</si>
  <si>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</si>
  <si>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</si>
  <si>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</si>
  <si>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</si>
  <si>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</si>
  <si>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</si>
  <si>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</si>
  <si>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</si>
  <si>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</si>
  <si>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</si>
  <si>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</si>
  <si>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</si>
  <si>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</si>
  <si>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</si>
  <si>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</si>
  <si>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</si>
  <si>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</si>
  <si>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</si>
  <si>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</si>
  <si>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</si>
  <si>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</si>
  <si>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</si>
  <si>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</si>
  <si>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</si>
  <si>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</si>
  <si>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</si>
  <si>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</si>
  <si>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</si>
  <si>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</si>
  <si>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</si>
  <si>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</si>
  <si>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</si>
  <si>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</si>
  <si>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</si>
  <si>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</si>
  <si>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</si>
  <si>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</si>
  <si>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</si>
  <si>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</si>
  <si>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</si>
  <si>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</si>
  <si>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</si>
  <si>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</si>
  <si>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</si>
  <si>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</si>
  <si>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</si>
  <si>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</si>
  <si>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</si>
  <si>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</si>
  <si>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</si>
  <si>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</si>
  <si>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</si>
  <si>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</si>
  <si>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</si>
  <si>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</si>
  <si>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</si>
  <si>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</si>
  <si>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</si>
  <si>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</si>
  <si>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</si>
  <si>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</si>
  <si>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</si>
  <si>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</si>
  <si>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</si>
  <si>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</si>
  <si>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</si>
  <si>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</si>
  <si>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</si>
  <si>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</si>
  <si>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</si>
  <si>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</si>
  <si>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</si>
  <si>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</si>
  <si>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</si>
  <si>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</si>
  <si>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</si>
  <si>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</si>
  <si>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</si>
  <si>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</si>
  <si>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</si>
  <si>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</si>
  <si>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</si>
  <si>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</si>
  <si>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</si>
  <si>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</si>
  <si>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</si>
  <si>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</si>
  <si>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</si>
  <si>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</si>
  <si>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</si>
  <si>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</si>
  <si>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</si>
  <si>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</si>
  <si>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</si>
  <si>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</si>
  <si>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</si>
  <si>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</si>
  <si>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</si>
  <si>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</si>
  <si>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</si>
  <si>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</si>
  <si>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</si>
  <si>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</si>
  <si>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</si>
  <si>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</si>
  <si>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</si>
  <si>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</si>
  <si>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</si>
  <si>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</si>
  <si>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</si>
  <si>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</si>
  <si>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</si>
  <si>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</si>
  <si>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</si>
  <si>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</si>
  <si>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</si>
  <si>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</si>
  <si>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</si>
  <si>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</si>
  <si>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</si>
  <si>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</si>
  <si>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</si>
  <si>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</si>
  <si>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</si>
  <si>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</si>
  <si>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</si>
  <si>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</si>
  <si>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</si>
  <si>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</si>
  <si>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</si>
  <si>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</si>
  <si>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</si>
  <si>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</si>
  <si>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</si>
  <si>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</si>
  <si>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</si>
  <si>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</si>
  <si>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</si>
  <si>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</si>
  <si>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</si>
  <si>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</si>
  <si>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</si>
  <si>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</si>
  <si>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</si>
  <si>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</si>
  <si>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</si>
  <si>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</si>
  <si>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</si>
  <si>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</si>
  <si>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</si>
  <si>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</si>
  <si>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</si>
  <si>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</si>
  <si>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</si>
  <si>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</si>
  <si>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</si>
  <si>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</si>
  <si>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</si>
  <si>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</si>
  <si>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</si>
  <si>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</si>
  <si>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</si>
  <si>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</si>
  <si>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</si>
  <si>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</si>
  <si>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</si>
  <si>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</si>
  <si>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</si>
  <si>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</si>
  <si>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</si>
  <si>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</si>
  <si>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</si>
  <si>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</si>
  <si>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</si>
  <si>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</si>
  <si>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</si>
  <si>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</si>
  <si>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</si>
  <si>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</si>
  <si>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</si>
  <si>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</si>
  <si>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</si>
  <si>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</si>
  <si>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</si>
  <si>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</si>
  <si>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</si>
  <si>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</si>
  <si>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</si>
  <si>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</si>
  <si>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</si>
  <si>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</si>
  <si>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</si>
  <si>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</si>
  <si>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</si>
  <si>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</si>
  <si>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</si>
  <si>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</si>
  <si>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</si>
  <si>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</si>
  <si>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</si>
  <si>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</si>
  <si>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</si>
  <si>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</si>
  <si>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</si>
  <si>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</si>
  <si>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</si>
  <si>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</si>
  <si>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</si>
  <si>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</si>
  <si>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</si>
  <si>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</si>
  <si>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</si>
  <si>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</si>
  <si>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</si>
  <si>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</si>
  <si>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</si>
  <si>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</si>
  <si>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</si>
  <si>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</si>
  <si>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</si>
  <si>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</si>
  <si>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</si>
  <si>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</si>
  <si>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</si>
  <si>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</si>
  <si>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</si>
  <si>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</si>
  <si>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</si>
  <si>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</si>
  <si>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</si>
  <si>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</si>
  <si>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</si>
  <si>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</si>
  <si>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</si>
  <si>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</si>
  <si>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</si>
  <si>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</si>
  <si>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</si>
  <si>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</si>
  <si>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</si>
  <si>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</si>
  <si>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</si>
  <si>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</si>
  <si>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</si>
  <si>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</si>
  <si>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</si>
  <si>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</si>
  <si>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</si>
  <si>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</si>
  <si>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</si>
  <si>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</si>
  <si>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</si>
  <si>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</si>
  <si>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</si>
  <si>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</si>
  <si>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</si>
  <si>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</si>
  <si>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</si>
  <si>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</si>
  <si>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</si>
  <si>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</si>
  <si>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</si>
  <si>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</si>
  <si>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</si>
  <si>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</si>
  <si>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</si>
  <si>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</si>
  <si>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</si>
  <si>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</si>
  <si>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</si>
  <si>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</si>
  <si>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</si>
  <si>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</si>
  <si>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</si>
  <si>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</si>
  <si>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</si>
  <si>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</si>
  <si>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</si>
  <si>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</si>
  <si>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</si>
  <si>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</si>
  <si>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</si>
  <si>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</si>
  <si>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</si>
  <si>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</si>
  <si>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</si>
  <si>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</si>
  <si>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</si>
  <si>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</si>
  <si>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</si>
  <si>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</si>
  <si>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</si>
  <si>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</si>
  <si>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</si>
  <si>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</si>
  <si>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</si>
  <si>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</si>
  <si>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</si>
  <si>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</si>
  <si>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</si>
  <si>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</si>
  <si>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</si>
  <si>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</si>
  <si>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</si>
  <si>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</si>
  <si>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</si>
  <si>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</si>
  <si>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</si>
  <si>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</si>
  <si>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</si>
  <si>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</si>
  <si>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</si>
  <si>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</si>
  <si>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</si>
  <si>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</si>
  <si>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</si>
  <si>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</si>
  <si>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</si>
  <si>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</si>
  <si>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</si>
  <si>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</si>
  <si>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</si>
  <si>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</si>
  <si>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</si>
  <si>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</si>
  <si>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</si>
  <si>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</si>
  <si>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</si>
  <si>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</si>
  <si>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</si>
  <si>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</si>
  <si>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</si>
  <si>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</si>
  <si>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</si>
  <si>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</si>
  <si>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</si>
  <si>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</si>
  <si>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</si>
  <si>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</si>
  <si>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</si>
  <si>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</si>
  <si>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</si>
  <si>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</si>
  <si>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</si>
  <si>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</si>
  <si>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</si>
  <si>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</si>
  <si>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</si>
  <si>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</si>
  <si>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</si>
  <si>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</si>
  <si>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</si>
  <si>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</si>
  <si>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</si>
  <si>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</si>
  <si>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</si>
  <si>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</si>
  <si>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</si>
  <si>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</si>
  <si>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</si>
  <si>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</si>
  <si>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</si>
  <si>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</si>
  <si>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</si>
  <si>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</si>
  <si>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</si>
  <si>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</si>
  <si>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</si>
  <si>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</si>
  <si>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</si>
  <si>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</si>
  <si>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</si>
  <si>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</si>
  <si>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</si>
  <si>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</si>
  <si>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</si>
  <si>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</si>
  <si>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</si>
  <si>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</si>
  <si>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</si>
  <si>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</si>
  <si>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</si>
  <si>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</si>
  <si>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</si>
  <si>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</si>
  <si>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</si>
  <si>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</si>
  <si>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</si>
  <si>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</si>
  <si>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</si>
  <si>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</si>
  <si>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</si>
  <si>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</si>
  <si>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</si>
  <si>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</si>
  <si>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</si>
  <si>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</si>
  <si>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</si>
  <si>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</si>
  <si>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</si>
  <si>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</si>
  <si>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</si>
  <si>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</si>
  <si>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</si>
  <si>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</si>
  <si>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</si>
  <si>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</si>
  <si>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</si>
  <si>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</si>
  <si>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</si>
  <si>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</si>
  <si>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</si>
  <si>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</si>
  <si>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</si>
  <si>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</si>
  <si>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</si>
  <si>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</si>
  <si>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</si>
  <si>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</si>
  <si>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</si>
  <si>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</si>
  <si>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</si>
  <si>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</si>
  <si>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</si>
  <si>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</si>
  <si>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</si>
  <si>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</si>
  <si>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</si>
  <si>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</si>
  <si>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</si>
  <si>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</si>
  <si>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</si>
  <si>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</si>
  <si>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</si>
  <si>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</si>
  <si>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</si>
  <si>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</si>
  <si>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</si>
  <si>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</si>
  <si>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</si>
  <si>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</si>
  <si>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</si>
  <si>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</si>
  <si>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</si>
  <si>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</si>
  <si>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</si>
  <si>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</si>
  <si>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</si>
  <si>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</si>
  <si>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</si>
  <si>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</si>
  <si>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</si>
  <si>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</si>
  <si>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</si>
  <si>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</si>
  <si>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</si>
  <si>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</si>
  <si>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</si>
  <si>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</si>
  <si>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</si>
  <si>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</si>
  <si>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</si>
  <si>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</si>
  <si>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</si>
  <si>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</si>
  <si>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</si>
  <si>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</si>
  <si>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</si>
  <si>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</si>
  <si>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</si>
  <si>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</si>
  <si>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</si>
  <si>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</si>
  <si>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</si>
  <si>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</si>
  <si>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</si>
  <si>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</si>
  <si>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</si>
  <si>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</si>
  <si>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</si>
  <si>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</si>
  <si>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</si>
  <si>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</si>
  <si>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</si>
  <si>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</si>
  <si>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</si>
  <si>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</si>
  <si>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</si>
  <si>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</si>
  <si>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</si>
  <si>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</si>
  <si>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</si>
  <si>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</si>
  <si>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</si>
  <si>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</si>
  <si>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</si>
  <si>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</si>
  <si>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</si>
  <si>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</si>
  <si>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</si>
  <si>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</si>
  <si>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</si>
  <si>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</si>
  <si>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</si>
  <si>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</si>
  <si>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</si>
  <si>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</si>
  <si>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</si>
  <si>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</si>
  <si>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</si>
  <si>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</si>
  <si>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</si>
  <si>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</si>
  <si>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</si>
  <si>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</si>
  <si>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</si>
  <si>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</si>
  <si>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</si>
  <si>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</si>
  <si>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</si>
  <si>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</si>
  <si>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</si>
  <si>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</si>
  <si>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</si>
  <si>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</si>
  <si>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</si>
  <si>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</si>
  <si>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</si>
  <si>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</si>
  <si>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</si>
  <si>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</si>
  <si>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</si>
  <si>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</si>
  <si>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</si>
  <si>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</si>
  <si>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</si>
  <si>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</si>
  <si>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</si>
  <si>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</si>
  <si>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</si>
  <si>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</si>
  <si>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</si>
  <si>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</si>
  <si>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</si>
  <si>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</si>
  <si>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</si>
  <si>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</si>
  <si>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</si>
  <si>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</si>
  <si>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</si>
  <si>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</si>
  <si>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</si>
  <si>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</si>
  <si>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</si>
  <si>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</si>
  <si>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</si>
  <si>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</si>
  <si>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</si>
  <si>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</si>
  <si>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</si>
  <si>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</si>
  <si>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</si>
  <si>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</si>
  <si>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</si>
  <si>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</si>
  <si>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</si>
  <si>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</si>
  <si>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</si>
  <si>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</si>
  <si>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</si>
  <si>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</si>
  <si>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</si>
  <si>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</si>
  <si>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</si>
  <si>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</si>
  <si>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</si>
  <si>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</si>
  <si>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</si>
  <si>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</si>
  <si>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</si>
  <si>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</si>
  <si>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</si>
  <si>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</si>
  <si>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</si>
  <si>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</si>
  <si>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</si>
  <si>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</si>
  <si>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</si>
  <si>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</si>
  <si>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</si>
  <si>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</si>
  <si>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</si>
  <si>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</si>
  <si>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</si>
  <si>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</si>
  <si>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</si>
  <si>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</si>
  <si>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</si>
  <si>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</si>
  <si>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</si>
  <si>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</si>
  <si>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</si>
  <si>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</si>
  <si>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</si>
  <si>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</si>
  <si>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</si>
  <si>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</si>
  <si>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</si>
  <si>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</si>
  <si>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</si>
  <si>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</si>
  <si>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</si>
  <si>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</si>
  <si>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</si>
  <si>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</si>
  <si>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</si>
  <si>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</si>
  <si>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</si>
  <si>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</si>
  <si>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</si>
  <si>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</si>
  <si>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</si>
  <si>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</si>
  <si>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</si>
  <si>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</si>
  <si>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</si>
  <si>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</si>
  <si>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</si>
  <si>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</si>
  <si>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</si>
  <si>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</si>
  <si>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</si>
  <si>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</si>
  <si>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</si>
  <si>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</si>
  <si>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</si>
  <si>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</si>
  <si>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</si>
  <si>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</si>
  <si>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</si>
  <si>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</si>
  <si>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</si>
  <si>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</si>
  <si>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</si>
  <si>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</si>
  <si>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</si>
  <si>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</si>
  <si>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</si>
  <si>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</si>
  <si>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</si>
  <si>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</si>
  <si>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</si>
  <si>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</si>
  <si>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</si>
  <si>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</si>
  <si>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</si>
  <si>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</si>
  <si>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</si>
  <si>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</si>
  <si>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</si>
  <si>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</si>
  <si>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</si>
  <si>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</si>
  <si>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</si>
  <si>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</si>
  <si>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</si>
  <si>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</si>
  <si>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</si>
  <si>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</si>
  <si>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</si>
  <si>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</si>
  <si>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</si>
  <si>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</si>
  <si>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</si>
  <si>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</si>
  <si>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</si>
  <si>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</si>
  <si>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</si>
  <si>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</si>
  <si>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</si>
  <si>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</si>
  <si>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</si>
  <si>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</si>
  <si>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</si>
  <si>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</si>
  <si>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</si>
  <si>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</si>
  <si>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</si>
  <si>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</si>
  <si>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</si>
  <si>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</si>
  <si>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</si>
  <si>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</si>
  <si>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</si>
  <si>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</si>
  <si>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</si>
  <si>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</si>
  <si>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</si>
  <si>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</si>
  <si>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</si>
  <si>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</si>
  <si>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</si>
  <si>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</si>
  <si>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</si>
  <si>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</si>
  <si>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</si>
  <si>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</si>
  <si>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</si>
  <si>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</si>
  <si>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</si>
  <si>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</si>
  <si>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</si>
  <si>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</si>
  <si>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</si>
  <si>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</si>
  <si>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</si>
  <si>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</si>
  <si>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</si>
  <si>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</si>
  <si>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</si>
  <si>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</si>
  <si>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</si>
  <si>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</si>
  <si>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</si>
  <si>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</si>
  <si>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</si>
  <si>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</si>
  <si>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</si>
  <si>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</si>
  <si>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</si>
  <si>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</si>
  <si>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</si>
  <si>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</si>
  <si>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</si>
  <si>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</si>
  <si>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</si>
  <si>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</si>
  <si>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</si>
  <si>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</si>
  <si>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</si>
  <si>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</si>
  <si>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</si>
  <si>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</si>
  <si>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</si>
  <si>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</si>
  <si>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</si>
  <si>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</si>
  <si>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</si>
  <si>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</si>
  <si>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</si>
  <si>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</si>
  <si>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</si>
  <si>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</si>
  <si>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</si>
  <si>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</si>
  <si>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</si>
  <si>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</si>
  <si>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</si>
  <si>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</si>
  <si>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</si>
  <si>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</si>
  <si>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</si>
  <si>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</si>
  <si>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</si>
  <si>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</si>
  <si>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</si>
  <si>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</si>
  <si>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</si>
  <si>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</si>
  <si>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</si>
  <si>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</si>
  <si>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</si>
  <si>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</si>
  <si>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</si>
  <si>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</si>
  <si>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</si>
  <si>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</si>
  <si>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</si>
  <si>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</si>
  <si>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</si>
  <si>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</si>
  <si>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</si>
  <si>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</si>
  <si>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</si>
  <si>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</si>
  <si>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</si>
  <si>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</si>
  <si>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</si>
  <si>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</si>
  <si>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</si>
  <si>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</si>
  <si>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</si>
  <si>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</si>
  <si>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</si>
  <si>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</si>
  <si>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</si>
  <si>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</si>
  <si>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</si>
  <si>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</si>
  <si>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</si>
  <si>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</si>
  <si>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</si>
  <si>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</si>
  <si>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</si>
  <si>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</si>
  <si>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</si>
  <si>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</si>
  <si>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</si>
  <si>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</si>
  <si>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</si>
  <si>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</si>
  <si>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</si>
  <si>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</si>
  <si>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</si>
  <si>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</si>
  <si>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</si>
  <si>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</si>
  <si>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</si>
  <si>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</si>
  <si>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</si>
  <si>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</si>
  <si>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</si>
  <si>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</si>
  <si>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</si>
  <si>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</si>
  <si>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</si>
  <si>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</si>
  <si>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</si>
  <si>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</si>
  <si>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</si>
  <si>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</si>
  <si>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</si>
  <si>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</si>
  <si>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</si>
  <si>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</si>
  <si>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</si>
  <si>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</si>
  <si>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</si>
  <si>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</si>
  <si>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</si>
  <si>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</si>
  <si>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</si>
  <si>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</si>
  <si>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</si>
  <si>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</si>
  <si>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</si>
  <si>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</si>
  <si>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</si>
  <si>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</si>
  <si>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</si>
  <si>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</si>
  <si>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</si>
  <si>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</si>
  <si>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</si>
  <si>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</si>
  <si>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</si>
  <si>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</si>
  <si>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</si>
  <si>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</si>
  <si>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</si>
  <si>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</si>
  <si>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</si>
  <si>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</si>
  <si>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</si>
  <si>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</si>
  <si>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</si>
  <si>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</si>
  <si>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</si>
  <si>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</si>
  <si>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</si>
  <si>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</si>
  <si>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</si>
  <si>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</si>
  <si>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</si>
  <si>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</si>
  <si>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</si>
  <si>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</si>
  <si>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</si>
  <si>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</si>
  <si>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</si>
  <si>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</si>
  <si>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</si>
  <si>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</si>
  <si>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</si>
  <si>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</si>
  <si>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</si>
  <si>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</si>
  <si>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</si>
  <si>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</si>
  <si>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</si>
  <si>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</si>
  <si>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</si>
  <si>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</si>
  <si>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</si>
  <si>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</si>
  <si>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</si>
  <si>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</si>
  <si>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</si>
  <si>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</si>
  <si>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</si>
  <si>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</si>
  <si>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</si>
  <si>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</si>
  <si>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</si>
  <si>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</si>
  <si>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</si>
  <si>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</si>
  <si>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</si>
  <si>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</si>
  <si>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</si>
  <si>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</si>
  <si>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</si>
  <si>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</si>
  <si>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</si>
  <si>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</si>
  <si>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</si>
  <si>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</si>
  <si>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</si>
  <si>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</si>
  <si>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</si>
  <si>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</si>
  <si>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</si>
  <si>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</si>
  <si>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</si>
  <si>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</si>
  <si>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</si>
  <si>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</si>
  <si>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</si>
  <si>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</si>
  <si>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</si>
  <si>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</si>
  <si>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</si>
  <si>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</si>
  <si>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</si>
  <si>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</si>
  <si>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</si>
  <si>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</si>
  <si>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</si>
  <si>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</si>
  <si>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</si>
  <si>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</si>
  <si>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</si>
  <si>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</si>
  <si>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</si>
  <si>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</si>
  <si>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</si>
  <si>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</si>
  <si>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</si>
  <si>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</si>
  <si>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</si>
  <si>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</si>
  <si>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</si>
  <si>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</si>
  <si>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</si>
  <si>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</si>
  <si>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</si>
  <si>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</si>
  <si>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</si>
  <si>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</si>
  <si>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</si>
  <si>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</si>
  <si>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</si>
  <si>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</si>
  <si>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</si>
  <si>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</si>
  <si>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</si>
  <si>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</si>
  <si>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</si>
  <si>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</si>
  <si>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</si>
  <si>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</si>
  <si>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</si>
  <si>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</si>
  <si>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</si>
  <si>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</si>
  <si>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</si>
  <si>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</si>
  <si>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</si>
  <si>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</si>
  <si>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</si>
  <si>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</si>
  <si>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</si>
  <si>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</si>
  <si>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</si>
  <si>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</si>
  <si>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</si>
  <si>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</si>
  <si>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</si>
  <si>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</si>
  <si>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</si>
  <si>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</si>
  <si>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</si>
  <si>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</si>
  <si>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</si>
  <si>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</si>
  <si>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</si>
  <si>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</si>
  <si>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</si>
  <si>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</si>
  <si>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</si>
  <si>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</si>
  <si>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</si>
  <si>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</si>
  <si>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</si>
  <si>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</si>
  <si>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</si>
  <si>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</si>
  <si>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</si>
  <si>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</si>
  <si>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</si>
  <si>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</si>
  <si>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</si>
  <si>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</si>
  <si>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</si>
  <si>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</si>
  <si>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</si>
  <si>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</si>
  <si>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</si>
  <si>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</si>
  <si>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</si>
  <si>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</si>
  <si>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</si>
  <si>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</si>
  <si>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</si>
  <si>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</si>
  <si>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</si>
  <si>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</si>
  <si>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</si>
  <si>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</si>
  <si>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</si>
  <si>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</si>
  <si>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</si>
  <si>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</si>
  <si>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</si>
  <si>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</si>
  <si>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</si>
  <si>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</si>
  <si>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</si>
  <si>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</si>
  <si>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</si>
  <si>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</si>
  <si>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</si>
  <si>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</si>
  <si>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</si>
  <si>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</si>
  <si>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</si>
  <si>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</si>
  <si>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</si>
  <si>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</si>
  <si>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</si>
  <si>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</si>
  <si>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</si>
  <si>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</si>
  <si>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</si>
  <si>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</si>
  <si>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</si>
  <si>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</si>
  <si>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</si>
  <si>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</si>
  <si>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</si>
  <si>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</si>
  <si>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</si>
  <si>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</si>
  <si>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</si>
  <si>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</si>
  <si>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</si>
  <si>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</si>
  <si>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</si>
  <si>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</si>
  <si>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</si>
  <si>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</si>
  <si>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</si>
  <si>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</si>
  <si>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</si>
  <si>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</si>
  <si>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</si>
  <si>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</si>
  <si>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</si>
  <si>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</si>
  <si>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</si>
  <si>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</si>
  <si>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</si>
  <si>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</si>
  <si>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</si>
  <si>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</si>
  <si>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</si>
  <si>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</si>
  <si>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</si>
  <si>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</si>
  <si>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</si>
  <si>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</si>
  <si>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</si>
  <si>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</si>
  <si>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</si>
  <si>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</si>
  <si>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</si>
  <si>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</si>
  <si>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</si>
  <si>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</si>
  <si>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</si>
  <si>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</si>
  <si>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</si>
  <si>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</si>
  <si>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</si>
  <si>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</si>
  <si>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</si>
  <si>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</si>
  <si>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</si>
  <si>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</si>
  <si>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</si>
  <si>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</si>
  <si>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</si>
  <si>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</si>
  <si>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</si>
  <si>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</si>
  <si>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</si>
  <si>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</si>
  <si>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</si>
  <si>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</si>
  <si>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</si>
  <si>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</si>
  <si>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</si>
  <si>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</si>
  <si>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</si>
  <si>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</si>
  <si>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</si>
  <si>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</si>
  <si>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</si>
  <si>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</si>
  <si>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</si>
  <si>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</si>
  <si>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</si>
  <si>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</si>
  <si>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</si>
  <si>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</si>
  <si>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</si>
  <si>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</si>
  <si>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</si>
  <si>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</si>
  <si>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</si>
  <si>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</si>
  <si>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</si>
  <si>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</si>
  <si>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</si>
  <si>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</si>
  <si>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</si>
  <si>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</si>
  <si>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</si>
  <si>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</si>
  <si>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</si>
  <si>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</si>
  <si>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</si>
  <si>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</si>
  <si>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</si>
  <si>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</si>
  <si>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</si>
  <si>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</si>
  <si>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</si>
  <si>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</si>
  <si>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</si>
  <si>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</si>
  <si>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</si>
  <si>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</si>
  <si>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</si>
  <si>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</si>
  <si>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</si>
  <si>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</si>
  <si>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</si>
  <si>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</si>
  <si>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</si>
  <si>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</si>
  <si>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</si>
  <si>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</si>
  <si>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</si>
  <si>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</si>
  <si>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</si>
  <si>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</si>
  <si>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</si>
  <si>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</si>
  <si>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</si>
  <si>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</si>
  <si>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</si>
  <si>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</si>
  <si>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</si>
  <si>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</si>
  <si>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</si>
  <si>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</si>
  <si>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</si>
  <si>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</si>
  <si>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</si>
  <si>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</si>
  <si>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</si>
  <si>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</si>
  <si>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</si>
  <si>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</si>
  <si>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</si>
  <si>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</si>
  <si>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</si>
  <si>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</si>
  <si>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</si>
  <si>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</si>
  <si>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</si>
  <si>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</si>
  <si>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</si>
  <si>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</si>
  <si>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</si>
  <si>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</si>
  <si>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</si>
  <si>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</si>
  <si>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</si>
  <si>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</si>
  <si>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</si>
  <si>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</si>
  <si>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</si>
  <si>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</si>
  <si>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</si>
  <si>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</si>
  <si>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</si>
  <si>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</si>
  <si>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</si>
  <si>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</si>
  <si>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</si>
  <si>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</si>
  <si>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</si>
  <si>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</si>
  <si>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</si>
  <si>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</si>
  <si>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</si>
  <si>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</si>
  <si>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</si>
  <si>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</si>
  <si>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</si>
  <si>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</si>
  <si>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</si>
  <si>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</si>
  <si>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</si>
  <si>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</si>
  <si>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</si>
  <si>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</si>
  <si>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</si>
  <si>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</si>
  <si>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</si>
  <si>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</si>
  <si>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</si>
  <si>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</si>
  <si>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</si>
  <si>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</si>
  <si>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</si>
  <si>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</si>
  <si>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</si>
  <si>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</si>
  <si>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</si>
  <si>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</si>
  <si>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</si>
  <si>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</si>
  <si>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</si>
  <si>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</si>
  <si>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</si>
  <si>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</si>
  <si>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</si>
  <si>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</si>
  <si>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</si>
  <si>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</si>
  <si>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</si>
  <si>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</si>
  <si>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</si>
  <si>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</si>
  <si>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</si>
  <si>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</si>
  <si>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</si>
  <si>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</si>
  <si>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</si>
  <si>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</si>
  <si>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</si>
  <si>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</si>
  <si>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</si>
  <si>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</si>
  <si>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</si>
  <si>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</si>
  <si>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</si>
  <si>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</si>
  <si>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</si>
  <si>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</si>
  <si>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</si>
  <si>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</si>
  <si>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</si>
  <si>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</si>
  <si>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</si>
  <si>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</si>
  <si>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</si>
  <si>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</si>
  <si>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</si>
  <si>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</si>
  <si>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</si>
  <si>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</si>
  <si>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</si>
  <si>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</si>
  <si>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</si>
  <si>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</si>
  <si>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</si>
  <si>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</si>
  <si>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</si>
  <si>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</si>
  <si>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</si>
  <si>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</si>
  <si>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</si>
  <si>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</si>
  <si>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</si>
  <si>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</si>
  <si>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</si>
  <si>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</si>
  <si>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</si>
  <si>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</si>
  <si>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</si>
  <si>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</si>
  <si>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</si>
  <si>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</si>
  <si>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</si>
  <si>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</si>
  <si>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</si>
  <si>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</si>
  <si>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</si>
  <si>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</si>
  <si>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</si>
  <si>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</si>
  <si>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</si>
  <si>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</si>
  <si>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</si>
  <si>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</si>
  <si>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</si>
  <si>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</si>
  <si>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</si>
  <si>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</si>
  <si>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</si>
  <si>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</si>
  <si>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</si>
  <si>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</si>
  <si>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</si>
  <si>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</si>
  <si>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</si>
  <si>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</si>
  <si>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</si>
  <si>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</si>
  <si>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</si>
  <si>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</si>
  <si>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</si>
  <si>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</si>
  <si>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</si>
  <si>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</si>
  <si>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</si>
  <si>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</si>
  <si>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</si>
  <si>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</si>
  <si>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</si>
  <si>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</si>
  <si>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</si>
  <si>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</si>
  <si>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</si>
  <si>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</si>
  <si>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</si>
  <si>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</si>
  <si>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</si>
  <si>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</si>
  <si>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</si>
  <si>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</si>
  <si>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</si>
  <si>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</si>
  <si>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</si>
  <si>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</si>
  <si>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</si>
  <si>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</si>
  <si>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</si>
  <si>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</si>
  <si>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</si>
  <si>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</si>
  <si>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</si>
  <si>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</si>
  <si>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</si>
  <si>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</si>
  <si>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</si>
  <si>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</si>
  <si>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</si>
  <si>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</si>
  <si>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</si>
  <si>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</si>
  <si>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</si>
  <si>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</si>
  <si>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</si>
  <si>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</si>
  <si>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</si>
  <si>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</si>
  <si>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</si>
  <si>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</si>
  <si>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</si>
  <si>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</si>
  <si>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</si>
  <si>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</si>
  <si>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</si>
  <si>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</si>
  <si>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</si>
  <si>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</si>
  <si>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</si>
  <si>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</si>
  <si>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</si>
  <si>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</si>
  <si>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</si>
  <si>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</si>
  <si>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</si>
  <si>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</si>
  <si>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</si>
  <si>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</si>
  <si>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</si>
  <si>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</si>
  <si>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</si>
  <si>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</si>
  <si>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</si>
  <si>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</si>
  <si>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</si>
  <si>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</si>
  <si>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</si>
  <si>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</si>
  <si>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</si>
  <si>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</si>
  <si>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</si>
  <si>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</si>
  <si>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</si>
  <si>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</si>
  <si>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</si>
  <si>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</si>
  <si>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</si>
  <si>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</si>
  <si>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</si>
  <si>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</si>
  <si>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</si>
  <si>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</si>
  <si>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</si>
  <si>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</si>
  <si>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</si>
  <si>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</si>
  <si>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</si>
  <si>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</si>
  <si>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</si>
  <si>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</si>
  <si>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</si>
  <si>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</si>
  <si>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</si>
  <si>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</si>
  <si>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</si>
  <si>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</si>
  <si>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</si>
  <si>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</si>
  <si>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</si>
  <si>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</si>
  <si>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</si>
  <si>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</si>
  <si>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</si>
  <si>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</si>
  <si>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</si>
  <si>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</si>
  <si>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</si>
  <si>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</si>
  <si>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</si>
  <si>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</si>
  <si>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</si>
  <si>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</si>
  <si>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</si>
  <si>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</si>
  <si>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</si>
  <si>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</si>
  <si>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</si>
  <si>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</si>
  <si>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</si>
  <si>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</si>
  <si>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</si>
  <si>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</si>
  <si>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</si>
  <si>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</si>
  <si>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</si>
  <si>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</si>
  <si>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</si>
  <si>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</si>
  <si>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</si>
  <si>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</si>
  <si>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</si>
  <si>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</si>
  <si>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</si>
  <si>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</si>
  <si>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</si>
  <si>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</si>
  <si>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</si>
  <si>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</si>
  <si>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</si>
  <si>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</si>
  <si>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</si>
  <si>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</si>
  <si>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</si>
  <si>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</si>
  <si>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</si>
  <si>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</si>
  <si>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</si>
  <si>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</si>
  <si>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</si>
  <si>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</si>
  <si>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</si>
  <si>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</si>
  <si>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</si>
  <si>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</si>
  <si>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</si>
  <si>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</si>
  <si>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</si>
  <si>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</si>
  <si>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</si>
  <si>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</si>
  <si>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</si>
  <si>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</si>
  <si>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</si>
  <si>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</si>
  <si>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</si>
  <si>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</si>
  <si>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</si>
  <si>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</si>
  <si>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</si>
  <si>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</si>
  <si>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</si>
  <si>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</si>
  <si>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</si>
  <si>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</si>
  <si>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</si>
  <si>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</si>
  <si>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</si>
  <si>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</si>
  <si>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</si>
  <si>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</si>
  <si>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</si>
  <si>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</si>
  <si>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</si>
  <si>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</si>
  <si>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</si>
  <si>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</si>
  <si>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</si>
  <si>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</si>
  <si>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</si>
  <si>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</si>
  <si>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</si>
  <si>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</si>
  <si>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</si>
  <si>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</si>
  <si>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</si>
  <si>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</si>
  <si>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</si>
  <si>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</si>
  <si>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</si>
  <si>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</si>
  <si>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</si>
  <si>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</si>
  <si>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</si>
  <si>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</si>
  <si>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</si>
  <si>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</si>
  <si>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</si>
  <si>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</si>
  <si>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</si>
  <si>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</si>
  <si>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</si>
  <si>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</si>
  <si>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</si>
  <si>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</si>
  <si>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</si>
  <si>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</si>
  <si>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</si>
  <si>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</si>
  <si>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</si>
  <si>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</si>
  <si>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</si>
  <si>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</si>
  <si>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</si>
  <si>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</si>
  <si>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</si>
  <si>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</si>
  <si>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</si>
  <si>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</si>
  <si>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</si>
  <si>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</si>
  <si>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</si>
  <si>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</si>
  <si>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</si>
  <si>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</si>
  <si>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</si>
  <si>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</si>
  <si>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</si>
  <si>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</si>
  <si>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</si>
  <si>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</si>
  <si>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</si>
  <si>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</si>
  <si>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</si>
  <si>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</si>
  <si>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</si>
  <si>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</si>
  <si>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</si>
  <si>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</si>
  <si>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</si>
  <si>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</si>
  <si>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</si>
  <si>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</si>
  <si>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</si>
  <si>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</si>
  <si>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</si>
  <si>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</si>
  <si>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</si>
  <si>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</si>
  <si>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</si>
  <si>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</si>
  <si>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</si>
  <si>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</si>
  <si>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</si>
  <si>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</si>
  <si>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</si>
  <si>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</si>
  <si>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</si>
  <si>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</si>
  <si>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</si>
  <si>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</si>
  <si>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</si>
  <si>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</si>
  <si>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</si>
  <si>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</si>
  <si>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</si>
  <si>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</si>
  <si>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</si>
  <si>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</si>
  <si>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</si>
  <si>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</si>
  <si>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</si>
  <si>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</si>
  <si>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</si>
  <si>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</si>
  <si>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</si>
  <si>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</si>
  <si>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</si>
  <si>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</si>
  <si>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</si>
  <si>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</si>
  <si>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</si>
  <si>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</si>
  <si>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</si>
  <si>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</si>
  <si>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</si>
  <si>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</si>
  <si>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</si>
  <si>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</si>
  <si>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</si>
  <si>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</si>
  <si>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</si>
  <si>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</si>
  <si>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</si>
  <si>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</si>
  <si>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</si>
  <si>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</si>
  <si>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</si>
  <si>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</si>
  <si>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</si>
  <si>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</si>
  <si>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</si>
  <si>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</si>
  <si>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</si>
  <si>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</si>
  <si>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</si>
  <si>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</si>
  <si>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</si>
  <si>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</si>
  <si>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</si>
  <si>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</si>
  <si>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</si>
  <si>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</si>
  <si>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</si>
  <si>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</si>
  <si>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</si>
  <si>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</si>
  <si>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</si>
  <si>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</si>
  <si>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</si>
  <si>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</si>
  <si>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</si>
  <si>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</si>
  <si>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</si>
  <si>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</si>
  <si>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</si>
  <si>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</si>
  <si>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</si>
  <si>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</si>
  <si>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</si>
  <si>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</si>
  <si>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</si>
  <si>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</si>
  <si>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</si>
  <si>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</si>
  <si>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</si>
  <si>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</si>
  <si>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</si>
  <si>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</si>
  <si>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</si>
  <si>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</si>
  <si>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</si>
  <si>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</si>
  <si>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</si>
  <si>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</si>
  <si>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</si>
  <si>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</si>
  <si>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</si>
  <si>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</si>
  <si>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</si>
  <si>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</si>
  <si>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</si>
  <si>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</si>
  <si>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</si>
  <si>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</si>
  <si>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</si>
  <si>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</si>
  <si>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</si>
  <si>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</si>
  <si>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</si>
  <si>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</si>
  <si>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</si>
  <si>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</si>
  <si>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</si>
  <si>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</si>
  <si>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</si>
  <si>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</si>
  <si>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</si>
  <si>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</si>
  <si>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</si>
  <si>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</si>
  <si>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</si>
  <si>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</si>
  <si>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</si>
  <si>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</si>
  <si>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</si>
  <si>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</si>
  <si>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</si>
  <si>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</si>
  <si>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</si>
  <si>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</si>
  <si>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</si>
  <si>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</si>
  <si>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</si>
  <si>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</si>
  <si>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</si>
  <si>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</si>
  <si>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</si>
  <si>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</si>
  <si>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</si>
  <si>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</si>
  <si>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</si>
  <si>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</si>
  <si>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</si>
  <si>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</si>
  <si>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</si>
  <si>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</si>
  <si>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</si>
  <si>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</si>
  <si>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</si>
  <si>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</si>
  <si>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</si>
  <si>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</si>
  <si>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</si>
  <si>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</si>
  <si>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</si>
  <si>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</si>
  <si>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</si>
  <si>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</si>
  <si>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</si>
  <si>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</si>
  <si>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</si>
  <si>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</si>
  <si>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</si>
  <si>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</si>
  <si>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</si>
  <si>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</si>
  <si>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</si>
  <si>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</si>
  <si>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</si>
  <si>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</si>
  <si>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</si>
  <si>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</si>
  <si>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</si>
  <si>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</si>
  <si>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</si>
  <si>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</si>
  <si>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</si>
  <si>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</si>
  <si>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</si>
  <si>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</si>
  <si>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</si>
  <si>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</si>
  <si>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</si>
  <si>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</si>
  <si>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</si>
  <si>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</si>
  <si>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</si>
  <si>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</si>
  <si>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</si>
  <si>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</si>
  <si>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</si>
  <si>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</si>
  <si>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</si>
  <si>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</si>
  <si>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</si>
  <si>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</si>
  <si>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</si>
  <si>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</si>
  <si>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</si>
  <si>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</si>
  <si>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</si>
  <si>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</si>
  <si>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</si>
  <si>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</si>
  <si>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</si>
  <si>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</si>
  <si>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</si>
  <si>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</si>
  <si>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</si>
  <si>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</si>
  <si>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</si>
  <si>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</si>
  <si>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</si>
  <si>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</si>
  <si>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</si>
  <si>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</si>
  <si>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</si>
  <si>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</si>
  <si>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</si>
  <si>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</si>
  <si>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</si>
  <si>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</si>
  <si>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</si>
  <si>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</si>
  <si>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</si>
  <si>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</si>
  <si>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</si>
  <si>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</si>
  <si>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</si>
  <si>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</si>
  <si>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</si>
  <si>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</si>
  <si>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</si>
  <si>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</si>
  <si>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</si>
  <si>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</si>
  <si>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</si>
  <si>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</si>
  <si>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</si>
  <si>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</si>
  <si>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</si>
  <si>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</si>
  <si>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</si>
  <si>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</si>
  <si>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</si>
  <si>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</si>
  <si>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</si>
  <si>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</si>
  <si>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</si>
  <si>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</si>
  <si>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</si>
  <si>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</si>
  <si>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</si>
  <si>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</si>
  <si>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</si>
  <si>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</si>
  <si>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</si>
  <si>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</si>
  <si>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</si>
  <si>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</si>
  <si>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</si>
  <si>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</si>
  <si>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</si>
  <si>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</si>
  <si>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</si>
  <si>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</si>
  <si>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</si>
  <si>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</si>
  <si>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</si>
  <si>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</si>
  <si>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</si>
  <si>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</si>
  <si>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</si>
  <si>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</si>
  <si>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</si>
  <si>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</si>
  <si>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</si>
  <si>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</si>
  <si>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</si>
  <si>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</si>
  <si>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</si>
  <si>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</si>
  <si>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</si>
  <si>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</si>
  <si>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</si>
  <si>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</si>
  <si>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</si>
  <si>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</si>
  <si>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</si>
  <si>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</si>
  <si>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</si>
  <si>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</si>
  <si>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</si>
  <si>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</si>
  <si>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</si>
  <si>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</si>
  <si>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</si>
  <si>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</si>
  <si>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</si>
  <si>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</si>
  <si>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</si>
  <si>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</si>
  <si>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</si>
  <si>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</si>
  <si>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</si>
  <si>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</si>
  <si>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</si>
  <si>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</si>
  <si>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</si>
  <si>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</si>
  <si>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</si>
  <si>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</si>
  <si>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</si>
  <si>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</si>
  <si>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</si>
  <si>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</si>
  <si>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</si>
  <si>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</si>
  <si>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</si>
  <si>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</si>
  <si>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</si>
  <si>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</si>
  <si>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</si>
  <si>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</si>
  <si>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</si>
  <si>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</si>
  <si>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</si>
  <si>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</si>
  <si>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</si>
  <si>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</si>
  <si>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</si>
  <si>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</si>
  <si>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</si>
  <si>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</si>
  <si>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</si>
  <si>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</si>
  <si>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</si>
  <si>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</si>
  <si>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</si>
  <si>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</si>
  <si>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</si>
  <si>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</si>
  <si>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</si>
  <si>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</si>
  <si>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</si>
  <si>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</si>
  <si>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</si>
  <si>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</si>
  <si>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</si>
  <si>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</si>
  <si>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</si>
  <si>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</si>
  <si>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</si>
  <si>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</si>
  <si>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</si>
  <si>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</si>
  <si>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</si>
  <si>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</si>
  <si>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</si>
  <si>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</si>
  <si>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</si>
  <si>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</si>
  <si>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</si>
  <si>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</si>
  <si>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</si>
  <si>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</si>
  <si>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</si>
  <si>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</si>
  <si>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</si>
  <si>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</si>
  <si>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</si>
  <si>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</si>
  <si>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</si>
  <si>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</si>
  <si>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</si>
  <si>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</si>
  <si>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</si>
  <si>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</si>
  <si>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</si>
  <si>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</si>
  <si>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</si>
  <si>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</si>
  <si>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</si>
  <si>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</si>
  <si>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</si>
  <si>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</si>
  <si>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</si>
  <si>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</si>
  <si>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</si>
  <si>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</si>
  <si>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</si>
  <si>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</si>
  <si>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</si>
  <si>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</si>
  <si>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</si>
  <si>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</si>
  <si>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</si>
  <si>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</si>
  <si>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</si>
  <si>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</si>
  <si>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</si>
  <si>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</si>
  <si>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</si>
  <si>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</si>
  <si>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</si>
  <si>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</si>
  <si>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</si>
  <si>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</si>
  <si>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</si>
  <si>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</si>
  <si>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</si>
  <si>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</si>
  <si>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</si>
  <si>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</si>
  <si>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</si>
  <si>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</si>
  <si>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</si>
  <si>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</si>
  <si>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</si>
  <si>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</si>
  <si>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</si>
  <si>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</si>
  <si>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</si>
  <si>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</si>
  <si>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</si>
  <si>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</si>
  <si>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</si>
  <si>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</si>
  <si>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</si>
  <si>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</si>
  <si>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</si>
  <si>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</si>
  <si>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</si>
  <si>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</si>
  <si>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</si>
  <si>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</si>
  <si>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</si>
  <si>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</si>
  <si>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</si>
  <si>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</si>
  <si>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</si>
  <si>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</si>
  <si>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</si>
  <si>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</si>
  <si>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</si>
  <si>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</si>
  <si>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</si>
  <si>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</si>
  <si>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</si>
  <si>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</si>
  <si>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</si>
  <si>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</si>
  <si>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</si>
  <si>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</si>
  <si>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</si>
  <si>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</si>
  <si>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</si>
  <si>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</si>
  <si>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</si>
  <si>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</si>
  <si>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</si>
  <si>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</si>
  <si>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</si>
  <si>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</si>
  <si>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</si>
  <si>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</si>
  <si>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</si>
  <si>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</si>
  <si>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</si>
  <si>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</si>
  <si>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</si>
  <si>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</si>
  <si>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</si>
  <si>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</si>
  <si>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</si>
  <si>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</si>
  <si>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</si>
  <si>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</si>
  <si>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</si>
  <si>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</si>
  <si>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</si>
  <si>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</si>
  <si>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</si>
  <si>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</si>
  <si>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</si>
  <si>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</si>
  <si>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</si>
  <si>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</si>
  <si>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</si>
  <si>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</si>
  <si>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</si>
  <si>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</si>
  <si>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</si>
  <si>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</si>
  <si>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</si>
  <si>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</si>
  <si>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</si>
  <si>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</si>
  <si>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</si>
  <si>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</si>
  <si>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</si>
  <si>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</si>
  <si>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</si>
  <si>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</si>
  <si>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</si>
  <si>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</si>
  <si>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</si>
  <si>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</si>
  <si>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</si>
  <si>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</si>
  <si>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</si>
  <si>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</si>
  <si>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</si>
  <si>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</si>
  <si>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</si>
  <si>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</si>
  <si>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</si>
  <si>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</si>
  <si>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</si>
  <si>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</si>
  <si>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</si>
  <si>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</si>
  <si>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</si>
  <si>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</si>
  <si>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</si>
  <si>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</si>
  <si>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</si>
  <si>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</si>
  <si>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</si>
  <si>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</si>
  <si>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</si>
  <si>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</si>
  <si>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</si>
  <si>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</si>
  <si>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</si>
  <si>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</si>
  <si>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</si>
  <si>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</si>
  <si>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</si>
  <si>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</si>
  <si>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</si>
  <si>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</si>
  <si>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</si>
  <si>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</si>
  <si>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</si>
  <si>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</si>
  <si>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</si>
  <si>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</si>
  <si>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</si>
  <si>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</si>
  <si>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</si>
  <si>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</si>
  <si>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</si>
  <si>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</si>
  <si>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</si>
  <si>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</si>
  <si>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</si>
  <si>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</si>
  <si>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</si>
  <si>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</si>
  <si>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</si>
  <si>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</si>
  <si>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</si>
  <si>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</si>
  <si>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</si>
  <si>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</si>
  <si>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</si>
  <si>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</si>
  <si>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</si>
  <si>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</si>
  <si>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</si>
  <si>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</si>
  <si>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</si>
  <si>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</si>
  <si>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</si>
  <si>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</si>
  <si>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</si>
  <si>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</si>
  <si>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</si>
  <si>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</si>
  <si>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</si>
  <si>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</si>
  <si>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</si>
  <si>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</si>
  <si>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</si>
  <si>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</si>
  <si>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</si>
  <si>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</si>
  <si>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</si>
  <si>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</si>
  <si>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</si>
  <si>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</si>
  <si>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</si>
  <si>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</si>
  <si>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</si>
  <si>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</si>
  <si>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</si>
  <si>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</si>
  <si>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</si>
  <si>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</si>
  <si>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</si>
  <si>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</si>
  <si>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</si>
  <si>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</si>
  <si>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</si>
  <si>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</si>
  <si>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</si>
  <si>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</si>
  <si>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</si>
  <si>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</si>
  <si>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</si>
  <si>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</si>
  <si>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</si>
  <si>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</si>
  <si>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</si>
  <si>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</si>
  <si>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</si>
  <si>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</si>
  <si>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</si>
  <si>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</si>
  <si>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</si>
  <si>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</si>
  <si>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</si>
  <si>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</si>
  <si>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</si>
  <si>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</si>
  <si>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</si>
  <si>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</si>
  <si>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</si>
  <si>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</si>
  <si>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</si>
  <si>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</si>
  <si>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</si>
  <si>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</si>
  <si>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</si>
  <si>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</si>
  <si>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</si>
  <si>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</si>
  <si>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</si>
  <si>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</si>
  <si>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</si>
  <si>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</si>
  <si>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</si>
  <si>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</si>
  <si>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</si>
  <si>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</si>
  <si>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</si>
  <si>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</si>
  <si>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</si>
  <si>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</si>
  <si>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</si>
  <si>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</si>
  <si>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</si>
  <si>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</si>
  <si>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</si>
  <si>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</si>
  <si>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</si>
  <si>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</si>
  <si>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</si>
  <si>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</si>
  <si>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</si>
  <si>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</si>
  <si>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</si>
  <si>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</si>
  <si>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</si>
  <si>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</si>
  <si>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</si>
  <si>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</si>
  <si>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</si>
  <si>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</si>
  <si>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</si>
  <si>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</si>
  <si>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</si>
  <si>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</si>
  <si>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</si>
  <si>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</si>
  <si>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</si>
  <si>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</si>
  <si>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</si>
  <si>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</si>
  <si>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</si>
  <si>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</si>
  <si>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</si>
  <si>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</si>
  <si>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</si>
  <si>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</si>
  <si>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</si>
  <si>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</si>
  <si>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</si>
  <si>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</si>
  <si>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</si>
  <si>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</si>
  <si>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</si>
  <si>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</si>
  <si>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</si>
  <si>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</si>
  <si>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</si>
  <si>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</si>
  <si>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</si>
  <si>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</si>
  <si>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</si>
  <si>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</si>
  <si>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</si>
  <si>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</si>
  <si>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</si>
  <si>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</si>
  <si>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</si>
  <si>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</si>
  <si>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</si>
  <si>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</si>
  <si>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</si>
  <si>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</si>
  <si>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</si>
  <si>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</si>
  <si>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</si>
  <si>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</si>
  <si>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</si>
  <si>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</si>
  <si>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</si>
  <si>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</si>
  <si>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</si>
  <si>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</si>
  <si>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</si>
  <si>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</si>
  <si>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</si>
  <si>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</si>
  <si>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</si>
  <si>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</si>
  <si>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</si>
  <si>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</si>
  <si>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</si>
  <si>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</si>
  <si>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</si>
  <si>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</si>
  <si>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</si>
  <si>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</si>
  <si>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</si>
  <si>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</si>
  <si>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</si>
  <si>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</si>
  <si>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</si>
  <si>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</si>
  <si>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</si>
  <si>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</si>
  <si>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</si>
  <si>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</si>
  <si>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</si>
  <si>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</si>
  <si>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</si>
  <si>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</si>
  <si>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</si>
  <si>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</si>
  <si>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</si>
  <si>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</si>
  <si>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</si>
  <si>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</si>
  <si>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</si>
  <si>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</si>
  <si>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</si>
  <si>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</si>
  <si>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</si>
  <si>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</si>
  <si>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</si>
  <si>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</si>
  <si>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</si>
  <si>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</si>
  <si>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</si>
  <si>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</si>
  <si>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</si>
  <si>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</si>
  <si>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</si>
  <si>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</si>
  <si>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</si>
  <si>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</si>
  <si>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</si>
  <si>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</si>
  <si>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</si>
  <si>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</si>
  <si>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</si>
  <si>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</si>
  <si>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</si>
  <si>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</si>
  <si>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</si>
  <si>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</si>
  <si>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</si>
  <si>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</si>
  <si>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</si>
  <si>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</si>
  <si>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</si>
  <si>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</si>
  <si>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</si>
  <si>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</si>
  <si>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</si>
  <si>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</si>
  <si>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</si>
  <si>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</si>
  <si>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</si>
  <si>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</si>
  <si>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</si>
  <si>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</si>
  <si>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</si>
  <si>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</si>
  <si>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</si>
  <si>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</si>
  <si>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</si>
  <si>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</si>
  <si>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</si>
  <si>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</si>
  <si>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</si>
  <si>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</si>
  <si>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</si>
  <si>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</si>
  <si>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</si>
  <si>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</si>
  <si>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</si>
  <si>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</si>
  <si>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</si>
  <si>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</si>
  <si>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</si>
  <si>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</si>
  <si>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</si>
  <si>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</si>
  <si>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</si>
  <si>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</si>
  <si>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</si>
  <si>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</si>
  <si>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</si>
  <si>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</si>
  <si>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</si>
  <si>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</si>
  <si>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</si>
  <si>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</si>
  <si>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</si>
  <si>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</si>
  <si>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</si>
  <si>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</si>
  <si>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</si>
  <si>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</si>
  <si>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</si>
  <si>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</si>
  <si>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</si>
  <si>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</si>
  <si>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</si>
  <si>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</si>
  <si>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</si>
  <si>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</si>
  <si>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</si>
  <si>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</si>
  <si>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</si>
  <si>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</si>
  <si>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</si>
  <si>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</si>
  <si>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</si>
  <si>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</si>
  <si>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</si>
  <si>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</si>
  <si>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</si>
  <si>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</si>
  <si>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</si>
  <si>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</si>
  <si>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</si>
  <si>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</si>
  <si>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</si>
  <si>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</si>
  <si>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</si>
  <si>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</si>
  <si>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</si>
  <si>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</si>
  <si>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</si>
  <si>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</si>
  <si>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</si>
  <si>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</si>
  <si>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</si>
  <si>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</si>
  <si>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</si>
  <si>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</si>
  <si>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</si>
  <si>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</si>
  <si>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</si>
  <si>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</si>
  <si>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</si>
  <si>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</si>
  <si>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</si>
  <si>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</si>
  <si>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</si>
  <si>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</si>
  <si>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</si>
  <si>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</si>
  <si>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</si>
  <si>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</si>
  <si>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</si>
  <si>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</si>
  <si>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</si>
  <si>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</si>
  <si>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</si>
  <si>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</si>
  <si>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</si>
  <si>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</si>
  <si>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</si>
  <si>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</si>
  <si>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</si>
  <si>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</si>
  <si>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</si>
  <si>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</si>
  <si>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</si>
  <si>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</si>
  <si>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</si>
  <si>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</si>
  <si>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</si>
  <si>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</si>
  <si>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</si>
  <si>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</si>
  <si>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</si>
  <si>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</si>
  <si>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</si>
  <si>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</si>
  <si>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</si>
  <si>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</si>
  <si>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</si>
  <si>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</si>
  <si>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</si>
  <si>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</si>
  <si>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</si>
  <si>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</si>
  <si>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</si>
  <si>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</si>
  <si>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</si>
  <si>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</si>
  <si>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</si>
  <si>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</si>
  <si>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</si>
  <si>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</si>
  <si>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</si>
  <si>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</si>
  <si>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</si>
  <si>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</si>
  <si>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</si>
  <si>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</si>
  <si>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</si>
  <si>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</si>
  <si>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</si>
  <si>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</si>
  <si>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</si>
  <si>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</si>
  <si>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</si>
  <si>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</si>
  <si>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</si>
  <si>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</si>
  <si>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</si>
  <si>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</si>
  <si>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</si>
  <si>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</si>
  <si>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</si>
  <si>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</si>
  <si>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</si>
  <si>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</si>
  <si>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</si>
  <si>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</si>
  <si>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</si>
  <si>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</si>
  <si>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</si>
  <si>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</si>
  <si>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</si>
  <si>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</si>
  <si>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</si>
  <si>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</si>
  <si>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</si>
  <si>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</si>
  <si>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</si>
  <si>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</si>
  <si>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</si>
  <si>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</si>
  <si>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</si>
  <si>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</si>
  <si>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</si>
  <si>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</si>
  <si>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</si>
  <si>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</si>
  <si>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</si>
  <si>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</si>
  <si>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</si>
  <si>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</si>
  <si>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</si>
  <si>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</si>
  <si>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</si>
  <si>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</si>
  <si>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</si>
  <si>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</si>
  <si>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</si>
  <si>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</si>
  <si>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</si>
  <si>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</si>
  <si>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</si>
  <si>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</si>
  <si>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</si>
  <si>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</si>
  <si>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</si>
  <si>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</si>
  <si>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</si>
  <si>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</si>
  <si>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</si>
  <si>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</si>
  <si>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</si>
  <si>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</si>
  <si>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</si>
  <si>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</si>
  <si>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</si>
  <si>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</si>
  <si>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</si>
  <si>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</si>
  <si>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</si>
  <si>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</si>
  <si>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</si>
  <si>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</si>
  <si>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</si>
  <si>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</si>
  <si>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</si>
  <si>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</si>
  <si>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</si>
  <si>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</si>
  <si>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</si>
  <si>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</si>
  <si>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</si>
  <si>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</si>
  <si>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</si>
  <si>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</si>
  <si>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</si>
  <si>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</si>
  <si>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</si>
  <si>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</si>
  <si>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</si>
  <si>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</si>
  <si>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</si>
  <si>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</si>
  <si>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</si>
  <si>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</si>
  <si>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</si>
  <si>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</si>
  <si>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</si>
  <si>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</si>
  <si>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</si>
  <si>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</si>
  <si>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</si>
  <si>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</si>
  <si>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</si>
  <si>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</si>
  <si>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</si>
  <si>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</si>
  <si>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</si>
  <si>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</si>
  <si>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</si>
  <si>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</si>
  <si>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</si>
  <si>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</si>
  <si>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</si>
  <si>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</si>
  <si>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</si>
  <si>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</si>
  <si>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</si>
  <si>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</si>
  <si>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</si>
  <si>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</si>
  <si>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</si>
  <si>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</si>
  <si>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</si>
  <si>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</si>
  <si>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</si>
  <si>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</si>
  <si>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</si>
  <si>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</si>
  <si>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</si>
  <si>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</si>
  <si>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</si>
  <si>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</si>
  <si>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</si>
  <si>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</si>
  <si>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</si>
  <si>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</si>
  <si>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</si>
  <si>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</si>
  <si>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</si>
  <si>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</si>
  <si>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</si>
  <si>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</si>
  <si>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</si>
  <si>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</si>
  <si>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</si>
  <si>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</si>
  <si>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</si>
  <si>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</si>
  <si>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</si>
  <si>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</si>
  <si>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</si>
  <si>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</si>
  <si>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</si>
  <si>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</si>
  <si>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</si>
  <si>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</si>
  <si>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</si>
  <si>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</si>
  <si>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</si>
  <si>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</si>
  <si>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</si>
  <si>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</si>
  <si>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</si>
  <si>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</si>
  <si>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</si>
  <si>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</si>
  <si>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</si>
  <si>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</si>
  <si>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</si>
  <si>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</si>
  <si>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</si>
  <si>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</si>
  <si>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</si>
  <si>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</si>
  <si>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</si>
  <si>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</si>
  <si>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</si>
  <si>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</si>
  <si>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</si>
  <si>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</si>
  <si>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</si>
  <si>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</si>
  <si>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</si>
  <si>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</si>
  <si>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</si>
  <si>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</si>
  <si>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</si>
  <si>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</si>
  <si>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</si>
  <si>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</si>
  <si>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</si>
  <si>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</si>
  <si>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</si>
  <si>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</si>
  <si>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</si>
  <si>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</si>
  <si>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</si>
  <si>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</si>
  <si>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</si>
  <si>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</si>
  <si>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</si>
  <si>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</si>
  <si>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</si>
  <si>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</si>
  <si>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</si>
  <si>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</si>
  <si>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</si>
  <si>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</si>
  <si>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</si>
  <si>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</si>
  <si>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</si>
  <si>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</si>
  <si>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</si>
  <si>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</si>
  <si>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</si>
  <si>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</si>
  <si>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</si>
  <si>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</si>
  <si>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</si>
  <si>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</si>
  <si>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</si>
  <si>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</si>
  <si>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</si>
  <si>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</si>
  <si>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</si>
  <si>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</si>
  <si>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</si>
  <si>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</si>
  <si>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</si>
  <si>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</si>
  <si>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</si>
  <si>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</si>
  <si>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</si>
  <si>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</si>
  <si>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</si>
  <si>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</si>
  <si>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</si>
  <si>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</si>
  <si>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</si>
  <si>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</si>
  <si>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</si>
  <si>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</si>
  <si>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</si>
  <si>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</si>
  <si>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</si>
  <si>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</si>
  <si>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</si>
  <si>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</si>
  <si>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</si>
  <si>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</si>
  <si>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</si>
  <si>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</si>
  <si>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</si>
  <si>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</si>
  <si>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</si>
  <si>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</si>
  <si>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</si>
  <si>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</si>
  <si>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</si>
  <si>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</si>
  <si>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</si>
  <si>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</si>
  <si>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</si>
  <si>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</si>
  <si>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</si>
  <si>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</si>
  <si>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</si>
  <si>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</si>
  <si>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</si>
  <si>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</si>
  <si>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</si>
  <si>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</si>
  <si>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</si>
  <si>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</si>
  <si>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</si>
  <si>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</si>
  <si>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</si>
  <si>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</si>
  <si>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</si>
  <si>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</si>
  <si>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</si>
  <si>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</si>
  <si>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</si>
  <si>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</si>
  <si>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</si>
  <si>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</si>
  <si>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</si>
  <si>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</si>
  <si>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</si>
  <si>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</si>
  <si>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</si>
  <si>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</si>
  <si>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</si>
  <si>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</si>
  <si>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</si>
  <si>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</si>
  <si>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</si>
  <si>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</si>
  <si>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</si>
  <si>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</si>
  <si>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</si>
  <si>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</si>
  <si>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</si>
  <si>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</si>
  <si>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</si>
  <si>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</si>
  <si>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</si>
  <si>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</si>
  <si>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</si>
  <si>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</si>
  <si>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</si>
  <si>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</si>
  <si>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</si>
  <si>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</si>
  <si>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</si>
  <si>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</si>
  <si>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</si>
  <si>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</si>
  <si>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</si>
  <si>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</si>
  <si>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</si>
  <si>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</si>
  <si>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</si>
  <si>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</si>
  <si>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</si>
  <si>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</si>
  <si>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</si>
  <si>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</si>
  <si>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</si>
  <si>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</si>
  <si>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</si>
  <si>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</si>
  <si>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</si>
  <si>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</si>
  <si>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</si>
  <si>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</si>
  <si>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</si>
  <si>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</si>
  <si>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</si>
  <si>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</si>
  <si>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</si>
  <si>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</si>
  <si>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</si>
  <si>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</si>
  <si>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</si>
  <si>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</si>
  <si>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</si>
  <si>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</si>
  <si>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</si>
  <si>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</si>
  <si>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</si>
  <si>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</si>
  <si>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</si>
  <si>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</si>
  <si>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</si>
  <si>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</si>
  <si>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</si>
  <si>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</si>
  <si>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</si>
  <si>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</si>
  <si>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</si>
  <si>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</si>
  <si>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</si>
  <si>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</si>
  <si>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</si>
  <si>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</si>
  <si>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</si>
  <si>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</si>
  <si>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</si>
  <si>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</si>
  <si>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</si>
  <si>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</si>
  <si>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</si>
  <si>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</si>
  <si>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</si>
  <si>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</si>
  <si>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</si>
  <si>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</si>
  <si>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</si>
  <si>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</si>
  <si>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</si>
  <si>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</si>
  <si>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</si>
  <si>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</si>
  <si>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</si>
  <si>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</si>
  <si>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</si>
  <si>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</si>
  <si>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</si>
  <si>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</si>
  <si>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</si>
  <si>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</si>
  <si>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</si>
  <si>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</si>
  <si>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</si>
  <si>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</si>
  <si>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</si>
  <si>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</si>
  <si>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</si>
  <si>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</si>
  <si>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</si>
  <si>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</si>
  <si>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</si>
  <si>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</si>
  <si>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</si>
  <si>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</si>
  <si>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</si>
  <si>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</si>
  <si>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</si>
  <si>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</si>
  <si>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</si>
  <si>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</si>
  <si>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</si>
  <si>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</si>
  <si>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</si>
  <si>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</si>
  <si>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</si>
  <si>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</si>
  <si>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</si>
  <si>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</si>
  <si>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</si>
  <si>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</si>
  <si>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</si>
  <si>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</si>
  <si>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</si>
  <si>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</si>
  <si>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</si>
  <si>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</si>
  <si>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</si>
  <si>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</si>
  <si>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</si>
  <si>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</si>
  <si>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</si>
  <si>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</si>
  <si>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</si>
  <si>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</si>
  <si>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</si>
  <si>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</si>
  <si>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</si>
  <si>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</si>
  <si>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</si>
  <si>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</si>
  <si>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</si>
  <si>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</si>
  <si>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</si>
  <si>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</si>
  <si>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</si>
  <si>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</si>
  <si>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</si>
  <si>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</si>
  <si>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</si>
  <si>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</si>
  <si>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</si>
  <si>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</si>
  <si>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</si>
  <si>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</si>
  <si>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</si>
  <si>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</si>
  <si>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</si>
  <si>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</si>
  <si>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</si>
  <si>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</si>
  <si>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</si>
  <si>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</si>
  <si>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</si>
  <si>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</si>
  <si>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</si>
  <si>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</si>
  <si>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</si>
  <si>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</si>
  <si>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</si>
  <si>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</si>
  <si>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</si>
  <si>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</si>
  <si>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</si>
  <si>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</si>
  <si>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</si>
  <si>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</si>
  <si>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</si>
  <si>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</si>
  <si>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</si>
  <si>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</si>
  <si>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</si>
  <si>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</si>
  <si>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</si>
  <si>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</si>
  <si>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</si>
  <si>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</si>
  <si>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</si>
  <si>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</si>
  <si>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</si>
  <si>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</si>
  <si>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</si>
  <si>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</si>
  <si>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</si>
  <si>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</si>
  <si>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</si>
  <si>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</si>
  <si>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</si>
  <si>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</si>
  <si>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</si>
  <si>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</si>
  <si>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</si>
  <si>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</si>
  <si>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</si>
  <si>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</si>
  <si>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</si>
  <si>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</si>
  <si>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</si>
  <si>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</si>
  <si>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</si>
  <si>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</si>
  <si>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</si>
  <si>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</si>
  <si>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</si>
  <si>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</si>
  <si>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</si>
  <si>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</si>
  <si>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</si>
  <si>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</si>
  <si>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</si>
  <si>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</si>
  <si>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</si>
  <si>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</si>
  <si>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</si>
  <si>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</si>
  <si>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</si>
  <si>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</si>
  <si>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</si>
  <si>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</si>
  <si>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</si>
  <si>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</si>
  <si>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</si>
  <si>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</si>
  <si>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</si>
  <si>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</si>
  <si>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</si>
  <si>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</si>
  <si>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</si>
  <si>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</si>
  <si>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</si>
  <si>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</si>
  <si>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</si>
  <si>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</si>
  <si>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</si>
  <si>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</si>
  <si>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</si>
  <si>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</si>
  <si>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</si>
  <si>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</si>
  <si>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</si>
  <si>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</si>
  <si>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</si>
  <si>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</si>
  <si>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</si>
  <si>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</si>
  <si>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</si>
  <si>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</si>
  <si>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</si>
  <si>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</si>
  <si>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</si>
  <si>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</si>
  <si>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</si>
  <si>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</si>
  <si>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</si>
  <si>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</si>
  <si>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</si>
  <si>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</si>
  <si>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</si>
  <si>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</si>
  <si>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</si>
  <si>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</si>
  <si>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</si>
  <si>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</si>
  <si>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</si>
  <si>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</si>
  <si>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</si>
  <si>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</si>
  <si>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</si>
  <si>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</si>
  <si>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</si>
  <si>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</si>
  <si>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</si>
  <si>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</si>
  <si>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</si>
  <si>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</si>
  <si>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</si>
  <si>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</si>
  <si>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</si>
  <si>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</si>
  <si>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</si>
  <si>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</si>
  <si>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</si>
  <si>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</si>
  <si>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</si>
  <si>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</si>
  <si>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</si>
  <si>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</si>
  <si>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</si>
  <si>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</si>
  <si>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</si>
  <si>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</si>
  <si>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</si>
  <si>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</si>
  <si>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</si>
  <si>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</si>
  <si>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</si>
  <si>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</si>
  <si>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</si>
  <si>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</si>
  <si>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</si>
  <si>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</si>
  <si>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</si>
  <si>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</si>
  <si>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</si>
  <si>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</si>
  <si>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</si>
  <si>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</si>
  <si>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</si>
  <si>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</si>
  <si>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</si>
  <si>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</si>
  <si>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</si>
  <si>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</si>
  <si>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</si>
  <si>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</si>
  <si>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</si>
  <si>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</si>
  <si>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</si>
  <si>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</si>
  <si>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</si>
  <si>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</si>
  <si>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</si>
  <si>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</si>
  <si>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</si>
  <si>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</si>
  <si>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</si>
  <si>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</si>
  <si>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</si>
  <si>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</si>
  <si>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</si>
  <si>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</si>
  <si>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</si>
  <si>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</si>
  <si>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</si>
  <si>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</si>
  <si>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</si>
  <si>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</si>
  <si>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</si>
  <si>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</si>
  <si>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</si>
  <si>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</si>
  <si>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</si>
  <si>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</si>
  <si>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</si>
  <si>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</si>
  <si>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</si>
  <si>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</si>
  <si>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</si>
  <si>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</si>
  <si>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</si>
  <si>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</si>
  <si>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</si>
  <si>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</si>
  <si>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</si>
  <si>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</si>
  <si>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</si>
  <si>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</si>
  <si>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</si>
  <si>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</si>
  <si>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</si>
  <si>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</si>
  <si>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</si>
  <si>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</si>
  <si>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</si>
  <si>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</si>
  <si>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</si>
  <si>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</si>
  <si>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</si>
  <si>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</si>
  <si>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</si>
  <si>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</si>
  <si>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</si>
  <si>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</si>
  <si>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</si>
  <si>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</si>
  <si>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</si>
  <si>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</si>
  <si>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</si>
  <si>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</si>
  <si>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</si>
  <si>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</si>
  <si>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</si>
  <si>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</si>
  <si>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</si>
  <si>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</si>
  <si>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</si>
  <si>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</si>
  <si>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</si>
  <si>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</si>
  <si>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</si>
  <si>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</si>
  <si>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</si>
  <si>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</si>
  <si>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</si>
  <si>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</si>
  <si>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</si>
  <si>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</si>
  <si>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</si>
  <si>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</si>
  <si>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</si>
  <si>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</si>
  <si>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</si>
  <si>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</si>
  <si>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</si>
  <si>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</si>
  <si>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</si>
  <si>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</si>
  <si>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</si>
  <si>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</si>
  <si>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</si>
  <si>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</si>
  <si>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</si>
  <si>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</si>
  <si>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</si>
  <si>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</si>
  <si>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</si>
  <si>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</si>
  <si>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</si>
  <si>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</si>
  <si>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</si>
  <si>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</si>
  <si>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</si>
  <si>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</si>
  <si>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</si>
  <si>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</si>
  <si>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</si>
  <si>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</si>
  <si>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</si>
  <si>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</si>
  <si>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</si>
  <si>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</si>
  <si>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</si>
  <si>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</si>
  <si>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</si>
  <si>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</si>
  <si>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</si>
  <si>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</si>
  <si>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</si>
  <si>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</si>
  <si>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</si>
  <si>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</si>
  <si>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</si>
  <si>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</si>
  <si>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</si>
  <si>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</si>
  <si>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</si>
  <si>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</si>
  <si>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</si>
  <si>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</si>
  <si>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</si>
  <si>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</si>
  <si>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</si>
  <si>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</si>
  <si>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</si>
  <si>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</si>
  <si>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</si>
  <si>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</si>
  <si>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</si>
  <si>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</si>
  <si>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</si>
  <si>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</si>
  <si>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</si>
  <si>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</si>
  <si>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</si>
  <si>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</si>
  <si>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</si>
  <si>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</si>
  <si>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</si>
  <si>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</si>
  <si>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</si>
  <si>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</si>
  <si>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</si>
  <si>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</si>
  <si>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</si>
  <si>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</si>
  <si>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</si>
  <si>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</si>
  <si>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</si>
  <si>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</si>
  <si>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</si>
  <si>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</si>
  <si>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</si>
  <si>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</si>
  <si>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</si>
  <si>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</si>
  <si>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</si>
  <si>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</si>
  <si>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</si>
  <si>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</si>
  <si>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</si>
  <si>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</si>
  <si>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</si>
  <si>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</si>
  <si>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</si>
  <si>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</si>
  <si>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</si>
  <si>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</si>
  <si>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</si>
  <si>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</si>
  <si>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</si>
  <si>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</si>
  <si>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</si>
  <si>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</si>
  <si>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</si>
  <si>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</si>
  <si>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</si>
  <si>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</si>
  <si>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</si>
  <si>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</si>
  <si>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</si>
  <si>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</si>
  <si>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</si>
  <si>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</si>
  <si>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</si>
  <si>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</si>
  <si>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</si>
  <si>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</si>
  <si>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</si>
  <si>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</si>
  <si>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</si>
  <si>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</si>
  <si>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</si>
  <si>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</si>
  <si>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</si>
  <si>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</si>
  <si>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</si>
  <si>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</si>
  <si>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</si>
  <si>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</si>
  <si>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</si>
  <si>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</si>
  <si>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</si>
  <si>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</si>
  <si>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</si>
  <si>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</si>
  <si>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</si>
  <si>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</si>
  <si>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</si>
  <si>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</si>
  <si>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</si>
  <si>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</si>
  <si>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</si>
  <si>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</si>
  <si>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</si>
  <si>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</si>
  <si>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</si>
  <si>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</si>
  <si>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</si>
  <si>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</si>
  <si>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</si>
  <si>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</si>
  <si>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</si>
  <si>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</si>
  <si>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</si>
  <si>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</si>
  <si>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</si>
  <si>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</si>
  <si>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</si>
  <si>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</si>
  <si>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</si>
  <si>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</si>
  <si>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</si>
  <si>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</si>
  <si>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</si>
  <si>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</si>
  <si>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</si>
  <si>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</si>
  <si>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</si>
  <si>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</si>
  <si>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</si>
  <si>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</si>
  <si>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</si>
  <si>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</si>
  <si>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</si>
  <si>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</si>
  <si>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</si>
  <si>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</si>
  <si>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</si>
  <si>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</si>
  <si>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</si>
  <si>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</si>
  <si>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</si>
  <si>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</si>
  <si>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</si>
  <si>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</si>
  <si>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</si>
  <si>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</si>
  <si>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</si>
  <si>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</si>
  <si>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</si>
  <si>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</si>
  <si>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</si>
  <si>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</si>
  <si>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</si>
  <si>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</si>
  <si>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</si>
  <si>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</si>
  <si>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</si>
  <si>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</si>
  <si>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</si>
  <si>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</si>
  <si>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</si>
  <si>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</si>
  <si>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</si>
  <si>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</si>
  <si>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</si>
  <si>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</si>
  <si>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</si>
  <si>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</si>
  <si>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</si>
  <si>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</si>
  <si>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</si>
  <si>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</si>
  <si>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</si>
  <si>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</si>
  <si>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</si>
  <si>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</si>
  <si>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</si>
  <si>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</si>
  <si>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</si>
  <si>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</si>
  <si>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</si>
  <si>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</si>
  <si>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</si>
  <si>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</si>
  <si>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</si>
  <si>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</si>
  <si>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</si>
  <si>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</si>
  <si>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</si>
  <si>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</si>
  <si>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</si>
  <si>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</si>
  <si>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</si>
  <si>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</si>
  <si>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</si>
  <si>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</si>
  <si>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</si>
  <si>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</si>
  <si>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</si>
  <si>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</si>
  <si>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</si>
  <si>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</si>
  <si>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</si>
  <si>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</si>
  <si>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</si>
  <si>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</si>
  <si>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</si>
  <si>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</si>
  <si>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</si>
  <si>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</si>
  <si>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</si>
  <si>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</si>
  <si>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</si>
  <si>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</si>
  <si>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</si>
  <si>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</si>
  <si>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</si>
  <si>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</si>
  <si>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</si>
  <si>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</si>
  <si>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</si>
  <si>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</si>
  <si>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</si>
  <si>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</si>
  <si>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</si>
  <si>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</si>
  <si>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</si>
  <si>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</si>
  <si>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</si>
  <si>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</si>
  <si>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</si>
  <si>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</si>
  <si>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</si>
  <si>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</si>
  <si>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</si>
  <si>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</si>
  <si>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</si>
  <si>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</si>
  <si>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</si>
  <si>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</si>
  <si>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</si>
  <si>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</si>
  <si>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</si>
  <si>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</si>
  <si>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</si>
  <si>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</si>
  <si>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</si>
  <si>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</si>
  <si>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</si>
  <si>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</si>
  <si>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</si>
  <si>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</si>
  <si>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</si>
  <si>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</si>
  <si>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</si>
  <si>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</si>
  <si>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</si>
  <si>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</si>
  <si>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</si>
  <si>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</si>
  <si>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</si>
  <si>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</si>
  <si>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</si>
  <si>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</si>
  <si>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</si>
  <si>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</si>
  <si>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</si>
  <si>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</si>
  <si>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</si>
  <si>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</si>
  <si>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</si>
  <si>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</si>
  <si>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</si>
  <si>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</si>
  <si>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</si>
  <si>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</si>
  <si>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</si>
  <si>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</si>
  <si>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</si>
  <si>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</si>
  <si>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</si>
  <si>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</si>
  <si>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</si>
  <si>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</si>
  <si>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</si>
  <si>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</si>
  <si>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</si>
  <si>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</si>
  <si>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</si>
  <si>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</si>
  <si>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</si>
  <si>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</si>
  <si>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</si>
  <si>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</si>
  <si>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</si>
  <si>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</si>
  <si>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</si>
  <si>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</si>
  <si>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</si>
  <si>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</si>
  <si>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</si>
  <si>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</si>
  <si>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</si>
  <si>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</si>
  <si>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</si>
  <si>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</si>
  <si>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</si>
  <si>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</si>
  <si>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</si>
  <si>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</si>
  <si>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</si>
  <si>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</si>
  <si>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</si>
  <si>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</si>
  <si>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</si>
  <si>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</si>
  <si>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</si>
  <si>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</si>
  <si>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</si>
  <si>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</si>
  <si>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</si>
  <si>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</si>
  <si>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</si>
  <si>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</si>
  <si>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</si>
  <si>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</si>
  <si>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</si>
  <si>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</si>
  <si>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</si>
  <si>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</si>
  <si>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</si>
  <si>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</si>
  <si>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</si>
  <si>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</si>
  <si>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</si>
  <si>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</si>
  <si>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</si>
  <si>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</si>
  <si>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</si>
  <si>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</si>
  <si>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</si>
  <si>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</si>
  <si>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</si>
  <si>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</si>
  <si>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</si>
  <si>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</si>
  <si>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</si>
  <si>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</si>
  <si>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</si>
  <si>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</si>
  <si>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</si>
  <si>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</si>
  <si>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</si>
  <si>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</si>
  <si>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</si>
  <si>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</si>
  <si>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</si>
  <si>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</si>
  <si>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</si>
  <si>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</si>
  <si>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</si>
  <si>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</si>
  <si>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</si>
  <si>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</si>
  <si>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</si>
  <si>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</si>
  <si>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</si>
  <si>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</si>
  <si>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</si>
  <si>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</si>
  <si>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</si>
  <si>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</si>
  <si>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</si>
  <si>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</si>
  <si>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</si>
  <si>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</si>
  <si>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</si>
  <si>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</si>
  <si>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</si>
  <si>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</si>
  <si>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</si>
  <si>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</si>
  <si>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</si>
  <si>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</si>
  <si>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</si>
  <si>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</si>
  <si>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</si>
  <si>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</si>
  <si>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</si>
  <si>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</si>
  <si>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</si>
  <si>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</si>
  <si>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</si>
  <si>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</si>
  <si>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</si>
  <si>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</si>
  <si>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</si>
  <si>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</si>
  <si>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</si>
  <si>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</si>
  <si>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</si>
  <si>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</si>
  <si>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</si>
  <si>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</si>
  <si>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</si>
  <si>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</si>
  <si>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</si>
  <si>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</si>
  <si>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</si>
  <si>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</si>
  <si>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</si>
  <si>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</si>
  <si>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</si>
  <si>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</si>
  <si>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</si>
  <si>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</si>
  <si>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</si>
  <si>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</si>
  <si>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</si>
  <si>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</si>
  <si>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</si>
  <si>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</si>
  <si>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</si>
  <si>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</si>
  <si>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</si>
  <si>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</si>
  <si>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</si>
  <si>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</si>
  <si>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</si>
  <si>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</si>
  <si>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</si>
  <si>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</si>
  <si>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</si>
  <si>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</si>
  <si>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</si>
  <si>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</si>
  <si>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</si>
  <si>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</si>
  <si>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</si>
  <si>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</si>
  <si>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</si>
  <si>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</si>
  <si>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</si>
  <si>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</si>
  <si>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</si>
  <si>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</si>
  <si>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</si>
  <si>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</si>
  <si>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</si>
  <si>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</si>
  <si>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</si>
  <si>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</si>
  <si>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</si>
  <si>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</si>
  <si>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</si>
  <si>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</si>
  <si>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</si>
  <si>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</si>
  <si>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</si>
  <si>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</si>
  <si>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</si>
  <si>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</si>
  <si>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</si>
  <si>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</si>
  <si>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</si>
  <si>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</si>
  <si>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</si>
  <si>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</si>
  <si>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</si>
  <si>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</si>
  <si>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</si>
  <si>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</si>
  <si>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</si>
  <si>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</si>
  <si>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</si>
  <si>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</si>
  <si>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</si>
  <si>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</si>
  <si>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</si>
  <si>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</si>
  <si>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</si>
  <si>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</si>
  <si>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</si>
  <si>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</si>
  <si>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</si>
  <si>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</si>
  <si>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</si>
  <si>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</si>
  <si>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</si>
  <si>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</si>
  <si>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</si>
  <si>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</si>
  <si>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</si>
  <si>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</si>
  <si>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</si>
  <si>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</si>
  <si>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</si>
  <si>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</si>
  <si>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</si>
  <si>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</si>
  <si>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</si>
  <si>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</si>
  <si>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</si>
  <si>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</si>
  <si>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</si>
  <si>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</si>
  <si>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</si>
  <si>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</si>
  <si>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</si>
  <si>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</si>
  <si>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</si>
  <si>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</si>
  <si>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</si>
  <si>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</si>
  <si>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</si>
  <si>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</si>
  <si>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</si>
  <si>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</si>
  <si>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</si>
  <si>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</si>
  <si>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</si>
  <si>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</si>
  <si>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</si>
  <si>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</si>
  <si>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</si>
  <si>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</si>
  <si>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</si>
  <si>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</si>
  <si>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</si>
  <si>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</si>
  <si>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</si>
  <si>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</si>
  <si>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</si>
  <si>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</si>
  <si>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</si>
  <si>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</si>
  <si>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</si>
  <si>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</si>
  <si>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</si>
  <si>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</si>
  <si>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</si>
  <si>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</si>
  <si>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</si>
  <si>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</si>
  <si>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</si>
  <si>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</si>
  <si>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</si>
  <si>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</si>
  <si>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</si>
  <si>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</si>
  <si>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</si>
  <si>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</si>
  <si>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</si>
  <si>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</si>
  <si>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</si>
  <si>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</si>
  <si>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</si>
  <si>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</si>
  <si>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</si>
  <si>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</si>
  <si>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</si>
  <si>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</si>
  <si>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</si>
  <si>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</si>
  <si>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</si>
  <si>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</si>
  <si>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</si>
  <si>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</si>
  <si>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</si>
  <si>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</si>
  <si>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</si>
  <si>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</si>
  <si>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</si>
  <si>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</si>
  <si>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</si>
  <si>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</si>
  <si>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</si>
  <si>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</si>
  <si>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</si>
  <si>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</si>
  <si>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</si>
  <si>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</si>
  <si>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</si>
  <si>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</si>
  <si>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</si>
  <si>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</si>
  <si>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</si>
  <si>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</si>
  <si>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</si>
  <si>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</si>
  <si>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</si>
  <si>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</si>
  <si>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</si>
  <si>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</si>
  <si>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</si>
  <si>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</si>
  <si>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</si>
  <si>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</si>
  <si>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</si>
  <si>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</si>
  <si>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</si>
  <si>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</si>
  <si>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</si>
  <si>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</si>
  <si>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</si>
  <si>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</si>
  <si>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</si>
  <si>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</si>
  <si>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</si>
  <si>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</si>
  <si>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</si>
  <si>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</si>
  <si>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</si>
  <si>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</si>
  <si>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</si>
  <si>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</si>
  <si>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</si>
  <si>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</si>
  <si>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</si>
  <si>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</si>
  <si>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</si>
  <si>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</si>
  <si>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</si>
  <si>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</si>
  <si>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</si>
  <si>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</si>
  <si>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</si>
  <si>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</si>
  <si>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</si>
  <si>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</si>
  <si>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</si>
  <si>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</si>
  <si>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</si>
  <si>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</si>
  <si>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</si>
  <si>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</si>
  <si>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</si>
  <si>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</si>
  <si>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</si>
  <si>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</si>
  <si>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</si>
  <si>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</si>
  <si>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</si>
  <si>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</si>
  <si>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</si>
  <si>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</si>
  <si>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</si>
  <si>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</si>
  <si>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</si>
  <si>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</si>
  <si>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</si>
  <si>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</si>
  <si>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</si>
  <si>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</si>
  <si>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</si>
  <si>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</si>
  <si>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</si>
  <si>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</si>
  <si>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</si>
  <si>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</si>
  <si>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</si>
  <si>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</si>
  <si>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</si>
  <si>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</si>
  <si>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</si>
  <si>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</si>
  <si>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</si>
  <si>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</si>
  <si>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</si>
  <si>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</si>
  <si>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</si>
  <si>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</si>
  <si>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</si>
  <si>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</si>
  <si>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</si>
  <si>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</si>
  <si>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</si>
  <si>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</si>
  <si>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</si>
  <si>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</si>
  <si>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</si>
  <si>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</si>
  <si>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</si>
  <si>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</si>
  <si>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</si>
  <si>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</si>
  <si>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</si>
  <si>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</si>
  <si>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</si>
  <si>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</si>
  <si>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</si>
  <si>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</si>
  <si>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</si>
  <si>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</si>
  <si>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</si>
  <si>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</si>
  <si>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</si>
  <si>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</si>
  <si>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</si>
  <si>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</si>
  <si>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</si>
  <si>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</si>
  <si>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</si>
  <si>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</si>
  <si>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</si>
  <si>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</si>
  <si>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</si>
  <si>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</si>
  <si>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</si>
  <si>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</si>
  <si>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</si>
  <si>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</si>
  <si>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</si>
  <si>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</si>
  <si>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</si>
  <si>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</si>
  <si>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</si>
  <si>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</si>
  <si>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</si>
  <si>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</si>
  <si>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</si>
  <si>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</si>
  <si>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</si>
  <si>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</si>
  <si>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</si>
  <si>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</si>
  <si>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</si>
  <si>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</si>
  <si>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</si>
  <si>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</si>
  <si>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</si>
  <si>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</si>
  <si>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</si>
  <si>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</si>
  <si>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</si>
  <si>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</si>
  <si>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</si>
  <si>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</si>
  <si>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</si>
  <si>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</si>
  <si>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</si>
  <si>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</si>
  <si>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</si>
  <si>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</si>
  <si>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</si>
  <si>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</si>
  <si>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</si>
  <si>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</si>
  <si>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</si>
  <si>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</si>
  <si>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</si>
  <si>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</si>
  <si>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</si>
  <si>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</si>
  <si>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</si>
  <si>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</si>
  <si>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</si>
  <si>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</si>
  <si>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</si>
  <si>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</si>
  <si>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</si>
  <si>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</si>
  <si>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</si>
  <si>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</si>
  <si>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</si>
  <si>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</si>
  <si>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</si>
  <si>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</si>
  <si>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</si>
  <si>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</si>
  <si>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</si>
  <si>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</si>
  <si>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</si>
  <si>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</si>
  <si>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</si>
  <si>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</si>
  <si>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</si>
  <si>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</si>
  <si>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</si>
  <si>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</si>
  <si>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</si>
  <si>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</si>
  <si>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</si>
  <si>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</si>
  <si>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</si>
  <si>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</si>
  <si>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</si>
  <si>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</si>
  <si>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</si>
  <si>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</si>
  <si>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</si>
  <si>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</si>
  <si>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</si>
  <si>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</si>
  <si>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</si>
  <si>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</si>
  <si>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</si>
  <si>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</si>
  <si>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</si>
  <si>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</si>
  <si>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</si>
  <si>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</si>
  <si>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</si>
  <si>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</si>
  <si>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</si>
  <si>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</si>
  <si>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</si>
  <si>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</si>
  <si>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</si>
  <si>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</si>
  <si>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</si>
  <si>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</si>
  <si>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</si>
  <si>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</si>
  <si>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</si>
  <si>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</si>
  <si>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</si>
  <si>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</si>
  <si>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</si>
  <si>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</si>
  <si>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</si>
  <si>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</si>
  <si>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</si>
  <si>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</si>
  <si>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</si>
  <si>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</si>
  <si>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</si>
  <si>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</si>
  <si>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</si>
  <si>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</si>
  <si>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</si>
  <si>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</si>
  <si>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</si>
  <si>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</si>
  <si>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</si>
  <si>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</si>
  <si>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</si>
  <si>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</si>
  <si>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</si>
  <si>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</si>
  <si>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</si>
  <si>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</si>
  <si>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</si>
  <si>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</si>
  <si>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</si>
  <si>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</si>
  <si>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</si>
  <si>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</si>
  <si>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</si>
  <si>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</si>
  <si>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</si>
  <si>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</si>
  <si>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</si>
  <si>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</si>
  <si>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</si>
  <si>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</si>
  <si>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</si>
  <si>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</si>
  <si>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</si>
  <si>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</si>
  <si>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</si>
  <si>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</si>
  <si>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</si>
  <si>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</si>
  <si>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</si>
  <si>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</si>
  <si>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</si>
  <si>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</si>
  <si>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</si>
  <si>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</si>
  <si>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</si>
  <si>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</si>
  <si>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</si>
  <si>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</si>
  <si>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</si>
  <si>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</si>
  <si>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</si>
  <si>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</si>
  <si>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</si>
  <si>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</si>
  <si>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</si>
  <si>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</si>
  <si>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</si>
  <si>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</si>
  <si>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</si>
  <si>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</si>
  <si>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</si>
  <si>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</si>
  <si>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</si>
  <si>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</si>
  <si>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</si>
  <si>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</si>
  <si>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</si>
  <si>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</si>
  <si>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</si>
  <si>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</si>
  <si>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</si>
  <si>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</si>
  <si>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</si>
  <si>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</si>
  <si>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</si>
  <si>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</si>
  <si>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</si>
  <si>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</si>
  <si>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</si>
  <si>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</si>
  <si>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</si>
  <si>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</si>
  <si>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</si>
  <si>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</si>
  <si>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</si>
  <si>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</si>
  <si>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</si>
  <si>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</si>
  <si>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</si>
  <si>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</si>
  <si>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</si>
  <si>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</si>
  <si>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</si>
  <si>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</si>
  <si>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</si>
  <si>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</si>
  <si>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</si>
  <si>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</si>
  <si>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</si>
  <si>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</si>
  <si>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</si>
  <si>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</si>
  <si>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</si>
  <si>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</si>
  <si>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</si>
  <si>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</si>
  <si>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</si>
  <si>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</si>
  <si>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</si>
  <si>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</si>
  <si>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</si>
  <si>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</si>
  <si>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</si>
  <si>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</si>
  <si>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</si>
  <si>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</si>
  <si>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</si>
  <si>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</si>
  <si>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</si>
  <si>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</si>
  <si>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</si>
  <si>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</si>
  <si>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</si>
  <si>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</si>
  <si>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</si>
  <si>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</si>
  <si>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</si>
  <si>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</si>
  <si>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</si>
  <si>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</si>
  <si>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</si>
  <si>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</si>
  <si>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</si>
  <si>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</si>
  <si>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</si>
  <si>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</si>
  <si>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</si>
  <si>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</si>
  <si>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</si>
  <si>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</si>
  <si>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</si>
  <si>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</si>
  <si>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</si>
  <si>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</si>
  <si>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</si>
  <si>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</si>
  <si>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</si>
  <si>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</si>
  <si>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</si>
  <si>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</si>
  <si>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</si>
  <si>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</si>
  <si>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</si>
  <si>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</si>
  <si>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</si>
  <si>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</si>
  <si>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</si>
  <si>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</si>
  <si>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</si>
  <si>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</si>
  <si>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</si>
  <si>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</si>
  <si>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</si>
  <si>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</si>
  <si>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</si>
  <si>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</si>
  <si>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</si>
  <si>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</si>
  <si>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</si>
  <si>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</si>
  <si>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</si>
  <si>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</si>
  <si>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</si>
  <si>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</si>
  <si>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</si>
  <si>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</si>
  <si>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</si>
  <si>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</si>
  <si>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</si>
  <si>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</si>
  <si>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</si>
  <si>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</si>
  <si>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</si>
  <si>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</si>
  <si>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</si>
  <si>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</si>
  <si>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</si>
  <si>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</si>
  <si>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</si>
  <si>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</si>
  <si>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</si>
  <si>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</si>
  <si>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</si>
  <si>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</si>
  <si>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</si>
  <si>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</si>
  <si>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</si>
  <si>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</si>
  <si>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</si>
  <si>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</si>
  <si>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</si>
  <si>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</si>
  <si>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</si>
  <si>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</si>
  <si>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</si>
  <si>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</si>
  <si>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</si>
  <si>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</si>
  <si>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</si>
  <si>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</si>
  <si>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</si>
  <si>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</si>
  <si>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</si>
  <si>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</si>
  <si>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</si>
  <si>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</si>
  <si>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</si>
  <si>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</si>
  <si>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</si>
  <si>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</si>
  <si>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</si>
  <si>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</si>
  <si>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</si>
  <si>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</si>
  <si>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</si>
  <si>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</si>
  <si>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</si>
  <si>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</si>
  <si>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</si>
  <si>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</si>
  <si>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</si>
  <si>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</si>
  <si>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</si>
  <si>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</si>
  <si>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</si>
  <si>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</si>
  <si>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</si>
  <si>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</si>
  <si>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</si>
  <si>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</si>
  <si>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</si>
  <si>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</si>
  <si>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</si>
  <si>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</si>
  <si>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</si>
  <si>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</si>
  <si>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</si>
  <si>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</si>
  <si>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</si>
  <si>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</si>
  <si>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</si>
  <si>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</si>
  <si>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</si>
  <si>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</si>
  <si>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</si>
  <si>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</si>
  <si>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</si>
  <si>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</si>
  <si>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</si>
  <si>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</si>
  <si>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</si>
  <si>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</si>
  <si>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</si>
  <si>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</si>
  <si>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</si>
  <si>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</si>
  <si>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</si>
  <si>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</si>
  <si>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</si>
  <si>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</si>
  <si>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</si>
  <si>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</si>
  <si>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</si>
  <si>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</si>
  <si>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</si>
  <si>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</si>
  <si>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</si>
  <si>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</si>
  <si>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</si>
  <si>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</si>
  <si>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</si>
  <si>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</si>
  <si>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</si>
  <si>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</si>
  <si>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</si>
  <si>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</si>
  <si>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</si>
  <si>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</si>
  <si>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</si>
  <si>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</si>
  <si>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</si>
  <si>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</si>
  <si>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</si>
  <si>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</si>
  <si>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</si>
  <si>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</si>
  <si>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</si>
  <si>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</si>
  <si>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</si>
  <si>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</si>
  <si>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</si>
  <si>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</si>
  <si>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</si>
  <si>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</si>
  <si>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</si>
  <si>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</si>
  <si>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</si>
  <si>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</si>
  <si>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</si>
  <si>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</si>
  <si>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</si>
  <si>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</si>
  <si>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</si>
  <si>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</si>
  <si>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</si>
  <si>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</si>
  <si>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</si>
  <si>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</si>
  <si>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</si>
  <si>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</si>
  <si>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</si>
  <si>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</si>
  <si>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</si>
  <si>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</si>
  <si>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</si>
  <si>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</si>
  <si>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</si>
  <si>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</si>
  <si>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</si>
  <si>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</si>
  <si>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</si>
  <si>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</si>
  <si>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</si>
  <si>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</si>
  <si>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</si>
  <si>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</si>
  <si>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</si>
  <si>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</si>
  <si>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</si>
  <si>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</si>
  <si>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</si>
  <si>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</si>
  <si>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</si>
  <si>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</si>
  <si>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</si>
  <si>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</si>
  <si>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</si>
  <si>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</si>
  <si>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</si>
  <si>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</si>
  <si>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</si>
  <si>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</si>
  <si>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</si>
  <si>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</si>
  <si>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</si>
  <si>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</si>
  <si>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</si>
  <si>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</si>
  <si>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</si>
  <si>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</si>
  <si>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</si>
  <si>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</si>
  <si>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</si>
  <si>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</si>
  <si>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</si>
  <si>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</si>
  <si>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</si>
  <si>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</si>
  <si>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</si>
  <si>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</si>
  <si>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</si>
  <si>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</si>
  <si>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</si>
  <si>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</si>
  <si>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</si>
  <si>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</si>
  <si>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</si>
  <si>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</si>
  <si>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</si>
  <si>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</si>
  <si>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</si>
  <si>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</si>
  <si>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</si>
  <si>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</si>
  <si>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</si>
  <si>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</si>
  <si>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</si>
  <si>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</si>
  <si>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</si>
  <si>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</si>
  <si>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</si>
  <si>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</si>
  <si>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</si>
  <si>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</si>
  <si>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</si>
  <si>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</si>
  <si>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</si>
  <si>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</si>
  <si>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</si>
  <si>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</si>
  <si>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</si>
  <si>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</si>
  <si>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</si>
  <si>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</si>
  <si>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</si>
  <si>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</si>
  <si>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</si>
  <si>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</si>
  <si>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</si>
  <si>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</si>
  <si>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</si>
  <si>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</si>
  <si>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</si>
  <si>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</si>
  <si>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</si>
  <si>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</si>
  <si>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</si>
  <si>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</si>
  <si>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</si>
  <si>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</si>
  <si>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</si>
  <si>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</si>
  <si>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</si>
  <si>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</si>
  <si>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</si>
  <si>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</si>
  <si>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</si>
  <si>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</si>
  <si>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</si>
  <si>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</si>
  <si>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</si>
  <si>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</si>
  <si>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</si>
  <si>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</si>
  <si>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</si>
  <si>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</si>
  <si>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</si>
  <si>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</si>
  <si>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</si>
  <si>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</si>
  <si>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</si>
  <si>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</si>
  <si>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</si>
  <si>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</si>
  <si>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</si>
  <si>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</si>
  <si>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</si>
  <si>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</si>
  <si>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</si>
  <si>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</si>
  <si>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</si>
  <si>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</si>
  <si>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</si>
  <si>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</si>
  <si>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</si>
  <si>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</si>
  <si>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</si>
  <si>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</si>
  <si>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</si>
  <si>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</si>
  <si>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</si>
  <si>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</si>
  <si>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</si>
  <si>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</si>
  <si>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</si>
  <si>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</si>
  <si>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</si>
  <si>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</si>
  <si>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</si>
  <si>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</si>
  <si>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</si>
  <si>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</si>
  <si>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</si>
  <si>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</si>
  <si>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</si>
  <si>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</si>
  <si>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</si>
  <si>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</si>
  <si>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</si>
  <si>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</si>
  <si>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</si>
  <si>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</si>
  <si>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</si>
  <si>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</si>
  <si>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</si>
  <si>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</si>
  <si>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</si>
  <si>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</si>
  <si>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</si>
  <si>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</si>
  <si>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</si>
  <si>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</si>
  <si>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</si>
  <si>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</si>
  <si>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</si>
  <si>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</si>
  <si>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</si>
  <si>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</si>
  <si>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</si>
  <si>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</si>
  <si>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</si>
  <si>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</si>
  <si>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</si>
  <si>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</si>
  <si>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</si>
  <si>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</si>
  <si>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</si>
  <si>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</si>
  <si>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</si>
  <si>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</si>
  <si>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</si>
  <si>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</si>
  <si>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</si>
  <si>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</si>
  <si>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</si>
  <si>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</si>
  <si>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</si>
  <si>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</si>
  <si>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</si>
  <si>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</si>
  <si>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</si>
  <si>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</si>
  <si>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</si>
  <si>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</si>
  <si>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</si>
  <si>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</si>
  <si>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</si>
  <si>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</si>
  <si>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</si>
  <si>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</si>
  <si>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</si>
  <si>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</si>
  <si>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</si>
  <si>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</si>
  <si>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</si>
  <si>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</si>
  <si>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</si>
  <si>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</si>
  <si>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</si>
  <si>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</si>
  <si>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</si>
  <si>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</si>
  <si>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</si>
  <si>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</si>
  <si>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</si>
  <si>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</si>
  <si>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</si>
  <si>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</si>
  <si>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</si>
  <si>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</si>
  <si>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</si>
  <si>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</si>
  <si>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</si>
  <si>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</si>
  <si>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</si>
  <si>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</si>
  <si>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</si>
  <si>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</si>
  <si>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</si>
  <si>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</si>
  <si>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</si>
  <si>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</si>
  <si>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</si>
  <si>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</si>
  <si>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</si>
  <si>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</si>
  <si>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</si>
  <si>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</si>
  <si>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</si>
  <si>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</si>
  <si>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</si>
  <si>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</si>
  <si>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</si>
  <si>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</si>
  <si>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</si>
  <si>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</si>
  <si>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</si>
  <si>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</si>
  <si>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</si>
  <si>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</si>
  <si>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</si>
  <si>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</si>
  <si>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</si>
  <si>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</si>
  <si>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</si>
  <si>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</si>
  <si>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</si>
  <si>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</si>
  <si>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</si>
  <si>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</si>
  <si>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</si>
  <si>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</si>
  <si>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</si>
  <si>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</si>
  <si>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</si>
  <si>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</si>
  <si>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</si>
  <si>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</si>
  <si>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</si>
  <si>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</si>
  <si>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</si>
  <si>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</si>
  <si>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</si>
  <si>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</si>
  <si>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</si>
  <si>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</si>
  <si>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</si>
  <si>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</si>
  <si>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</si>
  <si>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</si>
  <si>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</si>
  <si>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</si>
  <si>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</si>
  <si>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</si>
  <si>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</si>
  <si>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</si>
  <si>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</si>
  <si>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</si>
  <si>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</si>
  <si>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</si>
  <si>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</si>
  <si>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</si>
  <si>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</si>
  <si>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</si>
  <si>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</si>
  <si>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</si>
  <si>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</si>
  <si>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</si>
  <si>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</si>
  <si>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</si>
  <si>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</si>
  <si>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</si>
  <si>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</si>
  <si>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</si>
  <si>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</si>
  <si>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</si>
  <si>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</si>
  <si>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</si>
  <si>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</si>
  <si>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</si>
  <si>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</si>
  <si>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</si>
  <si>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</si>
  <si>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</si>
  <si>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</si>
  <si>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</si>
  <si>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</si>
  <si>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</si>
  <si>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</si>
  <si>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</si>
  <si>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</si>
  <si>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</si>
  <si>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</si>
  <si>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</si>
  <si>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</si>
  <si>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</si>
  <si>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</si>
  <si>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</si>
  <si>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</si>
  <si>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</si>
  <si>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</si>
  <si>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</si>
  <si>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</si>
  <si>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</si>
  <si>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</si>
  <si>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</si>
  <si>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</si>
  <si>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</si>
  <si>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</si>
  <si>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</si>
  <si>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</si>
  <si>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</si>
  <si>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</si>
  <si>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</si>
  <si>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</si>
  <si>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</si>
  <si>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</si>
  <si>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</si>
  <si>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</si>
  <si>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</si>
  <si>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</si>
  <si>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</si>
  <si>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</si>
  <si>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</si>
  <si>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</si>
  <si>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</si>
  <si>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</si>
  <si>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</si>
  <si>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</si>
  <si>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</si>
  <si>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</si>
  <si>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</si>
  <si>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</si>
  <si>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</si>
  <si>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</si>
  <si>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</si>
  <si>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</si>
  <si>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</si>
  <si>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</si>
  <si>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</si>
  <si>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</si>
  <si>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</si>
  <si>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</si>
  <si>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</si>
  <si>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</si>
  <si>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</si>
  <si>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</si>
  <si>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</si>
  <si>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</si>
  <si>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</si>
  <si>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</si>
  <si>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</si>
  <si>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</si>
  <si>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</si>
  <si>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</si>
  <si>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</si>
  <si>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</si>
  <si>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</si>
  <si>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</si>
  <si>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</si>
  <si>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</si>
  <si>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</si>
  <si>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</si>
  <si>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</si>
  <si>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</si>
  <si>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</si>
  <si>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</si>
  <si>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</si>
  <si>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</si>
  <si>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</si>
  <si>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</si>
  <si>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</si>
  <si>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</si>
  <si>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</si>
  <si>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</si>
  <si>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</si>
  <si>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</si>
  <si>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</si>
  <si>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</si>
  <si>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</si>
  <si>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</si>
  <si>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</si>
  <si>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</si>
  <si>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</si>
  <si>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</si>
  <si>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</si>
  <si>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</si>
  <si>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</si>
  <si>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</si>
  <si>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</si>
  <si>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</si>
  <si>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</si>
  <si>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</si>
  <si>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</si>
  <si>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</si>
  <si>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</si>
  <si>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</si>
  <si>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</si>
  <si>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</si>
  <si>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</si>
  <si>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</si>
  <si>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</si>
  <si>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</si>
  <si>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</si>
  <si>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</si>
  <si>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</si>
  <si>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</si>
  <si>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</si>
  <si>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</si>
  <si>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</si>
  <si>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</si>
  <si>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</si>
  <si>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</si>
  <si>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</si>
  <si>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</si>
  <si>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</si>
  <si>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</si>
  <si>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</si>
  <si>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</si>
  <si>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</si>
  <si>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</si>
  <si>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</si>
  <si>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</si>
  <si>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</si>
  <si>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</si>
  <si>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</si>
  <si>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</si>
  <si>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</si>
  <si>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</si>
  <si>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</si>
  <si>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</si>
  <si>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</si>
  <si>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</si>
  <si>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</si>
  <si>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</si>
  <si>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</si>
  <si>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</si>
  <si>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</si>
  <si>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</si>
  <si>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</si>
  <si>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</si>
  <si>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</si>
  <si>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</si>
  <si>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</si>
  <si>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</si>
  <si>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</si>
  <si>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</si>
  <si>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</si>
  <si>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</si>
  <si>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</si>
  <si>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</si>
  <si>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</si>
  <si>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</si>
  <si>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</si>
  <si>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</si>
  <si>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</si>
  <si>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</si>
  <si>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</si>
  <si>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</si>
  <si>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</si>
  <si>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</si>
  <si>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</si>
  <si>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</si>
  <si>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</si>
  <si>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</si>
  <si>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</si>
  <si>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</si>
  <si>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</si>
  <si>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</si>
  <si>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</si>
  <si>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</si>
  <si>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</si>
  <si>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</si>
  <si>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</si>
  <si>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</si>
  <si>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</si>
  <si>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</si>
  <si>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</si>
  <si>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</si>
  <si>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</si>
  <si>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</si>
  <si>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</si>
  <si>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</si>
  <si>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</si>
  <si>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</si>
  <si>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</si>
  <si>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</si>
  <si>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</si>
  <si>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</si>
  <si>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</si>
  <si>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</si>
  <si>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</si>
  <si>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</si>
  <si>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</si>
  <si>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</si>
  <si>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</si>
  <si>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</si>
  <si>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</si>
  <si>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</si>
  <si>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</si>
  <si>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</si>
  <si>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</si>
  <si>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</si>
  <si>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</si>
  <si>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</si>
  <si>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</si>
  <si>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</si>
  <si>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</si>
  <si>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</si>
  <si>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</si>
  <si>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</si>
  <si>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</si>
  <si>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</si>
  <si>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</si>
  <si>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</si>
  <si>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</si>
  <si>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</si>
  <si>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</si>
  <si>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</si>
  <si>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</si>
  <si>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</si>
  <si>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</si>
  <si>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</si>
  <si>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</si>
  <si>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</si>
  <si>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</si>
  <si>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</si>
  <si>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</si>
  <si>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</si>
  <si>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</si>
  <si>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</si>
  <si>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</si>
  <si>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</si>
  <si>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</si>
  <si>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</si>
  <si>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</si>
  <si>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</si>
  <si>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</si>
  <si>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</si>
  <si>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</si>
  <si>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</si>
  <si>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</si>
  <si>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</si>
  <si>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</si>
  <si>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</si>
  <si>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</si>
  <si>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</si>
  <si>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</si>
  <si>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</si>
  <si>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</si>
  <si>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</si>
  <si>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</si>
  <si>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</si>
  <si>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</si>
  <si>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</si>
  <si>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</si>
  <si>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</si>
  <si>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</si>
  <si>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</si>
  <si>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</si>
  <si>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</si>
  <si>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</si>
  <si>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</si>
  <si>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</si>
  <si>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</si>
  <si>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</si>
  <si>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</si>
  <si>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</si>
  <si>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</si>
  <si>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</si>
  <si>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</si>
  <si>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</si>
  <si>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</si>
  <si>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</si>
  <si>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</si>
  <si>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</si>
  <si>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</si>
  <si>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</si>
  <si>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</si>
  <si>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</si>
  <si>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</si>
  <si>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</si>
  <si>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</si>
  <si>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</si>
  <si>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</si>
  <si>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</si>
  <si>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</si>
  <si>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</si>
  <si>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</si>
  <si>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</si>
  <si>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</si>
  <si>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</si>
  <si>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</si>
  <si>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</si>
  <si>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</si>
  <si>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</si>
  <si>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</si>
  <si>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</si>
  <si>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</si>
  <si>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</si>
  <si>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</si>
  <si>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</si>
  <si>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</si>
  <si>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</si>
  <si>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</si>
  <si>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</si>
  <si>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</si>
  <si>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</si>
  <si>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</si>
  <si>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</si>
  <si>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</si>
  <si>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</si>
  <si>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</si>
  <si>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</si>
  <si>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</si>
  <si>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</si>
  <si>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</si>
  <si>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</si>
  <si>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</si>
  <si>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</si>
  <si>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</si>
  <si>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</si>
  <si>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</si>
  <si>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</si>
  <si>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</si>
  <si>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</si>
  <si>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</si>
  <si>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</si>
  <si>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</si>
  <si>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</si>
  <si>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</si>
  <si>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</si>
  <si>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</si>
  <si>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</si>
  <si>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</si>
  <si>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</si>
  <si>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</si>
  <si>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</si>
  <si>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</si>
  <si>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</si>
  <si>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</si>
  <si>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</si>
  <si>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</si>
  <si>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</si>
  <si>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</si>
  <si>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</si>
  <si>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</si>
  <si>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</si>
  <si>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</si>
  <si>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</si>
  <si>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</si>
  <si>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</si>
  <si>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</si>
  <si>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</si>
  <si>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</si>
  <si>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</si>
  <si>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</si>
  <si>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</si>
  <si>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</si>
  <si>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</si>
  <si>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</si>
  <si>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</si>
  <si>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</si>
  <si>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</si>
  <si>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</si>
  <si>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</si>
  <si>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</si>
  <si>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</si>
  <si>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</si>
  <si>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</si>
  <si>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</si>
  <si>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</si>
  <si>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</si>
  <si>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</si>
  <si>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</si>
  <si>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</si>
  <si>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</si>
  <si>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</si>
  <si>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</si>
  <si>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</si>
  <si>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</si>
  <si>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</si>
  <si>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</si>
  <si>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</si>
  <si>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</si>
  <si>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</si>
  <si>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</si>
  <si>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</si>
  <si>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</si>
  <si>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</si>
  <si>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</si>
  <si>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</si>
  <si>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</si>
  <si>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</si>
  <si>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</si>
  <si>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</si>
  <si>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</si>
  <si>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</si>
  <si>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</si>
  <si>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</si>
  <si>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</si>
  <si>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</si>
  <si>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</si>
  <si>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</si>
  <si>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</si>
  <si>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</si>
  <si>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</si>
  <si>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</si>
  <si>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</si>
  <si>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</si>
  <si>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</si>
  <si>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</si>
  <si>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</si>
  <si>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</si>
  <si>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</si>
  <si>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</si>
  <si>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</si>
  <si>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</si>
  <si>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</si>
  <si>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</si>
  <si>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</si>
  <si>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</si>
  <si>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</si>
  <si>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</si>
  <si>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</si>
  <si>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</si>
  <si>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</si>
  <si>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</si>
  <si>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</si>
  <si>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</si>
  <si>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</si>
  <si>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</si>
  <si>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</si>
  <si>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</si>
  <si>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</si>
  <si>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</si>
  <si>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</si>
  <si>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</si>
  <si>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</si>
  <si>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</si>
  <si>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</si>
  <si>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</si>
  <si>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</si>
  <si>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</si>
  <si>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</si>
  <si>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</si>
  <si>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</si>
  <si>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</si>
  <si>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</si>
  <si>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</si>
  <si>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</si>
  <si>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</si>
  <si>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</si>
  <si>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</si>
  <si>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</si>
  <si>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</si>
  <si>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</si>
  <si>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</si>
  <si>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</si>
  <si>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</si>
  <si>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</si>
  <si>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</si>
  <si>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</si>
  <si>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</si>
  <si>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</si>
  <si>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</si>
  <si>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</si>
  <si>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</si>
  <si>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</si>
  <si>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</si>
  <si>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</si>
  <si>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</si>
  <si>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</si>
  <si>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</si>
  <si>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</si>
  <si>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</si>
  <si>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</si>
  <si>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</si>
  <si>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</si>
  <si>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</si>
  <si>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</si>
  <si>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</si>
  <si>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</si>
  <si>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</si>
  <si>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</si>
  <si>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</si>
  <si>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</si>
  <si>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</si>
  <si>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</si>
  <si>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</si>
  <si>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</si>
  <si>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</si>
  <si>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</si>
  <si>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</si>
  <si>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</si>
  <si>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</si>
  <si>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</si>
  <si>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</si>
  <si>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</si>
  <si>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</si>
  <si>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</si>
  <si>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</si>
  <si>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</si>
  <si>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</si>
  <si>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</si>
  <si>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</si>
  <si>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</si>
  <si>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</si>
  <si>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</si>
  <si>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</si>
  <si>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</si>
  <si>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</si>
  <si>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</si>
  <si>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</si>
  <si>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</si>
  <si>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</si>
  <si>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</si>
  <si>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</si>
  <si>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</si>
  <si>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</si>
  <si>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</si>
  <si>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</si>
  <si>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</si>
  <si>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</si>
  <si>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</si>
  <si>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</si>
  <si>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</si>
  <si>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</si>
  <si>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</si>
  <si>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</si>
  <si>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</si>
  <si>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</si>
  <si>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</si>
  <si>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</si>
  <si>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</si>
  <si>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</si>
  <si>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</si>
  <si>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</si>
  <si>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</si>
  <si>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</si>
  <si>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</si>
  <si>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</si>
  <si>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</si>
  <si>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</si>
  <si>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</si>
  <si>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</si>
  <si>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</si>
  <si>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</si>
  <si>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</si>
  <si>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</si>
  <si>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</si>
  <si>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</si>
  <si>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</si>
  <si>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</si>
  <si>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</si>
  <si>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</si>
  <si>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</si>
  <si>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</si>
  <si>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</si>
  <si>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</si>
  <si>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</si>
  <si>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</si>
  <si>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</si>
  <si>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</si>
  <si>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</si>
  <si>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</si>
  <si>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</si>
  <si>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</si>
  <si>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</si>
  <si>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</si>
  <si>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</si>
  <si>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</si>
  <si>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</si>
  <si>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</si>
  <si>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</si>
  <si>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</si>
  <si>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</si>
  <si>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</si>
  <si>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</si>
  <si>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</si>
  <si>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</si>
  <si>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</si>
  <si>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</si>
  <si>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</si>
  <si>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</si>
  <si>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</si>
  <si>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</si>
  <si>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</si>
  <si>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</si>
  <si>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</si>
  <si>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</si>
  <si>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</si>
  <si>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</si>
  <si>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</si>
  <si>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</si>
  <si>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</si>
  <si>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</si>
  <si>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</si>
  <si>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</si>
  <si>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</si>
  <si>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</si>
  <si>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</si>
  <si>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</si>
  <si>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</si>
  <si>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</si>
  <si>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</si>
  <si>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</si>
  <si>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</si>
  <si>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</si>
  <si>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</si>
  <si>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</si>
  <si>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</si>
  <si>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</si>
  <si>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</si>
  <si>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</si>
  <si>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</si>
  <si>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</si>
  <si>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</si>
  <si>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</si>
  <si>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</si>
  <si>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</si>
  <si>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</si>
  <si>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</si>
  <si>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</si>
  <si>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</si>
  <si>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</si>
  <si>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</si>
  <si>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</si>
  <si>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</si>
  <si>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</si>
  <si>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</si>
  <si>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</si>
  <si>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</si>
  <si>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</si>
  <si>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</si>
  <si>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</si>
  <si>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</si>
  <si>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</si>
  <si>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</si>
  <si>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</si>
  <si>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</si>
  <si>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</si>
  <si>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</si>
  <si>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</si>
  <si>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</si>
  <si>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</si>
  <si>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</si>
  <si>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</si>
  <si>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</si>
  <si>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</si>
  <si>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</si>
  <si>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</si>
  <si>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</si>
  <si>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</si>
  <si>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</si>
  <si>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</si>
  <si>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</si>
  <si>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</si>
  <si>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</si>
  <si>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</si>
  <si>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</si>
  <si>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</si>
  <si>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</si>
  <si>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</si>
  <si>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</si>
  <si>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</si>
  <si>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</si>
  <si>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</si>
  <si>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</si>
  <si>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</si>
  <si>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</si>
  <si>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</si>
  <si>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</si>
  <si>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</si>
  <si>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</si>
  <si>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</si>
  <si>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</si>
  <si>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</si>
  <si>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</si>
  <si>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</si>
  <si>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</si>
  <si>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</si>
  <si>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</si>
  <si>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</si>
  <si>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</si>
  <si>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</si>
  <si>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</si>
  <si>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</si>
  <si>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</si>
  <si>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</si>
  <si>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</si>
  <si>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</si>
  <si>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</si>
  <si>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</si>
  <si>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</si>
  <si>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</si>
  <si>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</si>
  <si>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</si>
  <si>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</si>
  <si>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</si>
  <si>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</si>
  <si>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</si>
  <si>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</si>
  <si>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</si>
  <si>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</si>
  <si>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</si>
  <si>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</si>
  <si>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</si>
  <si>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</si>
  <si>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</si>
  <si>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</si>
  <si>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</si>
  <si>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</si>
  <si>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</si>
  <si>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</si>
  <si>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</si>
  <si>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</si>
  <si>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</si>
  <si>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</si>
  <si>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</si>
  <si>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</si>
  <si>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</si>
  <si>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</si>
  <si>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</si>
  <si>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</si>
  <si>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</si>
  <si>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</si>
  <si>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</si>
  <si>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</si>
  <si>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</si>
  <si>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</si>
  <si>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</si>
  <si>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</si>
  <si>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</si>
  <si>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</si>
  <si>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</si>
  <si>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</si>
  <si>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</si>
  <si>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</si>
  <si>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</si>
  <si>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</si>
  <si>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</si>
  <si>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</si>
  <si>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</si>
  <si>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</si>
  <si>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</si>
  <si>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</si>
  <si>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</si>
  <si>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</si>
  <si>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</si>
  <si>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</si>
  <si>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</si>
  <si>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</si>
  <si>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</si>
  <si>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</si>
  <si>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</si>
  <si>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</si>
  <si>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</si>
  <si>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</si>
  <si>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</si>
  <si>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</si>
  <si>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</si>
  <si>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</si>
  <si>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</si>
  <si>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</si>
  <si>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</si>
  <si>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</si>
  <si>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</si>
  <si>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</si>
  <si>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</si>
  <si>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</si>
  <si>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</si>
  <si>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</si>
  <si>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</si>
  <si>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</si>
  <si>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</si>
  <si>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</si>
  <si>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</si>
  <si>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</si>
  <si>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</si>
  <si>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</si>
  <si>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</si>
  <si>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</si>
  <si>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</si>
  <si>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</si>
  <si>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</si>
  <si>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</si>
  <si>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</si>
  <si>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</si>
  <si>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</si>
  <si>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</si>
  <si>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</si>
  <si>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</si>
  <si>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</si>
  <si>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</si>
  <si>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</si>
  <si>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</si>
  <si>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</si>
  <si>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</si>
  <si>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</si>
  <si>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</si>
  <si>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</si>
  <si>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</si>
  <si>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</si>
  <si>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</si>
  <si>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</si>
  <si>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</si>
  <si>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</si>
  <si>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</si>
  <si>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</si>
  <si>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</si>
  <si>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</si>
  <si>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</si>
  <si>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</si>
  <si>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</si>
  <si>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</si>
  <si>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</si>
  <si>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</si>
  <si>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</si>
  <si>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</si>
  <si>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</si>
  <si>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</si>
  <si>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</si>
  <si>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</si>
  <si>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</si>
  <si>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</si>
  <si>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</si>
  <si>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</si>
  <si>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</si>
  <si>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</si>
  <si>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</si>
  <si>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</si>
  <si>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</si>
  <si>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</si>
  <si>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</si>
  <si>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</si>
  <si>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</si>
  <si>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</si>
  <si>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</si>
  <si>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</si>
  <si>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</si>
  <si>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</si>
  <si>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</si>
  <si>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</si>
  <si>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</si>
  <si>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</si>
  <si>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</si>
  <si>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</si>
  <si>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</si>
  <si>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</si>
  <si>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</si>
  <si>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</si>
  <si>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</si>
  <si>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</si>
  <si>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</si>
  <si>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</si>
  <si>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</si>
  <si>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</si>
  <si>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</si>
  <si>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</si>
  <si>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</si>
  <si>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</si>
  <si>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</si>
  <si>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</si>
  <si>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</si>
  <si>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</si>
  <si>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</si>
  <si>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</si>
  <si>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</si>
  <si>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</si>
  <si>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</si>
  <si>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</si>
  <si>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</si>
  <si>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</si>
  <si>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</si>
  <si>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</si>
  <si>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</si>
  <si>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</si>
  <si>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</si>
  <si>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</si>
  <si>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</si>
  <si>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</si>
  <si>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</si>
  <si>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</si>
  <si>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</si>
  <si>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</si>
  <si>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</si>
  <si>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</si>
  <si>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</si>
  <si>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</si>
  <si>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</si>
  <si>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</si>
  <si>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</si>
  <si>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</si>
  <si>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</si>
  <si>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</si>
  <si>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</si>
  <si>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</si>
  <si>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</si>
  <si>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</si>
  <si>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</si>
  <si>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</si>
  <si>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</si>
  <si>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</si>
  <si>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</si>
  <si>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</si>
  <si>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</si>
  <si>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</si>
  <si>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</si>
  <si>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</si>
  <si>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</si>
  <si>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</si>
  <si>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</si>
  <si>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</si>
  <si>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</si>
  <si>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</si>
  <si>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</si>
  <si>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</si>
  <si>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</si>
  <si>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</si>
  <si>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</si>
  <si>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</si>
  <si>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</si>
  <si>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</si>
  <si>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</si>
  <si>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</si>
  <si>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</si>
  <si>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</si>
  <si>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</si>
  <si>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</si>
  <si>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</si>
  <si>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</si>
  <si>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</si>
  <si>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</si>
  <si>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</si>
  <si>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</si>
  <si>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</si>
  <si>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</si>
  <si>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</si>
  <si>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</si>
  <si>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</si>
  <si>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</si>
  <si>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</si>
  <si>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</si>
  <si>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</si>
  <si>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</si>
  <si>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</si>
  <si>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</si>
  <si>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</si>
  <si>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</si>
  <si>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</si>
  <si>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</si>
  <si>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</si>
  <si>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</si>
  <si>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</si>
  <si>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</si>
  <si>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</si>
  <si>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</si>
  <si>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</si>
  <si>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</si>
  <si>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</si>
  <si>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</si>
  <si>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</si>
  <si>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</si>
  <si>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</si>
  <si>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</si>
  <si>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</si>
  <si>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</si>
  <si>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</si>
  <si>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</si>
  <si>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</si>
  <si>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</si>
  <si>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</si>
  <si>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</si>
  <si>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</si>
  <si>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</si>
  <si>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</si>
  <si>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</si>
  <si>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</si>
  <si>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</si>
  <si>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</si>
  <si>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</si>
  <si>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</si>
  <si>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</si>
  <si>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</si>
  <si>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</si>
  <si>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</si>
  <si>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</si>
  <si>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</si>
  <si>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</si>
  <si>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</si>
  <si>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</si>
  <si>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</si>
  <si>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</si>
  <si>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</si>
  <si>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</si>
  <si>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</si>
  <si>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</si>
  <si>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</si>
  <si>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</si>
  <si>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</si>
  <si>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</si>
  <si>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</si>
  <si>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</si>
  <si>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</si>
  <si>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</si>
  <si>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</si>
  <si>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</si>
  <si>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</si>
  <si>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</si>
  <si>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</si>
  <si>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</si>
  <si>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</si>
  <si>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</si>
  <si>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</si>
  <si>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</si>
  <si>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</si>
  <si>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</si>
  <si>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</si>
  <si>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</si>
  <si>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</si>
  <si>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</si>
  <si>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</si>
  <si>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</si>
  <si>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</si>
  <si>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</si>
  <si>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</si>
  <si>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</si>
  <si>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</si>
  <si>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</si>
  <si>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</si>
  <si>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</si>
  <si>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</si>
  <si>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</si>
  <si>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</si>
  <si>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</si>
  <si>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</si>
  <si>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</si>
  <si>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</si>
  <si>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</si>
  <si>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</si>
  <si>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</si>
  <si>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</si>
  <si>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</si>
  <si>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</si>
  <si>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</si>
  <si>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</si>
  <si>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</si>
  <si>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</si>
  <si>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</si>
  <si>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</si>
  <si>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</si>
  <si>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</si>
  <si>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</si>
  <si>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</si>
  <si>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</si>
  <si>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</si>
  <si>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</si>
  <si>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</si>
  <si>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</si>
  <si>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</si>
  <si>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</si>
  <si>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</si>
  <si>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</si>
  <si>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</si>
  <si>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</si>
  <si>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</si>
  <si>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</si>
  <si>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</si>
  <si>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</si>
  <si>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</si>
  <si>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</si>
  <si>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</si>
  <si>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</si>
  <si>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</si>
  <si>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</si>
  <si>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</si>
  <si>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</si>
  <si>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</si>
  <si>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</si>
  <si>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</si>
  <si>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</si>
  <si>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</si>
  <si>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</si>
  <si>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</si>
  <si>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</si>
  <si>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</si>
  <si>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</si>
  <si>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</si>
  <si>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</si>
  <si>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</si>
  <si>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</si>
  <si>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</si>
  <si>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</si>
  <si>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</si>
  <si>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</si>
  <si>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</si>
  <si>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</si>
  <si>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</si>
  <si>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</si>
  <si>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</si>
  <si>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</si>
  <si>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</si>
  <si>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</si>
  <si>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</si>
  <si>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</si>
  <si>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</si>
  <si>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</si>
  <si>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</si>
  <si>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</si>
  <si>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</si>
  <si>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</si>
  <si>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</si>
  <si>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</si>
  <si>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</si>
  <si>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</si>
  <si>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</si>
  <si>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</si>
  <si>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</si>
  <si>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</si>
  <si>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</si>
  <si>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</si>
  <si>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</si>
  <si>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</si>
  <si>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</si>
  <si>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</si>
  <si>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</si>
  <si>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</si>
  <si>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</si>
  <si>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</si>
  <si>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</si>
  <si>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</si>
  <si>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</si>
  <si>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</si>
  <si>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</si>
  <si>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</si>
  <si>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</si>
  <si>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</si>
  <si>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</si>
  <si>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</si>
  <si>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</si>
  <si>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</si>
  <si>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</si>
  <si>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</si>
  <si>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</si>
  <si>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</si>
  <si>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</si>
  <si>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</si>
  <si>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</si>
  <si>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</si>
  <si>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</si>
  <si>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</si>
  <si>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</si>
  <si>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</si>
  <si>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</si>
  <si>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</si>
  <si>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</si>
  <si>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</si>
  <si>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</si>
  <si>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</si>
  <si>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</si>
  <si>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</si>
  <si>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</si>
  <si>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</si>
  <si>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</si>
  <si>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</si>
  <si>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</si>
  <si>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</si>
  <si>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</si>
  <si>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</si>
  <si>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</si>
  <si>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</si>
  <si>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</si>
  <si>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</si>
  <si>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</si>
  <si>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</si>
  <si>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</si>
  <si>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</si>
  <si>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</si>
  <si>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</si>
  <si>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</si>
  <si>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</si>
  <si>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</si>
  <si>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</si>
  <si>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</si>
  <si>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</si>
  <si>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</si>
  <si>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</si>
  <si>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</si>
  <si>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</si>
  <si>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</si>
  <si>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</si>
  <si>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</si>
  <si>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</si>
  <si>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</si>
  <si>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</si>
  <si>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</si>
  <si>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</si>
  <si>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</si>
  <si>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</si>
  <si>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</si>
  <si>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</si>
  <si>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</si>
  <si>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</si>
  <si>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</si>
  <si>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</si>
  <si>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</si>
  <si>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</si>
  <si>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</si>
  <si>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</si>
  <si>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</si>
  <si>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</si>
  <si>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</si>
  <si>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</si>
  <si>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</si>
  <si>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</si>
  <si>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</si>
  <si>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</si>
  <si>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</si>
  <si>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</si>
  <si>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</si>
  <si>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</si>
  <si>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</si>
  <si>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</si>
  <si>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</si>
  <si>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</si>
  <si>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</si>
  <si>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</si>
  <si>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</si>
  <si>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</si>
  <si>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</si>
  <si>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</si>
  <si>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</si>
  <si>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</si>
  <si>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</si>
  <si>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</si>
  <si>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</si>
  <si>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</si>
  <si>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</si>
  <si>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</si>
  <si>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</si>
  <si>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</si>
  <si>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</si>
  <si>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</si>
  <si>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</si>
  <si>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</si>
  <si>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</si>
  <si>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</si>
  <si>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</si>
  <si>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</si>
  <si>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</si>
  <si>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</si>
  <si>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</si>
  <si>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</si>
  <si>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</si>
  <si>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</si>
  <si>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</si>
  <si>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</si>
  <si>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</si>
  <si>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</si>
  <si>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</si>
  <si>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</si>
  <si>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</si>
  <si>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</si>
  <si>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</si>
  <si>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</si>
  <si>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</si>
  <si>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</si>
  <si>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</si>
  <si>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</si>
  <si>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</si>
  <si>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</si>
  <si>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</si>
  <si>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</si>
  <si>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</si>
  <si>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</si>
  <si>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</si>
  <si>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</si>
  <si>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</si>
  <si>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</si>
  <si>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</si>
  <si>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</si>
  <si>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</si>
  <si>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</si>
  <si>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</si>
  <si>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</si>
  <si>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</si>
  <si>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</si>
  <si>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</si>
  <si>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</si>
  <si>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</si>
  <si>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</si>
  <si>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</si>
  <si>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</si>
  <si>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</si>
  <si>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</si>
  <si>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</si>
  <si>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</si>
  <si>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</si>
  <si>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</si>
  <si>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</si>
  <si>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</si>
  <si>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</si>
  <si>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</si>
  <si>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</si>
  <si>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</si>
  <si>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</si>
  <si>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</si>
  <si>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</si>
  <si>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</si>
  <si>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</si>
  <si>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</si>
  <si>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</si>
  <si>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</si>
  <si>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</si>
  <si>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</si>
  <si>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</si>
  <si>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</si>
  <si>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</si>
  <si>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</si>
  <si>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</si>
  <si>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</si>
  <si>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</si>
  <si>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</si>
  <si>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</si>
  <si>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</si>
  <si>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</si>
  <si>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</si>
  <si>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</si>
  <si>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</si>
  <si>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</si>
  <si>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</si>
  <si>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</si>
  <si>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</si>
  <si>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</si>
  <si>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</si>
  <si>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</si>
  <si>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</si>
  <si>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</si>
  <si>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</si>
  <si>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</si>
  <si>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</si>
  <si>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</si>
  <si>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</si>
  <si>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</si>
  <si>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</si>
  <si>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</si>
  <si>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</si>
  <si>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</si>
  <si>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</si>
  <si>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</si>
  <si>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</si>
  <si>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</si>
  <si>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</si>
  <si>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</si>
  <si>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</si>
  <si>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</si>
  <si>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</si>
  <si>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</si>
  <si>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</si>
  <si>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</si>
  <si>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</si>
  <si>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</si>
  <si>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</si>
  <si>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</si>
  <si>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</si>
  <si>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</si>
  <si>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</si>
  <si>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</si>
  <si>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</si>
  <si>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</si>
  <si>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</si>
  <si>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</si>
  <si>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</si>
  <si>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</si>
  <si>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</si>
  <si>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</si>
  <si>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</si>
  <si>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</si>
  <si>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</si>
  <si>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</si>
  <si>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</si>
  <si>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</si>
  <si>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</si>
  <si>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</si>
  <si>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</si>
  <si>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</si>
  <si>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</si>
  <si>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</si>
  <si>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</si>
  <si>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</si>
  <si>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</si>
  <si>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</si>
  <si>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</si>
  <si>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</si>
  <si>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</si>
  <si>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</si>
  <si>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</si>
  <si>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</si>
  <si>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</si>
  <si>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</si>
  <si>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</si>
  <si>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</si>
  <si>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</si>
  <si>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</si>
  <si>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</si>
  <si>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</si>
  <si>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</si>
  <si>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</si>
  <si>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</si>
  <si>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</si>
  <si>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</si>
  <si>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</si>
  <si>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</si>
  <si>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</si>
  <si>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</si>
  <si>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</si>
  <si>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</si>
  <si>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</si>
  <si>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</si>
  <si>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</si>
  <si>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</si>
  <si>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</si>
  <si>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</si>
  <si>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</si>
  <si>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</si>
  <si>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</si>
  <si>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</si>
  <si>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</si>
  <si>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</si>
  <si>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</si>
  <si>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</si>
  <si>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</si>
  <si>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</si>
  <si>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</si>
  <si>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</si>
  <si>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</si>
  <si>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</si>
  <si>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</si>
  <si>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</si>
  <si>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</si>
  <si>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</si>
  <si>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</si>
  <si>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</si>
  <si>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</si>
  <si>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</si>
  <si>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</si>
  <si>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</si>
  <si>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</si>
  <si>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</si>
  <si>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</si>
  <si>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</si>
  <si>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</si>
  <si>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</si>
  <si>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</si>
  <si>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</si>
  <si>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</si>
  <si>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</si>
  <si>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</si>
  <si>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</si>
  <si>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</si>
  <si>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</si>
  <si>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</si>
  <si>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</si>
  <si>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</si>
  <si>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</si>
  <si>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</si>
  <si>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</si>
  <si>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</si>
  <si>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</si>
  <si>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</si>
  <si>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</si>
  <si>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</si>
  <si>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</si>
  <si>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</si>
  <si>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</si>
  <si>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</si>
  <si>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</si>
  <si>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</si>
  <si>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</si>
  <si>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</si>
  <si>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</si>
  <si>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</si>
  <si>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</si>
  <si>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</si>
  <si>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</si>
  <si>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</si>
  <si>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</si>
  <si>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</si>
  <si>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</si>
  <si>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</si>
  <si>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</si>
  <si>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</si>
  <si>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</si>
  <si>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</si>
  <si>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</si>
  <si>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</si>
  <si>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</si>
  <si>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</si>
  <si>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</si>
  <si>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</si>
  <si>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</si>
  <si>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</si>
  <si>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</si>
  <si>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</si>
  <si>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</si>
  <si>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</si>
  <si>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</si>
  <si>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</si>
  <si>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</si>
  <si>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</si>
  <si>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</si>
  <si>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</si>
  <si>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</si>
  <si>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</si>
  <si>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</si>
  <si>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</si>
  <si>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</si>
  <si>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</si>
  <si>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</si>
  <si>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</si>
  <si>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</si>
  <si>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</si>
  <si>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</si>
  <si>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</si>
  <si>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</si>
  <si>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</si>
  <si>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</si>
  <si>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</si>
  <si>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</si>
  <si>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</si>
  <si>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</si>
  <si>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</si>
  <si>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</si>
  <si>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</si>
  <si>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</si>
  <si>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</si>
  <si>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</si>
  <si>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</si>
  <si>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</si>
  <si>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</si>
  <si>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</si>
  <si>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</si>
  <si>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</si>
  <si>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</si>
  <si>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</si>
  <si>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</si>
  <si>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</si>
  <si>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</si>
  <si>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</si>
  <si>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</si>
  <si>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</si>
  <si>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</si>
  <si>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</si>
  <si>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</si>
  <si>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</si>
  <si>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</si>
  <si>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</si>
  <si>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</si>
  <si>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</si>
  <si>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</si>
  <si>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</si>
  <si>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</si>
  <si>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</si>
  <si>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</si>
  <si>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</si>
  <si>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</si>
  <si>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</si>
  <si>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</si>
  <si>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</si>
  <si>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</si>
  <si>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</si>
  <si>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</si>
  <si>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</si>
  <si>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</si>
  <si>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</si>
  <si>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</si>
  <si>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</si>
  <si>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</si>
  <si>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</si>
  <si>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</si>
  <si>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</si>
  <si>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</si>
  <si>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</si>
  <si>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</si>
  <si>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</si>
  <si>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</si>
  <si>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</si>
  <si>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</si>
  <si>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</si>
  <si>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</si>
  <si>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</si>
  <si>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</si>
  <si>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</si>
  <si>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</si>
  <si>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</si>
  <si>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</si>
  <si>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</si>
  <si>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</si>
  <si>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</si>
  <si>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</si>
  <si>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</si>
  <si>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</si>
  <si>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</si>
  <si>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</si>
  <si>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</si>
  <si>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</si>
  <si>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</si>
  <si>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</si>
  <si>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</si>
  <si>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</si>
  <si>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</si>
  <si>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</si>
  <si>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</si>
  <si>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</si>
  <si>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</si>
  <si>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</si>
  <si>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</si>
  <si>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</si>
  <si>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</si>
  <si>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</si>
  <si>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</si>
  <si>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</si>
  <si>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</si>
  <si>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</si>
  <si>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</si>
  <si>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</si>
  <si>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</si>
  <si>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</si>
  <si>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</si>
  <si>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</si>
  <si>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</si>
  <si>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</si>
  <si>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</si>
  <si>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</si>
  <si>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</si>
  <si>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</si>
  <si>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</si>
  <si>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</si>
  <si>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</si>
  <si>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</si>
  <si>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</si>
  <si>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</si>
  <si>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</si>
  <si>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</si>
  <si>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</si>
  <si>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</si>
  <si>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</si>
  <si>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</si>
  <si>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</si>
  <si>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</si>
  <si>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</si>
  <si>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</si>
  <si>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</si>
  <si>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</si>
  <si>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</si>
  <si>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</si>
  <si>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</si>
  <si>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</si>
  <si>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</si>
  <si>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</si>
  <si>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</si>
  <si>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</si>
  <si>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</si>
  <si>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</si>
  <si>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</si>
  <si>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</si>
  <si>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</si>
  <si>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</si>
  <si>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</si>
  <si>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</si>
  <si>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</si>
  <si>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</si>
  <si>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</si>
  <si>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</si>
  <si>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</si>
  <si>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</si>
  <si>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</si>
  <si>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</si>
  <si>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</si>
  <si>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</si>
  <si>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</si>
  <si>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</si>
  <si>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</si>
  <si>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</si>
  <si>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</si>
  <si>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</si>
  <si>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</si>
  <si>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</si>
  <si>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</si>
  <si>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</si>
  <si>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</si>
  <si>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</si>
  <si>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</si>
  <si>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</si>
  <si>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</si>
  <si>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</si>
  <si>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</si>
  <si>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</si>
  <si>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</si>
  <si>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</si>
  <si>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</si>
  <si>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</si>
  <si>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</si>
  <si>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</si>
  <si>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</si>
  <si>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</si>
  <si>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</si>
  <si>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</si>
  <si>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</si>
  <si>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</si>
  <si>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</si>
  <si>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</si>
  <si>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</si>
  <si>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</si>
  <si>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</si>
  <si>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</si>
  <si>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</si>
  <si>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</si>
  <si>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</si>
  <si>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</si>
  <si>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</si>
  <si>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</si>
  <si>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</si>
  <si>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</si>
  <si>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</si>
  <si>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</si>
  <si>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</si>
  <si>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</si>
  <si>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</si>
  <si>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</si>
  <si>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</si>
  <si>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</si>
  <si>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</si>
  <si>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</si>
  <si>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</si>
  <si>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</si>
  <si>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</si>
  <si>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</si>
  <si>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</si>
  <si>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</si>
  <si>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</si>
  <si>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</si>
  <si>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</si>
  <si>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</si>
  <si>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</si>
  <si>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</si>
  <si>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</si>
  <si>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</si>
  <si>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</si>
  <si>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</si>
  <si>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</si>
  <si>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</si>
  <si>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</si>
  <si>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</si>
  <si>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</si>
  <si>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</si>
  <si>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</si>
  <si>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</si>
  <si>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</si>
  <si>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</si>
  <si>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</si>
  <si>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</si>
  <si>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</si>
  <si>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</si>
  <si>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</si>
  <si>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</si>
  <si>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</si>
  <si>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</si>
  <si>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</si>
  <si>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</si>
  <si>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</si>
  <si>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</si>
  <si>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</si>
  <si>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</si>
  <si>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</si>
  <si>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</si>
  <si>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</si>
  <si>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</si>
  <si>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</si>
  <si>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</si>
  <si>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</si>
  <si>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</si>
  <si>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</si>
  <si>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</si>
  <si>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</si>
  <si>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</si>
  <si>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</si>
  <si>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</si>
  <si>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</si>
  <si>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</si>
  <si>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</si>
  <si>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</si>
  <si>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</si>
  <si>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</si>
  <si>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</si>
  <si>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</si>
  <si>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</si>
  <si>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</si>
  <si>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</si>
  <si>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</si>
  <si>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</si>
  <si>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</si>
  <si>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</si>
  <si>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</si>
  <si>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</si>
  <si>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</si>
  <si>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</si>
  <si>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</si>
  <si>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</si>
  <si>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</si>
  <si>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</si>
  <si>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</si>
  <si>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</si>
  <si>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</si>
  <si>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</si>
  <si>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</si>
  <si>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</si>
  <si>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</si>
  <si>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</si>
  <si>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</si>
  <si>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</si>
  <si>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</si>
  <si>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</si>
  <si>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</si>
  <si>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</si>
  <si>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</si>
  <si>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</si>
  <si>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</si>
  <si>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</si>
  <si>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</si>
  <si>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</si>
  <si>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</si>
  <si>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</si>
  <si>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</si>
  <si>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</si>
  <si>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</si>
  <si>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</si>
  <si>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</si>
  <si>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</si>
  <si>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</si>
  <si>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</si>
  <si>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</si>
  <si>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</si>
  <si>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</si>
  <si>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</si>
  <si>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</si>
  <si>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</si>
  <si>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</si>
  <si>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</si>
  <si>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</si>
  <si>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</si>
  <si>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</si>
  <si>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</si>
  <si>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</si>
  <si>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</si>
  <si>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</si>
  <si>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</si>
  <si>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</si>
  <si>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</si>
  <si>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</si>
  <si>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</si>
  <si>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</si>
  <si>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</si>
  <si>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</si>
  <si>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</si>
  <si>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</si>
  <si>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</si>
  <si>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</si>
  <si>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</si>
  <si>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</si>
  <si>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</si>
  <si>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</si>
  <si>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</si>
  <si>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</si>
  <si>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</si>
  <si>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</si>
  <si>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</si>
  <si>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</si>
  <si>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</si>
  <si>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</si>
  <si>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</si>
  <si>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</si>
  <si>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</si>
  <si>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</si>
  <si>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</si>
  <si>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</si>
  <si>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</si>
  <si>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</si>
  <si>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</si>
  <si>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</si>
  <si>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</si>
  <si>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</si>
  <si>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</si>
  <si>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</si>
  <si>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</si>
  <si>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</si>
  <si>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</si>
  <si>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</si>
  <si>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</si>
  <si>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</si>
  <si>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</si>
  <si>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</si>
  <si>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</si>
  <si>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</si>
  <si>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</si>
  <si>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</si>
  <si>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</si>
  <si>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</si>
  <si>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</si>
  <si>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</si>
  <si>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</si>
  <si>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</si>
  <si>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</si>
  <si>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</si>
  <si>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</si>
  <si>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</si>
  <si>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</si>
  <si>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</si>
  <si>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</si>
  <si>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</si>
  <si>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</si>
  <si>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</si>
  <si>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</si>
  <si>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</si>
  <si>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</si>
  <si>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</si>
  <si>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</si>
  <si>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</si>
  <si>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</si>
  <si>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</si>
  <si>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</si>
  <si>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</si>
  <si>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</si>
  <si>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</si>
  <si>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</si>
  <si>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</si>
  <si>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</si>
  <si>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</si>
  <si>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</si>
  <si>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</si>
  <si>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</si>
  <si>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</si>
  <si>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</si>
  <si>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</si>
  <si>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</si>
  <si>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</si>
  <si>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</si>
  <si>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</si>
  <si>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</si>
  <si>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</si>
  <si>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</si>
  <si>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</si>
  <si>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</si>
  <si>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</si>
  <si>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</si>
  <si>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</si>
  <si>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</si>
  <si>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</si>
  <si>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</si>
  <si>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</si>
  <si>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</si>
  <si>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</si>
  <si>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</si>
  <si>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</si>
  <si>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</si>
  <si>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</si>
  <si>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</si>
  <si>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</si>
  <si>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</si>
  <si>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</si>
  <si>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</si>
  <si>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</si>
  <si>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</si>
  <si>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</si>
  <si>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</si>
  <si>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</si>
  <si>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</si>
  <si>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</si>
  <si>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</si>
  <si>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</si>
  <si>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</si>
  <si>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</si>
  <si>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</si>
  <si>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</si>
  <si>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</si>
  <si>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</si>
  <si>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</si>
  <si>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</si>
  <si>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</si>
  <si>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</si>
  <si>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</si>
  <si>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</si>
  <si>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</si>
  <si>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</si>
  <si>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</si>
  <si>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</si>
  <si>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</si>
  <si>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</si>
  <si>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</si>
  <si>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</si>
  <si>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</si>
  <si>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</si>
  <si>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</si>
  <si>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</si>
  <si>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</si>
  <si>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</si>
  <si>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</si>
  <si>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</si>
  <si>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</si>
  <si>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</si>
  <si>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</si>
  <si>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</si>
  <si>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</si>
  <si>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</si>
  <si>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</si>
  <si>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</si>
  <si>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</si>
  <si>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</si>
  <si>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</si>
  <si>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</si>
  <si>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</si>
  <si>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</si>
  <si>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</si>
  <si>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</si>
  <si>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</si>
  <si>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</si>
  <si>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</si>
  <si>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</si>
  <si>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</si>
  <si>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</si>
  <si>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</si>
  <si>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</si>
  <si>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</si>
  <si>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</si>
  <si>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</si>
  <si>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</si>
  <si>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</si>
  <si>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</si>
  <si>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</si>
  <si>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</si>
  <si>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</si>
  <si>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</si>
  <si>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</si>
  <si>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</si>
  <si>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</si>
  <si>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</si>
  <si>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</si>
  <si>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</si>
  <si>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</si>
  <si>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</si>
  <si>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</si>
  <si>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</si>
  <si>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</si>
  <si>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</si>
  <si>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</si>
  <si>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</si>
  <si>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</si>
  <si>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</si>
  <si>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</si>
  <si>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</si>
  <si>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</si>
  <si>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</si>
  <si>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</si>
  <si>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</si>
  <si>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</si>
  <si>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</si>
  <si>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</si>
  <si>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</si>
  <si>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</si>
  <si>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</si>
  <si>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</si>
  <si>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</si>
  <si>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</si>
  <si>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</si>
  <si>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</si>
  <si>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</si>
  <si>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</si>
  <si>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</si>
  <si>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</si>
  <si>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</si>
  <si>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</si>
  <si>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</si>
  <si>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</si>
  <si>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</si>
  <si>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</si>
  <si>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</si>
  <si>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</si>
  <si>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</si>
  <si>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</si>
  <si>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</si>
  <si>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</si>
  <si>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</si>
  <si>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</si>
  <si>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</si>
  <si>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</si>
  <si>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</si>
  <si>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</si>
  <si>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</si>
  <si>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</si>
  <si>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</si>
  <si>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</si>
  <si>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</si>
  <si>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</si>
  <si>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</si>
  <si>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</si>
  <si>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</si>
  <si>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</si>
  <si>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</si>
  <si>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</si>
  <si>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</si>
  <si>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</si>
  <si>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</si>
  <si>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</si>
  <si>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</si>
  <si>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</si>
  <si>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</si>
  <si>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</si>
  <si>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</si>
  <si>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</si>
  <si>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</si>
  <si>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</si>
  <si>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</si>
  <si>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</si>
  <si>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</si>
  <si>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</si>
  <si>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</si>
  <si>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</si>
  <si>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</si>
  <si>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</si>
  <si>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</si>
  <si>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</si>
  <si>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</si>
  <si>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</si>
  <si>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</si>
  <si>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</si>
  <si>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</si>
  <si>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</si>
  <si>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</si>
  <si>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</si>
  <si>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</si>
  <si>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</si>
  <si>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</si>
  <si>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</si>
  <si>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</si>
  <si>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</si>
  <si>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</si>
  <si>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</si>
  <si>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</si>
  <si>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</si>
  <si>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</si>
  <si>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</si>
  <si>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</si>
  <si>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</si>
  <si>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</si>
  <si>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</si>
  <si>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</si>
  <si>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</si>
  <si>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</si>
  <si>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</si>
  <si>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</si>
  <si>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</si>
  <si>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</si>
  <si>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</si>
  <si>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</si>
  <si>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</si>
  <si>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</si>
  <si>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</si>
  <si>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</si>
  <si>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</si>
  <si>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</si>
  <si>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</si>
  <si>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</si>
  <si>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</si>
  <si>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</si>
  <si>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</si>
  <si>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</si>
  <si>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</si>
  <si>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</si>
  <si>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</si>
  <si>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</si>
  <si>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</si>
  <si>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</si>
  <si>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</si>
  <si>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</si>
  <si>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</si>
  <si>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</si>
  <si>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</si>
  <si>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</si>
  <si>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</si>
  <si>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</si>
  <si>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</si>
  <si>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</si>
  <si>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</si>
  <si>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</si>
  <si>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</si>
  <si>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</si>
  <si>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</si>
  <si>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</si>
  <si>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</si>
  <si>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</si>
  <si>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</si>
  <si>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</si>
  <si>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</si>
  <si>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</si>
  <si>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</si>
  <si>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</si>
  <si>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</si>
  <si>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</si>
  <si>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</si>
  <si>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</si>
  <si>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</si>
  <si>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</si>
  <si>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</si>
  <si>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</si>
  <si>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</si>
  <si>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</si>
  <si>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</si>
  <si>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</si>
  <si>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</si>
  <si>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</si>
  <si>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</si>
  <si>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</si>
  <si>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</si>
  <si>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</si>
  <si>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</si>
  <si>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</si>
  <si>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</si>
  <si>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</si>
  <si>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</si>
  <si>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</si>
  <si>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</si>
  <si>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</si>
  <si>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</si>
  <si>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</si>
  <si>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</si>
  <si>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</si>
  <si>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</si>
  <si>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</si>
  <si>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</si>
  <si>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</si>
  <si>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</si>
  <si>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</si>
  <si>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</si>
  <si>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</si>
  <si>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</si>
  <si>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</si>
  <si>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</si>
  <si>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</si>
  <si>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</si>
  <si>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</si>
  <si>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</si>
  <si>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</si>
  <si>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</si>
  <si>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</si>
  <si>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</si>
  <si>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</si>
  <si>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</si>
  <si>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</si>
  <si>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</si>
  <si>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</si>
  <si>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</si>
  <si>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</si>
  <si>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</si>
  <si>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</si>
  <si>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</si>
  <si>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</si>
  <si>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</si>
  <si>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</si>
  <si>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</si>
  <si>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</si>
  <si>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</si>
  <si>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</si>
  <si>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</si>
  <si>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</si>
  <si>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</si>
  <si>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</si>
  <si>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</si>
  <si>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</si>
  <si>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</si>
  <si>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</si>
  <si>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</si>
  <si>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</si>
  <si>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</si>
  <si>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</si>
  <si>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</si>
  <si>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</si>
  <si>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</si>
  <si>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</si>
  <si>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</si>
  <si>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</si>
  <si>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</si>
  <si>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</si>
  <si>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</si>
  <si>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</si>
  <si>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</si>
  <si>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</si>
  <si>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</si>
  <si>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</si>
  <si>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</si>
  <si>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</si>
  <si>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</si>
  <si>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</si>
  <si>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</si>
  <si>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</si>
  <si>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</si>
  <si>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</si>
  <si>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</si>
  <si>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</si>
  <si>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</si>
  <si>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</si>
  <si>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</si>
  <si>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</si>
  <si>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</si>
  <si>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</si>
  <si>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</si>
  <si>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</si>
  <si>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</si>
  <si>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</si>
  <si>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</si>
  <si>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</si>
  <si>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</si>
  <si>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</si>
  <si>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</si>
  <si>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</si>
  <si>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</si>
  <si>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</si>
  <si>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</si>
  <si>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</si>
  <si>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</si>
  <si>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</si>
  <si>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</si>
  <si>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</si>
  <si>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</si>
  <si>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</si>
  <si>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</si>
  <si>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</si>
  <si>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</si>
  <si>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</si>
  <si>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</si>
  <si>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</si>
  <si>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</si>
  <si>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</si>
  <si>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</si>
  <si>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</si>
  <si>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</si>
  <si>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</si>
  <si>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</si>
  <si>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</si>
  <si>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</si>
  <si>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</si>
  <si>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</si>
  <si>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</si>
  <si>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</si>
  <si>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</si>
  <si>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</si>
  <si>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</si>
  <si>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</si>
  <si>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</si>
  <si>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</si>
  <si>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</si>
  <si>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</si>
  <si>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</si>
  <si>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</si>
  <si>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</si>
  <si>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</si>
  <si>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</si>
  <si>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</si>
  <si>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</si>
  <si>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</si>
  <si>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</si>
  <si>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</si>
  <si>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</si>
  <si>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</si>
  <si>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</si>
  <si>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</si>
  <si>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</si>
  <si>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</si>
  <si>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</si>
  <si>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</si>
  <si>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</si>
  <si>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</si>
  <si>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</si>
  <si>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</si>
  <si>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</si>
  <si>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</si>
  <si>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</si>
  <si>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</si>
  <si>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</si>
  <si>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</si>
  <si>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</si>
  <si>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</si>
  <si>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</si>
  <si>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</si>
  <si>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</si>
  <si>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</si>
  <si>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</si>
  <si>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</si>
  <si>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</si>
  <si>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</si>
  <si>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</si>
  <si>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</si>
  <si>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</si>
  <si>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</si>
  <si>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</si>
  <si>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</si>
  <si>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</si>
  <si>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</si>
  <si>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</si>
  <si>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</si>
  <si>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</si>
  <si>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</si>
  <si>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</si>
  <si>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</si>
  <si>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</si>
  <si>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</si>
  <si>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</si>
  <si>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</si>
  <si>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</si>
  <si>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</si>
  <si>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</si>
  <si>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</si>
  <si>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</si>
  <si>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</si>
  <si>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</si>
  <si>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</si>
  <si>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</si>
  <si>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</si>
  <si>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</si>
  <si>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</si>
  <si>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</si>
  <si>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</si>
  <si>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</si>
  <si>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</si>
  <si>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</si>
  <si>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</si>
  <si>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</si>
  <si>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</si>
  <si>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</si>
  <si>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</si>
  <si>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</si>
  <si>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</si>
  <si>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</si>
  <si>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</si>
  <si>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</si>
  <si>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</si>
  <si>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</si>
  <si>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</si>
  <si>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</si>
  <si>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</si>
  <si>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</si>
  <si>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</si>
  <si>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</si>
  <si>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</si>
  <si>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</si>
  <si>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</si>
  <si>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</si>
  <si>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</si>
  <si>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</si>
  <si>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</si>
  <si>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</si>
  <si>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</si>
  <si>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</si>
  <si>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</si>
  <si>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</si>
  <si>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</si>
  <si>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</si>
  <si>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</si>
  <si>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</si>
  <si>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</si>
  <si>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</si>
  <si>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</si>
  <si>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</si>
  <si>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</si>
  <si>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</si>
  <si>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</si>
  <si>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</si>
  <si>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</si>
  <si>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</si>
  <si>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</si>
  <si>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</si>
  <si>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</si>
  <si>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</si>
  <si>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</si>
  <si>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</si>
  <si>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</si>
  <si>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</si>
  <si>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</si>
  <si>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</si>
  <si>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</si>
  <si>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</si>
  <si>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</si>
  <si>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</si>
  <si>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</si>
  <si>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</si>
  <si>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</si>
  <si>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</si>
  <si>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</si>
  <si>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</si>
  <si>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</si>
  <si>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</si>
  <si>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</si>
  <si>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</si>
  <si>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</si>
  <si>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</si>
  <si>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</si>
  <si>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</si>
  <si>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</si>
  <si>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</si>
  <si>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</si>
  <si>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</si>
  <si>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</si>
  <si>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</si>
  <si>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</si>
  <si>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</si>
  <si>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</si>
  <si>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</si>
  <si>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</si>
  <si>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</si>
  <si>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</si>
  <si>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</si>
  <si>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</si>
  <si>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</si>
  <si>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</si>
  <si>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</si>
  <si>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</si>
  <si>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</si>
  <si>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</si>
  <si>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</si>
  <si>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</si>
  <si>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</si>
  <si>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</si>
  <si>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</si>
  <si>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</si>
  <si>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</si>
  <si>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</si>
  <si>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</si>
  <si>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</si>
  <si>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</si>
  <si>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</si>
  <si>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</si>
  <si>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</si>
  <si>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</si>
  <si>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</si>
  <si>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</si>
  <si>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</si>
  <si>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</si>
  <si>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</si>
  <si>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</si>
  <si>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</si>
  <si>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</si>
  <si>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</si>
  <si>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</si>
  <si>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</si>
  <si>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</si>
  <si>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</si>
  <si>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</si>
  <si>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</si>
  <si>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</si>
  <si>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</si>
  <si>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</si>
  <si>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</si>
  <si>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</si>
  <si>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</si>
  <si>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</si>
  <si>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</si>
  <si>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</si>
  <si>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</si>
  <si>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</si>
  <si>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</si>
  <si>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</si>
  <si>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</si>
  <si>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</si>
  <si>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</si>
  <si>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</si>
  <si>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</si>
  <si>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</si>
  <si>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</si>
  <si>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</si>
  <si>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</si>
  <si>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</si>
  <si>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</si>
  <si>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</si>
  <si>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</si>
  <si>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</si>
  <si>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</si>
  <si>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</si>
  <si>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</si>
  <si>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</si>
  <si>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</si>
  <si>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</si>
  <si>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</si>
  <si>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</si>
  <si>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</si>
  <si>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</si>
  <si>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</si>
  <si>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</si>
  <si>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</si>
  <si>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</si>
  <si>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</si>
  <si>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</si>
  <si>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</si>
  <si>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</si>
  <si>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</si>
  <si>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</si>
  <si>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</si>
  <si>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</si>
  <si>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</si>
  <si>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</si>
  <si>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</si>
  <si>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</si>
  <si>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</si>
  <si>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</si>
  <si>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</si>
  <si>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</si>
  <si>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</si>
  <si>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</si>
  <si>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</si>
  <si>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</si>
  <si>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</si>
  <si>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</si>
  <si>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</si>
  <si>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</si>
  <si>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</si>
  <si>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</si>
  <si>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</si>
  <si>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</si>
  <si>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</si>
  <si>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</si>
  <si>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</si>
  <si>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</si>
  <si>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</si>
  <si>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</si>
  <si>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</si>
  <si>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</si>
  <si>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</si>
  <si>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</si>
  <si>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</si>
  <si>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</si>
  <si>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</si>
  <si>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</si>
  <si>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</si>
  <si>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</si>
  <si>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</si>
  <si>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</si>
  <si>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</si>
  <si>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</si>
  <si>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</si>
  <si>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</si>
  <si>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</si>
  <si>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</si>
  <si>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</si>
  <si>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</si>
  <si>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</si>
  <si>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</si>
  <si>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</si>
  <si>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</si>
  <si>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</si>
  <si>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</si>
  <si>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</si>
  <si>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</si>
  <si>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</si>
  <si>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</si>
  <si>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</si>
  <si>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</si>
  <si>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</si>
  <si>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</si>
  <si>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</si>
  <si>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</si>
  <si>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</si>
  <si>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</si>
  <si>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</si>
  <si>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</si>
  <si>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</si>
  <si>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</si>
  <si>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</si>
  <si>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</si>
  <si>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</si>
  <si>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</si>
  <si>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</si>
  <si>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</si>
  <si>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</si>
  <si>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</si>
  <si>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</si>
  <si>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</si>
  <si>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</si>
  <si>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</si>
  <si>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</si>
  <si>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</si>
  <si>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</si>
  <si>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</si>
  <si>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</si>
  <si>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</si>
  <si>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</si>
  <si>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</si>
  <si>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</si>
  <si>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</si>
  <si>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</si>
  <si>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</si>
  <si>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</si>
  <si>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</si>
  <si>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</si>
  <si>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</si>
  <si>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</si>
  <si>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</si>
  <si>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</si>
  <si>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</si>
  <si>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</si>
  <si>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</si>
  <si>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</si>
  <si>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</si>
  <si>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</si>
  <si>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</si>
  <si>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</si>
  <si>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</si>
  <si>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</si>
  <si>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</si>
  <si>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</si>
  <si>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</si>
  <si>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</si>
  <si>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</si>
  <si>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</si>
  <si>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</si>
  <si>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</si>
  <si>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</si>
  <si>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</si>
  <si>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</si>
  <si>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</si>
  <si>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</si>
  <si>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</si>
  <si>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</si>
  <si>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</si>
  <si>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</si>
  <si>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</si>
  <si>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</si>
  <si>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</si>
  <si>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</si>
  <si>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</si>
  <si>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</si>
  <si>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</si>
  <si>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</si>
  <si>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</si>
  <si>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</si>
  <si>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</si>
  <si>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</si>
  <si>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</si>
  <si>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</si>
  <si>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</si>
  <si>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</si>
  <si>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</si>
  <si>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</si>
  <si>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</si>
  <si>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</si>
  <si>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</si>
  <si>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</si>
  <si>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</si>
  <si>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</si>
  <si>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</si>
  <si>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</si>
  <si>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</si>
  <si>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</si>
  <si>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</si>
  <si>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</si>
  <si>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</si>
  <si>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</si>
  <si>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</si>
  <si>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</si>
  <si>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</si>
  <si>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</si>
  <si>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</si>
  <si>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</si>
  <si>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</si>
  <si>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</si>
  <si>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</si>
  <si>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</si>
  <si>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</si>
  <si>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</si>
  <si>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</si>
  <si>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</si>
  <si>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</si>
  <si>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</si>
  <si>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</si>
  <si>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</si>
  <si>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</si>
  <si>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</si>
  <si>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</si>
  <si>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</si>
  <si>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</si>
  <si>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</si>
  <si>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</si>
  <si>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</si>
  <si>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</si>
  <si>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</si>
  <si>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</si>
  <si>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</si>
  <si>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</si>
  <si>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</si>
  <si>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</si>
  <si>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</si>
  <si>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</si>
  <si>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</si>
  <si>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</si>
  <si>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</si>
  <si>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</si>
  <si>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</si>
  <si>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</si>
  <si>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</si>
  <si>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</si>
  <si>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</si>
  <si>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</si>
  <si>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</si>
  <si>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</si>
  <si>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</si>
  <si>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</si>
  <si>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</si>
  <si>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</si>
  <si>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</si>
  <si>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</si>
  <si>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</si>
  <si>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</si>
  <si>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</si>
  <si>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</si>
  <si>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</si>
  <si>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</si>
  <si>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</si>
  <si>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</si>
  <si>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</si>
  <si>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</si>
  <si>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</si>
  <si>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</si>
  <si>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</si>
  <si>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</si>
  <si>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</si>
  <si>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</si>
  <si>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</si>
  <si>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</si>
  <si>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</si>
  <si>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</si>
  <si>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</si>
  <si>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</si>
  <si>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</si>
  <si>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</si>
  <si>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</si>
  <si>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</si>
  <si>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</si>
  <si>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</si>
  <si>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</si>
  <si>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</si>
  <si>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</si>
  <si>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</si>
  <si>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</si>
  <si>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</si>
  <si>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</si>
  <si>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</si>
  <si>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</si>
  <si>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</si>
  <si>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</si>
  <si>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</si>
  <si>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</si>
  <si>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</si>
  <si>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</si>
  <si>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</si>
  <si>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</si>
  <si>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</si>
  <si>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</si>
  <si>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</si>
  <si>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</si>
  <si>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</si>
  <si>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</si>
  <si>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</si>
  <si>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</si>
  <si>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</si>
  <si>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</si>
  <si>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</si>
  <si>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</si>
  <si>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</si>
  <si>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</si>
  <si>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</si>
  <si>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</si>
  <si>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</si>
  <si>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</si>
  <si>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</si>
  <si>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</si>
  <si>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</si>
  <si>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</si>
  <si>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</si>
  <si>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</si>
  <si>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</si>
  <si>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</si>
  <si>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</si>
  <si>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</si>
  <si>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</si>
  <si>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</si>
  <si>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</si>
  <si>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</si>
  <si>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</si>
  <si>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</si>
  <si>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</si>
  <si>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</si>
  <si>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</si>
  <si>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</si>
  <si>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</si>
  <si>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</si>
  <si>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</si>
  <si>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</si>
  <si>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</si>
  <si>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</si>
  <si>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</si>
  <si>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</si>
  <si>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</si>
  <si>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</si>
  <si>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</si>
  <si>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</si>
  <si>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</si>
  <si>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</si>
  <si>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</si>
  <si>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</si>
  <si>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</si>
  <si>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</si>
  <si>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</si>
  <si>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</si>
  <si>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</si>
  <si>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</si>
  <si>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</si>
  <si>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</si>
  <si>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</si>
  <si>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</si>
  <si>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</si>
  <si>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</si>
  <si>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</si>
  <si>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</si>
  <si>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</si>
  <si>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</si>
  <si>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</si>
  <si>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</si>
  <si>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</si>
  <si>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</si>
  <si>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</si>
  <si>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</si>
  <si>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</si>
  <si>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</si>
  <si>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</si>
  <si>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</si>
  <si>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</si>
  <si>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</si>
  <si>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</si>
  <si>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</si>
  <si>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</si>
  <si>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</si>
  <si>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</si>
  <si>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</si>
  <si>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</si>
  <si>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</si>
  <si>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</si>
  <si>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</si>
  <si>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</si>
  <si>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</si>
  <si>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</si>
  <si>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</si>
  <si>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</si>
  <si>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</si>
  <si>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</si>
  <si>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</si>
  <si>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</si>
  <si>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</si>
  <si>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</si>
  <si>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</si>
  <si>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</si>
  <si>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</si>
  <si>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</si>
  <si>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</si>
  <si>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</si>
  <si>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</si>
  <si>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</si>
  <si>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</si>
  <si>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</si>
  <si>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</si>
  <si>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</si>
  <si>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</si>
  <si>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</si>
  <si>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</si>
  <si>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</si>
  <si>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</si>
  <si>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</si>
  <si>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</si>
  <si>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</si>
  <si>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</si>
  <si>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</si>
  <si>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</si>
  <si>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</si>
  <si>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</si>
  <si>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</si>
  <si>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</si>
  <si>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</si>
  <si>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</si>
  <si>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</si>
  <si>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</si>
  <si>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</si>
  <si>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</si>
  <si>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</si>
  <si>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</si>
  <si>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</si>
  <si>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</si>
  <si>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</si>
  <si>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</si>
  <si>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</si>
  <si>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</si>
  <si>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</si>
  <si>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</si>
  <si>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</si>
  <si>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</si>
  <si>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</si>
  <si>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</si>
  <si>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</si>
  <si>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</si>
  <si>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</si>
  <si>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</si>
  <si>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</si>
  <si>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</si>
  <si>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</si>
  <si>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</si>
  <si>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</si>
  <si>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</si>
  <si>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</si>
  <si>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</si>
  <si>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</si>
  <si>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</si>
  <si>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</si>
  <si>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</si>
  <si>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</si>
  <si>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</si>
  <si>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</si>
  <si>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</si>
  <si>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</si>
  <si>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</si>
  <si>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</si>
  <si>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</si>
  <si>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</si>
  <si>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</si>
  <si>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</si>
  <si>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</si>
  <si>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</si>
  <si>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</si>
  <si>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</si>
  <si>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</si>
  <si>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</si>
  <si>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</si>
  <si>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</si>
  <si>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</si>
  <si>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</si>
  <si>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</si>
  <si>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</si>
  <si>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</si>
  <si>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</si>
  <si>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</si>
  <si>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</si>
  <si>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</si>
  <si>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</si>
  <si>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</si>
  <si>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</si>
  <si>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</si>
  <si>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</si>
  <si>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</si>
  <si>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</si>
  <si>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</si>
  <si>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</si>
  <si>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</si>
  <si>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</si>
  <si>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</si>
  <si>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</si>
  <si>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</si>
  <si>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</si>
  <si>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</si>
  <si>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</si>
  <si>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</si>
  <si>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</si>
  <si>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</si>
  <si>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</si>
  <si>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</si>
  <si>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</si>
  <si>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</si>
  <si>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</si>
  <si>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</si>
  <si>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</si>
  <si>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</si>
  <si>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</si>
  <si>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</si>
  <si>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</si>
  <si>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</si>
  <si>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</si>
  <si>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</si>
  <si>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</si>
  <si>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Name</t>
  </si>
  <si>
    <t xml:space="preserve">Goal </t>
  </si>
  <si>
    <t>Pledged</t>
  </si>
  <si>
    <t>Years</t>
  </si>
  <si>
    <t>Goals</t>
  </si>
  <si>
    <t>Number Successful</t>
  </si>
  <si>
    <t>Number Failed</t>
  </si>
  <si>
    <t>Total Projects</t>
  </si>
  <si>
    <t>Percentage Successful</t>
  </si>
  <si>
    <t>Percentage Canceled</t>
  </si>
  <si>
    <t>Number Canceled</t>
  </si>
  <si>
    <t>Less Than 1000</t>
  </si>
  <si>
    <t>1000 to 4999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</si>
  <si>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</si>
  <si>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</si>
  <si>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</si>
  <si>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</si>
  <si>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</si>
  <si>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</si>
  <si>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</si>
  <si>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50000 or More</t>
  </si>
  <si>
    <t>15000 to 19999</t>
  </si>
  <si>
    <t>45000 to 49999</t>
  </si>
  <si>
    <t xml:space="preserve">Percentage Failed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</si>
</sst>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70" formatCode="[$-F800]dddd\,\ mmmm\ dd\,\ yyyy"/>
    <numFmt numFmtId="175" formatCode="[$-409]mmm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2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" fontId="0" fillId="0" borderId="1" xfId="2" applyNumberFormat="1" applyFont="1" applyBorder="1"/>
    <xf numFmtId="0" fontId="0" fillId="0" borderId="1" xfId="0" applyBorder="1"/>
    <xf numFmtId="0" fontId="1" fillId="0" borderId="2" xfId="0" applyFont="1" applyBorder="1"/>
    <xf numFmtId="0" fontId="0" fillId="0" borderId="0" xfId="1" applyNumberFormat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Fill="1" applyBorder="1" applyAlignment="1">
      <alignment horizontal="center"/>
    </xf>
    <xf numFmtId="44" fontId="0" fillId="0" borderId="0" xfId="1" applyFont="1"/>
    <xf numFmtId="44" fontId="0" fillId="0" borderId="0" xfId="1" applyNumberFormat="1" applyFont="1"/>
    <xf numFmtId="44" fontId="3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175" fontId="0" fillId="0" borderId="0" xfId="0" applyNumberForma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2">
    <dxf>
      <fill>
        <patternFill>
          <bgColor theme="4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Theater_Outcomes_vs_Launch.png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643024481274881E-2"/>
          <c:y val="0.10888252148997135"/>
          <c:w val="0.82787844614052397"/>
          <c:h val="0.8246467973738238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Date'!$A$6:$A$1399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'Theater Outcomes by Launch Date'!$B$6:$B$1399</c:f>
              <c:numCache>
                <c:formatCode>General</c:formatCode>
                <c:ptCount val="139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31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7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7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7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101">
                  <c:v>1</c:v>
                </c:pt>
                <c:pt idx="104">
                  <c:v>1</c:v>
                </c:pt>
                <c:pt idx="105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30">
                  <c:v>1</c:v>
                </c:pt>
                <c:pt idx="131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3">
                  <c:v>1</c:v>
                </c:pt>
                <c:pt idx="164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70">
                  <c:v>1</c:v>
                </c:pt>
                <c:pt idx="173">
                  <c:v>1</c:v>
                </c:pt>
                <c:pt idx="183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4">
                  <c:v>1</c:v>
                </c:pt>
                <c:pt idx="195">
                  <c:v>1</c:v>
                </c:pt>
                <c:pt idx="197">
                  <c:v>1</c:v>
                </c:pt>
                <c:pt idx="199">
                  <c:v>1</c:v>
                </c:pt>
                <c:pt idx="204">
                  <c:v>1</c:v>
                </c:pt>
                <c:pt idx="205">
                  <c:v>1</c:v>
                </c:pt>
                <c:pt idx="209">
                  <c:v>1</c:v>
                </c:pt>
                <c:pt idx="211">
                  <c:v>1</c:v>
                </c:pt>
                <c:pt idx="213">
                  <c:v>1</c:v>
                </c:pt>
                <c:pt idx="214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3">
                  <c:v>1</c:v>
                </c:pt>
                <c:pt idx="224">
                  <c:v>1</c:v>
                </c:pt>
                <c:pt idx="226">
                  <c:v>1</c:v>
                </c:pt>
                <c:pt idx="229">
                  <c:v>1</c:v>
                </c:pt>
                <c:pt idx="231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9">
                  <c:v>1</c:v>
                </c:pt>
                <c:pt idx="243">
                  <c:v>1</c:v>
                </c:pt>
                <c:pt idx="244">
                  <c:v>1</c:v>
                </c:pt>
                <c:pt idx="246">
                  <c:v>1</c:v>
                </c:pt>
                <c:pt idx="248">
                  <c:v>1</c:v>
                </c:pt>
                <c:pt idx="250">
                  <c:v>1</c:v>
                </c:pt>
                <c:pt idx="253">
                  <c:v>1</c:v>
                </c:pt>
                <c:pt idx="254">
                  <c:v>1</c:v>
                </c:pt>
                <c:pt idx="257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4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70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80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5">
                  <c:v>1</c:v>
                </c:pt>
                <c:pt idx="316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1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51">
                  <c:v>1</c:v>
                </c:pt>
                <c:pt idx="352">
                  <c:v>1</c:v>
                </c:pt>
                <c:pt idx="355">
                  <c:v>1</c:v>
                </c:pt>
                <c:pt idx="356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3">
                  <c:v>1</c:v>
                </c:pt>
                <c:pt idx="368">
                  <c:v>1</c:v>
                </c:pt>
                <c:pt idx="370">
                  <c:v>1</c:v>
                </c:pt>
                <c:pt idx="374">
                  <c:v>1</c:v>
                </c:pt>
                <c:pt idx="375">
                  <c:v>1</c:v>
                </c:pt>
                <c:pt idx="377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4">
                  <c:v>1</c:v>
                </c:pt>
                <c:pt idx="386">
                  <c:v>1</c:v>
                </c:pt>
                <c:pt idx="387">
                  <c:v>1</c:v>
                </c:pt>
                <c:pt idx="389">
                  <c:v>1</c:v>
                </c:pt>
                <c:pt idx="390">
                  <c:v>1</c:v>
                </c:pt>
                <c:pt idx="395">
                  <c:v>1</c:v>
                </c:pt>
                <c:pt idx="396">
                  <c:v>1</c:v>
                </c:pt>
                <c:pt idx="401">
                  <c:v>1</c:v>
                </c:pt>
                <c:pt idx="403">
                  <c:v>1</c:v>
                </c:pt>
                <c:pt idx="405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5">
                  <c:v>1</c:v>
                </c:pt>
                <c:pt idx="417">
                  <c:v>1</c:v>
                </c:pt>
                <c:pt idx="419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7">
                  <c:v>1</c:v>
                </c:pt>
                <c:pt idx="428">
                  <c:v>1</c:v>
                </c:pt>
                <c:pt idx="433">
                  <c:v>1</c:v>
                </c:pt>
                <c:pt idx="434">
                  <c:v>1</c:v>
                </c:pt>
                <c:pt idx="436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4">
                  <c:v>1</c:v>
                </c:pt>
                <c:pt idx="446">
                  <c:v>1</c:v>
                </c:pt>
                <c:pt idx="448">
                  <c:v>1</c:v>
                </c:pt>
                <c:pt idx="450">
                  <c:v>1</c:v>
                </c:pt>
                <c:pt idx="452">
                  <c:v>1</c:v>
                </c:pt>
                <c:pt idx="454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5">
                  <c:v>1</c:v>
                </c:pt>
                <c:pt idx="472">
                  <c:v>1</c:v>
                </c:pt>
                <c:pt idx="474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3">
                  <c:v>1</c:v>
                </c:pt>
                <c:pt idx="485">
                  <c:v>1</c:v>
                </c:pt>
                <c:pt idx="486">
                  <c:v>1</c:v>
                </c:pt>
                <c:pt idx="489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3">
                  <c:v>1</c:v>
                </c:pt>
                <c:pt idx="504">
                  <c:v>1</c:v>
                </c:pt>
                <c:pt idx="506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8">
                  <c:v>1</c:v>
                </c:pt>
                <c:pt idx="529">
                  <c:v>1</c:v>
                </c:pt>
                <c:pt idx="531">
                  <c:v>1</c:v>
                </c:pt>
                <c:pt idx="533">
                  <c:v>1</c:v>
                </c:pt>
                <c:pt idx="534">
                  <c:v>1</c:v>
                </c:pt>
                <c:pt idx="536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3">
                  <c:v>1</c:v>
                </c:pt>
                <c:pt idx="546">
                  <c:v>1</c:v>
                </c:pt>
                <c:pt idx="547">
                  <c:v>1</c:v>
                </c:pt>
                <c:pt idx="549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6">
                  <c:v>1</c:v>
                </c:pt>
                <c:pt idx="557">
                  <c:v>1</c:v>
                </c:pt>
                <c:pt idx="564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4">
                  <c:v>1</c:v>
                </c:pt>
                <c:pt idx="576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9">
                  <c:v>1</c:v>
                </c:pt>
                <c:pt idx="600">
                  <c:v>1</c:v>
                </c:pt>
                <c:pt idx="602">
                  <c:v>1</c:v>
                </c:pt>
                <c:pt idx="606">
                  <c:v>1</c:v>
                </c:pt>
                <c:pt idx="614">
                  <c:v>1</c:v>
                </c:pt>
                <c:pt idx="615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6">
                  <c:v>1</c:v>
                </c:pt>
                <c:pt idx="637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3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60">
                  <c:v>1</c:v>
                </c:pt>
                <c:pt idx="661">
                  <c:v>1</c:v>
                </c:pt>
                <c:pt idx="663">
                  <c:v>1</c:v>
                </c:pt>
                <c:pt idx="665">
                  <c:v>1</c:v>
                </c:pt>
                <c:pt idx="666">
                  <c:v>1</c:v>
                </c:pt>
                <c:pt idx="668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5">
                  <c:v>1</c:v>
                </c:pt>
                <c:pt idx="686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1">
                  <c:v>1</c:v>
                </c:pt>
                <c:pt idx="724">
                  <c:v>1</c:v>
                </c:pt>
                <c:pt idx="725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3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3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70">
                  <c:v>1</c:v>
                </c:pt>
                <c:pt idx="772">
                  <c:v>1</c:v>
                </c:pt>
                <c:pt idx="773">
                  <c:v>1</c:v>
                </c:pt>
                <c:pt idx="775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1">
                  <c:v>1</c:v>
                </c:pt>
                <c:pt idx="784">
                  <c:v>1</c:v>
                </c:pt>
                <c:pt idx="786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7">
                  <c:v>1</c:v>
                </c:pt>
                <c:pt idx="798">
                  <c:v>1</c:v>
                </c:pt>
                <c:pt idx="802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7">
                  <c:v>1</c:v>
                </c:pt>
                <c:pt idx="819">
                  <c:v>1</c:v>
                </c:pt>
                <c:pt idx="820">
                  <c:v>1</c:v>
                </c:pt>
                <c:pt idx="823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42">
                  <c:v>1</c:v>
                </c:pt>
                <c:pt idx="846">
                  <c:v>1</c:v>
                </c:pt>
                <c:pt idx="847">
                  <c:v>1</c:v>
                </c:pt>
                <c:pt idx="849">
                  <c:v>1</c:v>
                </c:pt>
                <c:pt idx="850">
                  <c:v>1</c:v>
                </c:pt>
                <c:pt idx="853">
                  <c:v>1</c:v>
                </c:pt>
                <c:pt idx="854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7">
                  <c:v>1</c:v>
                </c:pt>
                <c:pt idx="879">
                  <c:v>1</c:v>
                </c:pt>
                <c:pt idx="882">
                  <c:v>1</c:v>
                </c:pt>
                <c:pt idx="883">
                  <c:v>1</c:v>
                </c:pt>
                <c:pt idx="887">
                  <c:v>1</c:v>
                </c:pt>
                <c:pt idx="888">
                  <c:v>1</c:v>
                </c:pt>
                <c:pt idx="892">
                  <c:v>1</c:v>
                </c:pt>
                <c:pt idx="896">
                  <c:v>1</c:v>
                </c:pt>
                <c:pt idx="897">
                  <c:v>1</c:v>
                </c:pt>
                <c:pt idx="903">
                  <c:v>1</c:v>
                </c:pt>
                <c:pt idx="905">
                  <c:v>1</c:v>
                </c:pt>
                <c:pt idx="906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3">
                  <c:v>1</c:v>
                </c:pt>
                <c:pt idx="924">
                  <c:v>1</c:v>
                </c:pt>
                <c:pt idx="926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50">
                  <c:v>1</c:v>
                </c:pt>
                <c:pt idx="951">
                  <c:v>1</c:v>
                </c:pt>
                <c:pt idx="953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70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7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3">
                  <c:v>1</c:v>
                </c:pt>
                <c:pt idx="985">
                  <c:v>1</c:v>
                </c:pt>
                <c:pt idx="986">
                  <c:v>1</c:v>
                </c:pt>
                <c:pt idx="990">
                  <c:v>1</c:v>
                </c:pt>
                <c:pt idx="992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3">
                  <c:v>1</c:v>
                </c:pt>
                <c:pt idx="1028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1">
                  <c:v>1</c:v>
                </c:pt>
                <c:pt idx="1042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8">
                  <c:v>1</c:v>
                </c:pt>
                <c:pt idx="1049">
                  <c:v>1</c:v>
                </c:pt>
                <c:pt idx="1051">
                  <c:v>1</c:v>
                </c:pt>
                <c:pt idx="1052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2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9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8">
                  <c:v>1</c:v>
                </c:pt>
                <c:pt idx="1110">
                  <c:v>1</c:v>
                </c:pt>
                <c:pt idx="1111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7">
                  <c:v>1</c:v>
                </c:pt>
                <c:pt idx="1118">
                  <c:v>1</c:v>
                </c:pt>
                <c:pt idx="1121">
                  <c:v>1</c:v>
                </c:pt>
                <c:pt idx="1123">
                  <c:v>1</c:v>
                </c:pt>
                <c:pt idx="1124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9">
                  <c:v>1</c:v>
                </c:pt>
                <c:pt idx="1141">
                  <c:v>1</c:v>
                </c:pt>
                <c:pt idx="1143">
                  <c:v>1</c:v>
                </c:pt>
                <c:pt idx="1144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3">
                  <c:v>1</c:v>
                </c:pt>
                <c:pt idx="1167">
                  <c:v>1</c:v>
                </c:pt>
                <c:pt idx="1168">
                  <c:v>1</c:v>
                </c:pt>
                <c:pt idx="1172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9">
                  <c:v>1</c:v>
                </c:pt>
                <c:pt idx="1190">
                  <c:v>1</c:v>
                </c:pt>
                <c:pt idx="1192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1">
                  <c:v>1</c:v>
                </c:pt>
                <c:pt idx="1213">
                  <c:v>1</c:v>
                </c:pt>
                <c:pt idx="1214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4">
                  <c:v>1</c:v>
                </c:pt>
                <c:pt idx="1237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53">
                  <c:v>1</c:v>
                </c:pt>
                <c:pt idx="1254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9">
                  <c:v>1</c:v>
                </c:pt>
                <c:pt idx="1291">
                  <c:v>1</c:v>
                </c:pt>
                <c:pt idx="1295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2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8">
                  <c:v>1</c:v>
                </c:pt>
                <c:pt idx="1319">
                  <c:v>1</c:v>
                </c:pt>
                <c:pt idx="1323">
                  <c:v>1</c:v>
                </c:pt>
                <c:pt idx="1324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2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6">
                  <c:v>1</c:v>
                </c:pt>
                <c:pt idx="1359">
                  <c:v>1</c:v>
                </c:pt>
                <c:pt idx="1361">
                  <c:v>1</c:v>
                </c:pt>
                <c:pt idx="1363">
                  <c:v>1</c:v>
                </c:pt>
                <c:pt idx="1365">
                  <c:v>1</c:v>
                </c:pt>
                <c:pt idx="1366">
                  <c:v>1</c:v>
                </c:pt>
                <c:pt idx="1368">
                  <c:v>1</c:v>
                </c:pt>
                <c:pt idx="1369">
                  <c:v>1</c:v>
                </c:pt>
                <c:pt idx="13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C1-C04B-90AD-83EBA3F2ED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Date'!$A$6:$A$1399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'Theater Outcomes by Launch Date'!$C$6:$C$1399</c:f>
              <c:numCache>
                <c:formatCode>General</c:formatCode>
                <c:ptCount val="1393"/>
                <c:pt idx="1349">
                  <c:v>1</c:v>
                </c:pt>
                <c:pt idx="1352">
                  <c:v>1</c:v>
                </c:pt>
                <c:pt idx="1364">
                  <c:v>1</c:v>
                </c:pt>
                <c:pt idx="1370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C1-C04B-90AD-83EBA3F2ED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Date'!$A$6:$A$1399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'Theater Outcomes by Launch Date'!$D$6:$D$1399</c:f>
              <c:numCache>
                <c:formatCode>General</c:formatCode>
                <c:ptCount val="1393"/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2">
                  <c:v>1</c:v>
                </c:pt>
                <c:pt idx="38">
                  <c:v>1</c:v>
                </c:pt>
                <c:pt idx="42">
                  <c:v>1</c:v>
                </c:pt>
                <c:pt idx="45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8">
                  <c:v>1</c:v>
                </c:pt>
                <c:pt idx="66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6">
                  <c:v>1</c:v>
                </c:pt>
                <c:pt idx="77">
                  <c:v>1</c:v>
                </c:pt>
                <c:pt idx="81">
                  <c:v>1</c:v>
                </c:pt>
                <c:pt idx="82">
                  <c:v>1</c:v>
                </c:pt>
                <c:pt idx="86">
                  <c:v>1</c:v>
                </c:pt>
                <c:pt idx="88">
                  <c:v>1</c:v>
                </c:pt>
                <c:pt idx="94">
                  <c:v>1</c:v>
                </c:pt>
                <c:pt idx="100">
                  <c:v>1</c:v>
                </c:pt>
                <c:pt idx="102">
                  <c:v>1</c:v>
                </c:pt>
                <c:pt idx="103">
                  <c:v>1</c:v>
                </c:pt>
                <c:pt idx="106">
                  <c:v>1</c:v>
                </c:pt>
                <c:pt idx="110">
                  <c:v>1</c:v>
                </c:pt>
                <c:pt idx="114">
                  <c:v>1</c:v>
                </c:pt>
                <c:pt idx="118">
                  <c:v>1</c:v>
                </c:pt>
                <c:pt idx="129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40">
                  <c:v>1</c:v>
                </c:pt>
                <c:pt idx="145">
                  <c:v>1</c:v>
                </c:pt>
                <c:pt idx="152">
                  <c:v>1</c:v>
                </c:pt>
                <c:pt idx="153">
                  <c:v>1</c:v>
                </c:pt>
                <c:pt idx="161">
                  <c:v>1</c:v>
                </c:pt>
                <c:pt idx="162">
                  <c:v>1</c:v>
                </c:pt>
                <c:pt idx="165">
                  <c:v>1</c:v>
                </c:pt>
                <c:pt idx="169">
                  <c:v>1</c:v>
                </c:pt>
                <c:pt idx="171">
                  <c:v>1</c:v>
                </c:pt>
                <c:pt idx="172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4">
                  <c:v>1</c:v>
                </c:pt>
                <c:pt idx="187">
                  <c:v>1</c:v>
                </c:pt>
                <c:pt idx="193">
                  <c:v>1</c:v>
                </c:pt>
                <c:pt idx="196">
                  <c:v>1</c:v>
                </c:pt>
                <c:pt idx="198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7">
                  <c:v>1</c:v>
                </c:pt>
                <c:pt idx="208">
                  <c:v>1</c:v>
                </c:pt>
                <c:pt idx="210">
                  <c:v>1</c:v>
                </c:pt>
                <c:pt idx="212">
                  <c:v>1</c:v>
                </c:pt>
                <c:pt idx="215">
                  <c:v>1</c:v>
                </c:pt>
                <c:pt idx="216">
                  <c:v>1</c:v>
                </c:pt>
                <c:pt idx="221">
                  <c:v>1</c:v>
                </c:pt>
                <c:pt idx="225">
                  <c:v>1</c:v>
                </c:pt>
                <c:pt idx="227">
                  <c:v>1</c:v>
                </c:pt>
                <c:pt idx="228">
                  <c:v>1</c:v>
                </c:pt>
                <c:pt idx="230">
                  <c:v>1</c:v>
                </c:pt>
                <c:pt idx="232">
                  <c:v>1</c:v>
                </c:pt>
                <c:pt idx="233">
                  <c:v>1</c:v>
                </c:pt>
                <c:pt idx="237">
                  <c:v>1</c:v>
                </c:pt>
                <c:pt idx="238">
                  <c:v>1</c:v>
                </c:pt>
                <c:pt idx="242">
                  <c:v>1</c:v>
                </c:pt>
                <c:pt idx="245">
                  <c:v>1</c:v>
                </c:pt>
                <c:pt idx="247">
                  <c:v>1</c:v>
                </c:pt>
                <c:pt idx="249">
                  <c:v>1</c:v>
                </c:pt>
                <c:pt idx="251">
                  <c:v>1</c:v>
                </c:pt>
                <c:pt idx="252">
                  <c:v>1</c:v>
                </c:pt>
                <c:pt idx="256">
                  <c:v>1</c:v>
                </c:pt>
                <c:pt idx="258">
                  <c:v>1</c:v>
                </c:pt>
                <c:pt idx="263">
                  <c:v>1</c:v>
                </c:pt>
                <c:pt idx="265">
                  <c:v>1</c:v>
                </c:pt>
                <c:pt idx="269">
                  <c:v>1</c:v>
                </c:pt>
                <c:pt idx="271">
                  <c:v>1</c:v>
                </c:pt>
                <c:pt idx="275">
                  <c:v>1</c:v>
                </c:pt>
                <c:pt idx="279">
                  <c:v>1</c:v>
                </c:pt>
                <c:pt idx="281">
                  <c:v>1</c:v>
                </c:pt>
                <c:pt idx="286">
                  <c:v>1</c:v>
                </c:pt>
                <c:pt idx="287">
                  <c:v>1</c:v>
                </c:pt>
                <c:pt idx="298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13">
                  <c:v>1</c:v>
                </c:pt>
                <c:pt idx="314">
                  <c:v>1</c:v>
                </c:pt>
                <c:pt idx="317">
                  <c:v>1</c:v>
                </c:pt>
                <c:pt idx="322">
                  <c:v>1</c:v>
                </c:pt>
                <c:pt idx="325">
                  <c:v>1</c:v>
                </c:pt>
                <c:pt idx="326">
                  <c:v>1</c:v>
                </c:pt>
                <c:pt idx="330">
                  <c:v>1</c:v>
                </c:pt>
                <c:pt idx="332">
                  <c:v>1</c:v>
                </c:pt>
                <c:pt idx="337">
                  <c:v>1</c:v>
                </c:pt>
                <c:pt idx="339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3">
                  <c:v>1</c:v>
                </c:pt>
                <c:pt idx="354">
                  <c:v>1</c:v>
                </c:pt>
                <c:pt idx="357">
                  <c:v>1</c:v>
                </c:pt>
                <c:pt idx="361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9">
                  <c:v>1</c:v>
                </c:pt>
                <c:pt idx="371">
                  <c:v>1</c:v>
                </c:pt>
                <c:pt idx="373">
                  <c:v>1</c:v>
                </c:pt>
                <c:pt idx="376">
                  <c:v>1</c:v>
                </c:pt>
                <c:pt idx="378">
                  <c:v>1</c:v>
                </c:pt>
                <c:pt idx="382">
                  <c:v>1</c:v>
                </c:pt>
                <c:pt idx="383">
                  <c:v>1</c:v>
                </c:pt>
                <c:pt idx="385">
                  <c:v>1</c:v>
                </c:pt>
                <c:pt idx="388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7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13">
                  <c:v>1</c:v>
                </c:pt>
                <c:pt idx="414">
                  <c:v>1</c:v>
                </c:pt>
                <c:pt idx="416">
                  <c:v>1</c:v>
                </c:pt>
                <c:pt idx="418">
                  <c:v>1</c:v>
                </c:pt>
                <c:pt idx="420">
                  <c:v>1</c:v>
                </c:pt>
                <c:pt idx="425">
                  <c:v>1</c:v>
                </c:pt>
                <c:pt idx="426">
                  <c:v>1</c:v>
                </c:pt>
                <c:pt idx="429">
                  <c:v>1</c:v>
                </c:pt>
                <c:pt idx="431">
                  <c:v>1</c:v>
                </c:pt>
                <c:pt idx="432">
                  <c:v>1</c:v>
                </c:pt>
                <c:pt idx="435">
                  <c:v>1</c:v>
                </c:pt>
                <c:pt idx="437">
                  <c:v>1</c:v>
                </c:pt>
                <c:pt idx="443">
                  <c:v>1</c:v>
                </c:pt>
                <c:pt idx="445">
                  <c:v>1</c:v>
                </c:pt>
                <c:pt idx="447">
                  <c:v>1</c:v>
                </c:pt>
                <c:pt idx="449">
                  <c:v>1</c:v>
                </c:pt>
                <c:pt idx="451">
                  <c:v>1</c:v>
                </c:pt>
                <c:pt idx="453">
                  <c:v>1</c:v>
                </c:pt>
                <c:pt idx="455">
                  <c:v>1</c:v>
                </c:pt>
                <c:pt idx="456">
                  <c:v>1</c:v>
                </c:pt>
                <c:pt idx="464">
                  <c:v>1</c:v>
                </c:pt>
                <c:pt idx="466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5">
                  <c:v>1</c:v>
                </c:pt>
                <c:pt idx="482">
                  <c:v>1</c:v>
                </c:pt>
                <c:pt idx="484">
                  <c:v>1</c:v>
                </c:pt>
                <c:pt idx="487">
                  <c:v>1</c:v>
                </c:pt>
                <c:pt idx="488">
                  <c:v>1</c:v>
                </c:pt>
                <c:pt idx="490">
                  <c:v>1</c:v>
                </c:pt>
                <c:pt idx="495">
                  <c:v>1</c:v>
                </c:pt>
                <c:pt idx="497">
                  <c:v>1</c:v>
                </c:pt>
                <c:pt idx="502">
                  <c:v>1</c:v>
                </c:pt>
                <c:pt idx="505">
                  <c:v>1</c:v>
                </c:pt>
                <c:pt idx="507">
                  <c:v>1</c:v>
                </c:pt>
                <c:pt idx="515">
                  <c:v>1</c:v>
                </c:pt>
                <c:pt idx="518">
                  <c:v>1</c:v>
                </c:pt>
                <c:pt idx="520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7">
                  <c:v>1</c:v>
                </c:pt>
                <c:pt idx="530">
                  <c:v>1</c:v>
                </c:pt>
                <c:pt idx="532">
                  <c:v>1</c:v>
                </c:pt>
                <c:pt idx="535">
                  <c:v>1</c:v>
                </c:pt>
                <c:pt idx="537">
                  <c:v>1</c:v>
                </c:pt>
                <c:pt idx="542">
                  <c:v>1</c:v>
                </c:pt>
                <c:pt idx="545">
                  <c:v>1</c:v>
                </c:pt>
                <c:pt idx="548">
                  <c:v>1</c:v>
                </c:pt>
                <c:pt idx="550">
                  <c:v>1</c:v>
                </c:pt>
                <c:pt idx="551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2">
                  <c:v>1</c:v>
                </c:pt>
                <c:pt idx="563">
                  <c:v>1</c:v>
                </c:pt>
                <c:pt idx="565">
                  <c:v>1</c:v>
                </c:pt>
                <c:pt idx="572">
                  <c:v>1</c:v>
                </c:pt>
                <c:pt idx="573">
                  <c:v>1</c:v>
                </c:pt>
                <c:pt idx="575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5">
                  <c:v>1</c:v>
                </c:pt>
                <c:pt idx="592">
                  <c:v>1</c:v>
                </c:pt>
                <c:pt idx="593">
                  <c:v>1</c:v>
                </c:pt>
                <c:pt idx="597">
                  <c:v>1</c:v>
                </c:pt>
                <c:pt idx="598">
                  <c:v>1</c:v>
                </c:pt>
                <c:pt idx="601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6">
                  <c:v>1</c:v>
                </c:pt>
                <c:pt idx="617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30">
                  <c:v>1</c:v>
                </c:pt>
                <c:pt idx="634">
                  <c:v>1</c:v>
                </c:pt>
                <c:pt idx="635">
                  <c:v>1</c:v>
                </c:pt>
                <c:pt idx="638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8">
                  <c:v>1</c:v>
                </c:pt>
                <c:pt idx="652">
                  <c:v>1</c:v>
                </c:pt>
                <c:pt idx="654">
                  <c:v>1</c:v>
                </c:pt>
                <c:pt idx="659">
                  <c:v>1</c:v>
                </c:pt>
                <c:pt idx="664">
                  <c:v>1</c:v>
                </c:pt>
                <c:pt idx="667">
                  <c:v>1</c:v>
                </c:pt>
                <c:pt idx="669">
                  <c:v>1</c:v>
                </c:pt>
                <c:pt idx="670">
                  <c:v>1</c:v>
                </c:pt>
                <c:pt idx="683">
                  <c:v>1</c:v>
                </c:pt>
                <c:pt idx="684">
                  <c:v>1</c:v>
                </c:pt>
                <c:pt idx="695">
                  <c:v>1</c:v>
                </c:pt>
                <c:pt idx="698">
                  <c:v>1</c:v>
                </c:pt>
                <c:pt idx="703">
                  <c:v>1</c:v>
                </c:pt>
                <c:pt idx="704">
                  <c:v>1</c:v>
                </c:pt>
                <c:pt idx="714">
                  <c:v>1</c:v>
                </c:pt>
                <c:pt idx="715">
                  <c:v>1</c:v>
                </c:pt>
                <c:pt idx="720">
                  <c:v>1</c:v>
                </c:pt>
                <c:pt idx="722">
                  <c:v>1</c:v>
                </c:pt>
                <c:pt idx="723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31">
                  <c:v>1</c:v>
                </c:pt>
                <c:pt idx="734">
                  <c:v>1</c:v>
                </c:pt>
                <c:pt idx="738">
                  <c:v>1</c:v>
                </c:pt>
                <c:pt idx="739">
                  <c:v>1</c:v>
                </c:pt>
                <c:pt idx="744">
                  <c:v>1</c:v>
                </c:pt>
                <c:pt idx="752">
                  <c:v>1</c:v>
                </c:pt>
                <c:pt idx="755">
                  <c:v>1</c:v>
                </c:pt>
                <c:pt idx="759">
                  <c:v>1</c:v>
                </c:pt>
                <c:pt idx="761">
                  <c:v>1</c:v>
                </c:pt>
                <c:pt idx="768">
                  <c:v>1</c:v>
                </c:pt>
                <c:pt idx="769">
                  <c:v>1</c:v>
                </c:pt>
                <c:pt idx="771">
                  <c:v>1</c:v>
                </c:pt>
                <c:pt idx="774">
                  <c:v>1</c:v>
                </c:pt>
                <c:pt idx="776">
                  <c:v>1</c:v>
                </c:pt>
                <c:pt idx="780">
                  <c:v>1</c:v>
                </c:pt>
                <c:pt idx="782">
                  <c:v>1</c:v>
                </c:pt>
                <c:pt idx="783">
                  <c:v>1</c:v>
                </c:pt>
                <c:pt idx="785">
                  <c:v>1</c:v>
                </c:pt>
                <c:pt idx="787">
                  <c:v>1</c:v>
                </c:pt>
                <c:pt idx="793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4">
                  <c:v>1</c:v>
                </c:pt>
                <c:pt idx="805">
                  <c:v>1</c:v>
                </c:pt>
                <c:pt idx="809">
                  <c:v>1</c:v>
                </c:pt>
                <c:pt idx="810">
                  <c:v>1</c:v>
                </c:pt>
                <c:pt idx="815">
                  <c:v>1</c:v>
                </c:pt>
                <c:pt idx="816">
                  <c:v>1</c:v>
                </c:pt>
                <c:pt idx="818">
                  <c:v>1</c:v>
                </c:pt>
                <c:pt idx="821">
                  <c:v>1</c:v>
                </c:pt>
                <c:pt idx="822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4">
                  <c:v>1</c:v>
                </c:pt>
                <c:pt idx="839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8">
                  <c:v>1</c:v>
                </c:pt>
                <c:pt idx="851">
                  <c:v>1</c:v>
                </c:pt>
                <c:pt idx="852">
                  <c:v>1</c:v>
                </c:pt>
                <c:pt idx="855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70">
                  <c:v>1</c:v>
                </c:pt>
                <c:pt idx="875">
                  <c:v>1</c:v>
                </c:pt>
                <c:pt idx="876">
                  <c:v>1</c:v>
                </c:pt>
                <c:pt idx="878">
                  <c:v>1</c:v>
                </c:pt>
                <c:pt idx="880">
                  <c:v>1</c:v>
                </c:pt>
                <c:pt idx="881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4">
                  <c:v>1</c:v>
                </c:pt>
                <c:pt idx="907">
                  <c:v>1</c:v>
                </c:pt>
                <c:pt idx="908">
                  <c:v>1</c:v>
                </c:pt>
                <c:pt idx="914">
                  <c:v>1</c:v>
                </c:pt>
                <c:pt idx="918">
                  <c:v>1</c:v>
                </c:pt>
                <c:pt idx="922">
                  <c:v>1</c:v>
                </c:pt>
                <c:pt idx="925">
                  <c:v>1</c:v>
                </c:pt>
                <c:pt idx="927">
                  <c:v>1</c:v>
                </c:pt>
                <c:pt idx="934">
                  <c:v>1</c:v>
                </c:pt>
                <c:pt idx="935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54">
                  <c:v>1</c:v>
                </c:pt>
                <c:pt idx="964">
                  <c:v>1</c:v>
                </c:pt>
                <c:pt idx="969">
                  <c:v>1</c:v>
                </c:pt>
                <c:pt idx="971">
                  <c:v>1</c:v>
                </c:pt>
                <c:pt idx="974">
                  <c:v>1</c:v>
                </c:pt>
                <c:pt idx="976">
                  <c:v>1</c:v>
                </c:pt>
                <c:pt idx="978">
                  <c:v>1</c:v>
                </c:pt>
                <c:pt idx="982">
                  <c:v>1</c:v>
                </c:pt>
                <c:pt idx="984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1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9">
                  <c:v>1</c:v>
                </c:pt>
                <c:pt idx="1002">
                  <c:v>1</c:v>
                </c:pt>
                <c:pt idx="1006">
                  <c:v>1</c:v>
                </c:pt>
                <c:pt idx="1021">
                  <c:v>1</c:v>
                </c:pt>
                <c:pt idx="1022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9">
                  <c:v>1</c:v>
                </c:pt>
                <c:pt idx="1031">
                  <c:v>1</c:v>
                </c:pt>
                <c:pt idx="1036">
                  <c:v>1</c:v>
                </c:pt>
                <c:pt idx="1040">
                  <c:v>1</c:v>
                </c:pt>
                <c:pt idx="1043">
                  <c:v>1</c:v>
                </c:pt>
                <c:pt idx="1047">
                  <c:v>1</c:v>
                </c:pt>
                <c:pt idx="1050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60">
                  <c:v>1</c:v>
                </c:pt>
                <c:pt idx="1062">
                  <c:v>1</c:v>
                </c:pt>
                <c:pt idx="1066">
                  <c:v>1</c:v>
                </c:pt>
                <c:pt idx="1073">
                  <c:v>1</c:v>
                </c:pt>
                <c:pt idx="1081">
                  <c:v>1</c:v>
                </c:pt>
                <c:pt idx="1083">
                  <c:v>1</c:v>
                </c:pt>
                <c:pt idx="1088">
                  <c:v>1</c:v>
                </c:pt>
                <c:pt idx="1090">
                  <c:v>1</c:v>
                </c:pt>
                <c:pt idx="1095">
                  <c:v>1</c:v>
                </c:pt>
                <c:pt idx="1106">
                  <c:v>1</c:v>
                </c:pt>
                <c:pt idx="1107">
                  <c:v>1</c:v>
                </c:pt>
                <c:pt idx="1109">
                  <c:v>1</c:v>
                </c:pt>
                <c:pt idx="1112">
                  <c:v>1</c:v>
                </c:pt>
                <c:pt idx="1116">
                  <c:v>1</c:v>
                </c:pt>
                <c:pt idx="1119">
                  <c:v>1</c:v>
                </c:pt>
                <c:pt idx="1120">
                  <c:v>1</c:v>
                </c:pt>
                <c:pt idx="112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40">
                  <c:v>1</c:v>
                </c:pt>
                <c:pt idx="1142">
                  <c:v>1</c:v>
                </c:pt>
                <c:pt idx="1145">
                  <c:v>1</c:v>
                </c:pt>
                <c:pt idx="1149">
                  <c:v>1</c:v>
                </c:pt>
                <c:pt idx="1150">
                  <c:v>1</c:v>
                </c:pt>
                <c:pt idx="1156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5">
                  <c:v>1</c:v>
                </c:pt>
                <c:pt idx="1166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3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3">
                  <c:v>1</c:v>
                </c:pt>
                <c:pt idx="1188">
                  <c:v>1</c:v>
                </c:pt>
                <c:pt idx="1191">
                  <c:v>1</c:v>
                </c:pt>
                <c:pt idx="1193">
                  <c:v>1</c:v>
                </c:pt>
                <c:pt idx="1197">
                  <c:v>1</c:v>
                </c:pt>
                <c:pt idx="1203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26">
                  <c:v>1</c:v>
                </c:pt>
                <c:pt idx="1233">
                  <c:v>1</c:v>
                </c:pt>
                <c:pt idx="1235">
                  <c:v>1</c:v>
                </c:pt>
                <c:pt idx="1236">
                  <c:v>1</c:v>
                </c:pt>
                <c:pt idx="1239">
                  <c:v>1</c:v>
                </c:pt>
                <c:pt idx="1242">
                  <c:v>1</c:v>
                </c:pt>
                <c:pt idx="1246">
                  <c:v>1</c:v>
                </c:pt>
                <c:pt idx="1247">
                  <c:v>1</c:v>
                </c:pt>
                <c:pt idx="1249">
                  <c:v>1</c:v>
                </c:pt>
                <c:pt idx="1250">
                  <c:v>1</c:v>
                </c:pt>
                <c:pt idx="1252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62">
                  <c:v>1</c:v>
                </c:pt>
                <c:pt idx="1266">
                  <c:v>1</c:v>
                </c:pt>
                <c:pt idx="1268">
                  <c:v>1</c:v>
                </c:pt>
                <c:pt idx="1271">
                  <c:v>1</c:v>
                </c:pt>
                <c:pt idx="1277">
                  <c:v>1</c:v>
                </c:pt>
                <c:pt idx="1278">
                  <c:v>1</c:v>
                </c:pt>
                <c:pt idx="1282">
                  <c:v>1</c:v>
                </c:pt>
                <c:pt idx="1283">
                  <c:v>1</c:v>
                </c:pt>
                <c:pt idx="1288">
                  <c:v>1</c:v>
                </c:pt>
                <c:pt idx="1290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6">
                  <c:v>1</c:v>
                </c:pt>
                <c:pt idx="1301">
                  <c:v>1</c:v>
                </c:pt>
                <c:pt idx="1305">
                  <c:v>1</c:v>
                </c:pt>
                <c:pt idx="1307">
                  <c:v>1</c:v>
                </c:pt>
                <c:pt idx="1311">
                  <c:v>1</c:v>
                </c:pt>
                <c:pt idx="1312">
                  <c:v>1</c:v>
                </c:pt>
                <c:pt idx="1315">
                  <c:v>1</c:v>
                </c:pt>
                <c:pt idx="1317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40">
                  <c:v>1</c:v>
                </c:pt>
                <c:pt idx="1341">
                  <c:v>1</c:v>
                </c:pt>
                <c:pt idx="1344">
                  <c:v>1</c:v>
                </c:pt>
                <c:pt idx="1353">
                  <c:v>1</c:v>
                </c:pt>
                <c:pt idx="1357">
                  <c:v>1</c:v>
                </c:pt>
                <c:pt idx="1358">
                  <c:v>1</c:v>
                </c:pt>
                <c:pt idx="1360">
                  <c:v>1</c:v>
                </c:pt>
                <c:pt idx="1362">
                  <c:v>1</c:v>
                </c:pt>
                <c:pt idx="136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C1-C04B-90AD-83EBA3F2EDDC}"/>
            </c:ext>
          </c:extLst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Date'!$A$6:$A$1399</c:f>
              <c:strCache>
                <c:ptCount val="1393"/>
                <c:pt idx="0">
                  <c:v>7/19/10</c:v>
                </c:pt>
                <c:pt idx="1">
                  <c:v>10/27/10</c:v>
                </c:pt>
                <c:pt idx="2">
                  <c:v>12/19/10</c:v>
                </c:pt>
                <c:pt idx="3">
                  <c:v>3/31/11</c:v>
                </c:pt>
                <c:pt idx="4">
                  <c:v>4/11/11</c:v>
                </c:pt>
                <c:pt idx="5">
                  <c:v>12/6/11</c:v>
                </c:pt>
                <c:pt idx="6">
                  <c:v>12/7/11</c:v>
                </c:pt>
                <c:pt idx="7">
                  <c:v>1/15/12</c:v>
                </c:pt>
                <c:pt idx="8">
                  <c:v>3/2/12</c:v>
                </c:pt>
                <c:pt idx="9">
                  <c:v>4/14/12</c:v>
                </c:pt>
                <c:pt idx="10">
                  <c:v>4/27/12</c:v>
                </c:pt>
                <c:pt idx="11">
                  <c:v>9/6/12</c:v>
                </c:pt>
                <c:pt idx="12">
                  <c:v>11/13/12</c:v>
                </c:pt>
                <c:pt idx="13">
                  <c:v>11/20/12</c:v>
                </c:pt>
                <c:pt idx="14">
                  <c:v>11/26/12</c:v>
                </c:pt>
                <c:pt idx="15">
                  <c:v>4/4/13</c:v>
                </c:pt>
                <c:pt idx="16">
                  <c:v>4/11/13</c:v>
                </c:pt>
                <c:pt idx="17">
                  <c:v>4/27/13</c:v>
                </c:pt>
                <c:pt idx="18">
                  <c:v>6/7/13</c:v>
                </c:pt>
                <c:pt idx="19">
                  <c:v>6/22/13</c:v>
                </c:pt>
                <c:pt idx="20">
                  <c:v>7/11/13</c:v>
                </c:pt>
                <c:pt idx="21">
                  <c:v>7/22/13</c:v>
                </c:pt>
                <c:pt idx="22">
                  <c:v>8/5/13</c:v>
                </c:pt>
                <c:pt idx="23">
                  <c:v>10/3/13</c:v>
                </c:pt>
                <c:pt idx="24">
                  <c:v>11/13/13</c:v>
                </c:pt>
                <c:pt idx="25">
                  <c:v>12/2/13</c:v>
                </c:pt>
                <c:pt idx="26">
                  <c:v>4/1/14</c:v>
                </c:pt>
                <c:pt idx="27">
                  <c:v>4/10/14</c:v>
                </c:pt>
                <c:pt idx="28">
                  <c:v>4/11/14</c:v>
                </c:pt>
                <c:pt idx="29">
                  <c:v>4/16/14</c:v>
                </c:pt>
                <c:pt idx="30">
                  <c:v>4/17/14</c:v>
                </c:pt>
                <c:pt idx="31">
                  <c:v>4/18/14</c:v>
                </c:pt>
                <c:pt idx="32">
                  <c:v>4/18/14</c:v>
                </c:pt>
                <c:pt idx="33">
                  <c:v>4/23/14</c:v>
                </c:pt>
                <c:pt idx="34">
                  <c:v>4/24/14</c:v>
                </c:pt>
                <c:pt idx="35">
                  <c:v>4/24/14</c:v>
                </c:pt>
                <c:pt idx="36">
                  <c:v>4/24/14</c:v>
                </c:pt>
                <c:pt idx="37">
                  <c:v>4/25/14</c:v>
                </c:pt>
                <c:pt idx="38">
                  <c:v>4/26/14</c:v>
                </c:pt>
                <c:pt idx="39">
                  <c:v>4/29/14</c:v>
                </c:pt>
                <c:pt idx="40">
                  <c:v>4/29/14</c:v>
                </c:pt>
                <c:pt idx="41">
                  <c:v>4/30/14</c:v>
                </c:pt>
                <c:pt idx="42">
                  <c:v>5/1/14</c:v>
                </c:pt>
                <c:pt idx="43">
                  <c:v>5/1/14</c:v>
                </c:pt>
                <c:pt idx="44">
                  <c:v>5/2/14</c:v>
                </c:pt>
                <c:pt idx="45">
                  <c:v>5/2/14</c:v>
                </c:pt>
                <c:pt idx="46">
                  <c:v>5/5/14</c:v>
                </c:pt>
                <c:pt idx="47">
                  <c:v>5/6/14</c:v>
                </c:pt>
                <c:pt idx="48">
                  <c:v>5/6/14</c:v>
                </c:pt>
                <c:pt idx="49">
                  <c:v>5/6/14</c:v>
                </c:pt>
                <c:pt idx="50">
                  <c:v>5/7/14</c:v>
                </c:pt>
                <c:pt idx="51">
                  <c:v>5/7/14</c:v>
                </c:pt>
                <c:pt idx="52">
                  <c:v>5/7/14</c:v>
                </c:pt>
                <c:pt idx="53">
                  <c:v>5/7/14</c:v>
                </c:pt>
                <c:pt idx="54">
                  <c:v>5/12/14</c:v>
                </c:pt>
                <c:pt idx="55">
                  <c:v>5/13/14</c:v>
                </c:pt>
                <c:pt idx="56">
                  <c:v>5/13/14</c:v>
                </c:pt>
                <c:pt idx="57">
                  <c:v>5/13/14</c:v>
                </c:pt>
                <c:pt idx="58">
                  <c:v>5/15/14</c:v>
                </c:pt>
                <c:pt idx="59">
                  <c:v>5/16/14</c:v>
                </c:pt>
                <c:pt idx="60">
                  <c:v>5/16/14</c:v>
                </c:pt>
                <c:pt idx="61">
                  <c:v>5/16/14</c:v>
                </c:pt>
                <c:pt idx="62">
                  <c:v>5/17/14</c:v>
                </c:pt>
                <c:pt idx="63">
                  <c:v>5/19/14</c:v>
                </c:pt>
                <c:pt idx="64">
                  <c:v>5/19/14</c:v>
                </c:pt>
                <c:pt idx="65">
                  <c:v>5/19/14</c:v>
                </c:pt>
                <c:pt idx="66">
                  <c:v>5/20/14</c:v>
                </c:pt>
                <c:pt idx="67">
                  <c:v>5/20/14</c:v>
                </c:pt>
                <c:pt idx="68">
                  <c:v>5/20/14</c:v>
                </c:pt>
                <c:pt idx="69">
                  <c:v>5/20/14</c:v>
                </c:pt>
                <c:pt idx="70">
                  <c:v>5/20/14</c:v>
                </c:pt>
                <c:pt idx="71">
                  <c:v>5/20/14</c:v>
                </c:pt>
                <c:pt idx="72">
                  <c:v>5/21/14</c:v>
                </c:pt>
                <c:pt idx="73">
                  <c:v>5/21/14</c:v>
                </c:pt>
                <c:pt idx="74">
                  <c:v>5/21/14</c:v>
                </c:pt>
                <c:pt idx="75">
                  <c:v>5/21/14</c:v>
                </c:pt>
                <c:pt idx="76">
                  <c:v>5/21/14</c:v>
                </c:pt>
                <c:pt idx="77">
                  <c:v>5/22/14</c:v>
                </c:pt>
                <c:pt idx="78">
                  <c:v>5/22/14</c:v>
                </c:pt>
                <c:pt idx="79">
                  <c:v>5/22/14</c:v>
                </c:pt>
                <c:pt idx="80">
                  <c:v>5/22/14</c:v>
                </c:pt>
                <c:pt idx="81">
                  <c:v>5/25/14</c:v>
                </c:pt>
                <c:pt idx="82">
                  <c:v>5/25/14</c:v>
                </c:pt>
                <c:pt idx="83">
                  <c:v>5/26/14</c:v>
                </c:pt>
                <c:pt idx="84">
                  <c:v>5/26/14</c:v>
                </c:pt>
                <c:pt idx="85">
                  <c:v>5/27/14</c:v>
                </c:pt>
                <c:pt idx="86">
                  <c:v>5/27/14</c:v>
                </c:pt>
                <c:pt idx="87">
                  <c:v>5/28/14</c:v>
                </c:pt>
                <c:pt idx="88">
                  <c:v>5/28/14</c:v>
                </c:pt>
                <c:pt idx="89">
                  <c:v>5/29/14</c:v>
                </c:pt>
                <c:pt idx="90">
                  <c:v>5/29/14</c:v>
                </c:pt>
                <c:pt idx="91">
                  <c:v>5/29/14</c:v>
                </c:pt>
                <c:pt idx="92">
                  <c:v>5/30/14</c:v>
                </c:pt>
                <c:pt idx="93">
                  <c:v>5/30/14</c:v>
                </c:pt>
                <c:pt idx="94">
                  <c:v>5/30/14</c:v>
                </c:pt>
                <c:pt idx="95">
                  <c:v>6/1/14</c:v>
                </c:pt>
                <c:pt idx="96">
                  <c:v>6/1/14</c:v>
                </c:pt>
                <c:pt idx="97">
                  <c:v>6/2/14</c:v>
                </c:pt>
                <c:pt idx="98">
                  <c:v>6/2/14</c:v>
                </c:pt>
                <c:pt idx="99">
                  <c:v>6/3/14</c:v>
                </c:pt>
                <c:pt idx="100">
                  <c:v>6/3/14</c:v>
                </c:pt>
                <c:pt idx="101">
                  <c:v>6/3/14</c:v>
                </c:pt>
                <c:pt idx="102">
                  <c:v>6/3/14</c:v>
                </c:pt>
                <c:pt idx="103">
                  <c:v>6/3/14</c:v>
                </c:pt>
                <c:pt idx="104">
                  <c:v>6/4/14</c:v>
                </c:pt>
                <c:pt idx="105">
                  <c:v>6/5/14</c:v>
                </c:pt>
                <c:pt idx="106">
                  <c:v>6/5/14</c:v>
                </c:pt>
                <c:pt idx="107">
                  <c:v>6/6/14</c:v>
                </c:pt>
                <c:pt idx="108">
                  <c:v>6/6/14</c:v>
                </c:pt>
                <c:pt idx="109">
                  <c:v>6/8/14</c:v>
                </c:pt>
                <c:pt idx="110">
                  <c:v>6/9/14</c:v>
                </c:pt>
                <c:pt idx="111">
                  <c:v>6/9/14</c:v>
                </c:pt>
                <c:pt idx="112">
                  <c:v>6/10/14</c:v>
                </c:pt>
                <c:pt idx="113">
                  <c:v>6/10/14</c:v>
                </c:pt>
                <c:pt idx="114">
                  <c:v>6/11/14</c:v>
                </c:pt>
                <c:pt idx="115">
                  <c:v>6/12/14</c:v>
                </c:pt>
                <c:pt idx="116">
                  <c:v>6/12/14</c:v>
                </c:pt>
                <c:pt idx="117">
                  <c:v>6/13/14</c:v>
                </c:pt>
                <c:pt idx="118">
                  <c:v>6/14/14</c:v>
                </c:pt>
                <c:pt idx="119">
                  <c:v>6/16/14</c:v>
                </c:pt>
                <c:pt idx="120">
                  <c:v>6/16/14</c:v>
                </c:pt>
                <c:pt idx="121">
                  <c:v>6/16/14</c:v>
                </c:pt>
                <c:pt idx="122">
                  <c:v>6/17/14</c:v>
                </c:pt>
                <c:pt idx="123">
                  <c:v>6/18/14</c:v>
                </c:pt>
                <c:pt idx="124">
                  <c:v>6/18/14</c:v>
                </c:pt>
                <c:pt idx="125">
                  <c:v>6/18/14</c:v>
                </c:pt>
                <c:pt idx="126">
                  <c:v>6/18/14</c:v>
                </c:pt>
                <c:pt idx="127">
                  <c:v>6/18/14</c:v>
                </c:pt>
                <c:pt idx="128">
                  <c:v>6/19/14</c:v>
                </c:pt>
                <c:pt idx="129">
                  <c:v>6/19/14</c:v>
                </c:pt>
                <c:pt idx="130">
                  <c:v>6/19/14</c:v>
                </c:pt>
                <c:pt idx="131">
                  <c:v>6/20/14</c:v>
                </c:pt>
                <c:pt idx="132">
                  <c:v>6/21/14</c:v>
                </c:pt>
                <c:pt idx="133">
                  <c:v>6/21/14</c:v>
                </c:pt>
                <c:pt idx="134">
                  <c:v>6/22/14</c:v>
                </c:pt>
                <c:pt idx="135">
                  <c:v>6/23/14</c:v>
                </c:pt>
                <c:pt idx="136">
                  <c:v>6/24/14</c:v>
                </c:pt>
                <c:pt idx="137">
                  <c:v>6/25/14</c:v>
                </c:pt>
                <c:pt idx="138">
                  <c:v>6/25/14</c:v>
                </c:pt>
                <c:pt idx="139">
                  <c:v>6/25/14</c:v>
                </c:pt>
                <c:pt idx="140">
                  <c:v>6/26/14</c:v>
                </c:pt>
                <c:pt idx="141">
                  <c:v>6/27/14</c:v>
                </c:pt>
                <c:pt idx="142">
                  <c:v>6/30/14</c:v>
                </c:pt>
                <c:pt idx="143">
                  <c:v>6/30/14</c:v>
                </c:pt>
                <c:pt idx="144">
                  <c:v>6/30/14</c:v>
                </c:pt>
                <c:pt idx="145">
                  <c:v>6/30/14</c:v>
                </c:pt>
                <c:pt idx="146">
                  <c:v>6/30/14</c:v>
                </c:pt>
                <c:pt idx="147">
                  <c:v>7/1/14</c:v>
                </c:pt>
                <c:pt idx="148">
                  <c:v>7/1/14</c:v>
                </c:pt>
                <c:pt idx="149">
                  <c:v>7/2/14</c:v>
                </c:pt>
                <c:pt idx="150">
                  <c:v>7/2/14</c:v>
                </c:pt>
                <c:pt idx="151">
                  <c:v>7/2/14</c:v>
                </c:pt>
                <c:pt idx="152">
                  <c:v>7/5/14</c:v>
                </c:pt>
                <c:pt idx="153">
                  <c:v>7/6/14</c:v>
                </c:pt>
                <c:pt idx="154">
                  <c:v>7/6/14</c:v>
                </c:pt>
                <c:pt idx="155">
                  <c:v>7/7/14</c:v>
                </c:pt>
                <c:pt idx="156">
                  <c:v>7/7/14</c:v>
                </c:pt>
                <c:pt idx="157">
                  <c:v>7/7/14</c:v>
                </c:pt>
                <c:pt idx="158">
                  <c:v>7/8/14</c:v>
                </c:pt>
                <c:pt idx="159">
                  <c:v>7/8/14</c:v>
                </c:pt>
                <c:pt idx="160">
                  <c:v>7/8/14</c:v>
                </c:pt>
                <c:pt idx="161">
                  <c:v>7/8/14</c:v>
                </c:pt>
                <c:pt idx="162">
                  <c:v>7/9/14</c:v>
                </c:pt>
                <c:pt idx="163">
                  <c:v>7/9/14</c:v>
                </c:pt>
                <c:pt idx="164">
                  <c:v>7/9/14</c:v>
                </c:pt>
                <c:pt idx="165">
                  <c:v>7/9/14</c:v>
                </c:pt>
                <c:pt idx="166">
                  <c:v>7/9/14</c:v>
                </c:pt>
                <c:pt idx="167">
                  <c:v>7/9/14</c:v>
                </c:pt>
                <c:pt idx="168">
                  <c:v>7/9/14</c:v>
                </c:pt>
                <c:pt idx="169">
                  <c:v>7/9/14</c:v>
                </c:pt>
                <c:pt idx="170">
                  <c:v>7/9/14</c:v>
                </c:pt>
                <c:pt idx="171">
                  <c:v>7/10/14</c:v>
                </c:pt>
                <c:pt idx="172">
                  <c:v>7/10/14</c:v>
                </c:pt>
                <c:pt idx="173">
                  <c:v>7/10/14</c:v>
                </c:pt>
                <c:pt idx="174">
                  <c:v>7/10/14</c:v>
                </c:pt>
                <c:pt idx="175">
                  <c:v>7/11/14</c:v>
                </c:pt>
                <c:pt idx="176">
                  <c:v>7/11/14</c:v>
                </c:pt>
                <c:pt idx="177">
                  <c:v>7/11/14</c:v>
                </c:pt>
                <c:pt idx="178">
                  <c:v>7/11/14</c:v>
                </c:pt>
                <c:pt idx="179">
                  <c:v>7/13/14</c:v>
                </c:pt>
                <c:pt idx="180">
                  <c:v>7/13/14</c:v>
                </c:pt>
                <c:pt idx="181">
                  <c:v>7/13/14</c:v>
                </c:pt>
                <c:pt idx="182">
                  <c:v>7/14/14</c:v>
                </c:pt>
                <c:pt idx="183">
                  <c:v>7/14/14</c:v>
                </c:pt>
                <c:pt idx="184">
                  <c:v>7/14/14</c:v>
                </c:pt>
                <c:pt idx="185">
                  <c:v>7/14/14</c:v>
                </c:pt>
                <c:pt idx="186">
                  <c:v>7/15/14</c:v>
                </c:pt>
                <c:pt idx="187">
                  <c:v>7/16/14</c:v>
                </c:pt>
                <c:pt idx="188">
                  <c:v>7/16/14</c:v>
                </c:pt>
                <c:pt idx="189">
                  <c:v>7/17/14</c:v>
                </c:pt>
                <c:pt idx="190">
                  <c:v>7/19/14</c:v>
                </c:pt>
                <c:pt idx="191">
                  <c:v>7/19/14</c:v>
                </c:pt>
                <c:pt idx="192">
                  <c:v>7/21/14</c:v>
                </c:pt>
                <c:pt idx="193">
                  <c:v>7/21/14</c:v>
                </c:pt>
                <c:pt idx="194">
                  <c:v>7/21/14</c:v>
                </c:pt>
                <c:pt idx="195">
                  <c:v>7/21/14</c:v>
                </c:pt>
                <c:pt idx="196">
                  <c:v>7/22/14</c:v>
                </c:pt>
                <c:pt idx="197">
                  <c:v>7/22/14</c:v>
                </c:pt>
                <c:pt idx="198">
                  <c:v>7/22/14</c:v>
                </c:pt>
                <c:pt idx="199">
                  <c:v>7/23/14</c:v>
                </c:pt>
                <c:pt idx="200">
                  <c:v>7/23/14</c:v>
                </c:pt>
                <c:pt idx="201">
                  <c:v>7/23/14</c:v>
                </c:pt>
                <c:pt idx="202">
                  <c:v>7/23/14</c:v>
                </c:pt>
                <c:pt idx="203">
                  <c:v>7/24/14</c:v>
                </c:pt>
                <c:pt idx="204">
                  <c:v>7/25/14</c:v>
                </c:pt>
                <c:pt idx="205">
                  <c:v>7/26/14</c:v>
                </c:pt>
                <c:pt idx="206">
                  <c:v>7/28/14</c:v>
                </c:pt>
                <c:pt idx="207">
                  <c:v>7/28/14</c:v>
                </c:pt>
                <c:pt idx="208">
                  <c:v>7/28/14</c:v>
                </c:pt>
                <c:pt idx="209">
                  <c:v>7/28/14</c:v>
                </c:pt>
                <c:pt idx="210">
                  <c:v>7/29/14</c:v>
                </c:pt>
                <c:pt idx="211">
                  <c:v>7/30/14</c:v>
                </c:pt>
                <c:pt idx="212">
                  <c:v>7/30/14</c:v>
                </c:pt>
                <c:pt idx="213">
                  <c:v>7/31/14</c:v>
                </c:pt>
                <c:pt idx="214">
                  <c:v>7/31/14</c:v>
                </c:pt>
                <c:pt idx="215">
                  <c:v>7/31/14</c:v>
                </c:pt>
                <c:pt idx="216">
                  <c:v>7/31/14</c:v>
                </c:pt>
                <c:pt idx="217">
                  <c:v>7/31/14</c:v>
                </c:pt>
                <c:pt idx="218">
                  <c:v>8/1/14</c:v>
                </c:pt>
                <c:pt idx="219">
                  <c:v>8/1/14</c:v>
                </c:pt>
                <c:pt idx="220">
                  <c:v>8/2/14</c:v>
                </c:pt>
                <c:pt idx="221">
                  <c:v>8/2/14</c:v>
                </c:pt>
                <c:pt idx="222">
                  <c:v>8/3/14</c:v>
                </c:pt>
                <c:pt idx="223">
                  <c:v>8/4/14</c:v>
                </c:pt>
                <c:pt idx="224">
                  <c:v>8/5/14</c:v>
                </c:pt>
                <c:pt idx="225">
                  <c:v>8/5/14</c:v>
                </c:pt>
                <c:pt idx="226">
                  <c:v>8/5/14</c:v>
                </c:pt>
                <c:pt idx="227">
                  <c:v>8/7/14</c:v>
                </c:pt>
                <c:pt idx="228">
                  <c:v>8/7/14</c:v>
                </c:pt>
                <c:pt idx="229">
                  <c:v>8/7/14</c:v>
                </c:pt>
                <c:pt idx="230">
                  <c:v>8/7/14</c:v>
                </c:pt>
                <c:pt idx="231">
                  <c:v>8/10/14</c:v>
                </c:pt>
                <c:pt idx="232">
                  <c:v>8/10/14</c:v>
                </c:pt>
                <c:pt idx="233">
                  <c:v>8/11/14</c:v>
                </c:pt>
                <c:pt idx="234">
                  <c:v>8/11/14</c:v>
                </c:pt>
                <c:pt idx="235">
                  <c:v>8/11/14</c:v>
                </c:pt>
                <c:pt idx="236">
                  <c:v>8/11/14</c:v>
                </c:pt>
                <c:pt idx="237">
                  <c:v>8/12/14</c:v>
                </c:pt>
                <c:pt idx="238">
                  <c:v>8/12/14</c:v>
                </c:pt>
                <c:pt idx="239">
                  <c:v>8/12/14</c:v>
                </c:pt>
                <c:pt idx="240">
                  <c:v>8/12/14</c:v>
                </c:pt>
                <c:pt idx="241">
                  <c:v>8/14/14</c:v>
                </c:pt>
                <c:pt idx="242">
                  <c:v>8/14/14</c:v>
                </c:pt>
                <c:pt idx="243">
                  <c:v>8/14/14</c:v>
                </c:pt>
                <c:pt idx="244">
                  <c:v>8/15/14</c:v>
                </c:pt>
                <c:pt idx="245">
                  <c:v>8/15/14</c:v>
                </c:pt>
                <c:pt idx="246">
                  <c:v>8/15/14</c:v>
                </c:pt>
                <c:pt idx="247">
                  <c:v>8/16/14</c:v>
                </c:pt>
                <c:pt idx="248">
                  <c:v>8/17/14</c:v>
                </c:pt>
                <c:pt idx="249">
                  <c:v>8/18/14</c:v>
                </c:pt>
                <c:pt idx="250">
                  <c:v>8/18/14</c:v>
                </c:pt>
                <c:pt idx="251">
                  <c:v>8/18/14</c:v>
                </c:pt>
                <c:pt idx="252">
                  <c:v>8/18/14</c:v>
                </c:pt>
                <c:pt idx="253">
                  <c:v>8/20/14</c:v>
                </c:pt>
                <c:pt idx="254">
                  <c:v>8/21/14</c:v>
                </c:pt>
                <c:pt idx="255">
                  <c:v>8/21/14</c:v>
                </c:pt>
                <c:pt idx="256">
                  <c:v>8/21/14</c:v>
                </c:pt>
                <c:pt idx="257">
                  <c:v>8/24/14</c:v>
                </c:pt>
                <c:pt idx="258">
                  <c:v>8/25/14</c:v>
                </c:pt>
                <c:pt idx="259">
                  <c:v>8/25/14</c:v>
                </c:pt>
                <c:pt idx="260">
                  <c:v>8/26/14</c:v>
                </c:pt>
                <c:pt idx="261">
                  <c:v>8/26/14</c:v>
                </c:pt>
                <c:pt idx="262">
                  <c:v>8/27/14</c:v>
                </c:pt>
                <c:pt idx="263">
                  <c:v>8/27/14</c:v>
                </c:pt>
                <c:pt idx="264">
                  <c:v>8/27/14</c:v>
                </c:pt>
                <c:pt idx="265">
                  <c:v>8/28/14</c:v>
                </c:pt>
                <c:pt idx="266">
                  <c:v>8/28/14</c:v>
                </c:pt>
                <c:pt idx="267">
                  <c:v>8/28/14</c:v>
                </c:pt>
                <c:pt idx="268">
                  <c:v>8/29/14</c:v>
                </c:pt>
                <c:pt idx="269">
                  <c:v>8/29/14</c:v>
                </c:pt>
                <c:pt idx="270">
                  <c:v>8/29/14</c:v>
                </c:pt>
                <c:pt idx="271">
                  <c:v>8/29/14</c:v>
                </c:pt>
                <c:pt idx="272">
                  <c:v>8/30/14</c:v>
                </c:pt>
                <c:pt idx="273">
                  <c:v>8/30/14</c:v>
                </c:pt>
                <c:pt idx="274">
                  <c:v>8/31/14</c:v>
                </c:pt>
                <c:pt idx="275">
                  <c:v>9/1/14</c:v>
                </c:pt>
                <c:pt idx="276">
                  <c:v>9/2/14</c:v>
                </c:pt>
                <c:pt idx="277">
                  <c:v>9/2/14</c:v>
                </c:pt>
                <c:pt idx="278">
                  <c:v>9/2/14</c:v>
                </c:pt>
                <c:pt idx="279">
                  <c:v>9/3/14</c:v>
                </c:pt>
                <c:pt idx="280">
                  <c:v>9/3/14</c:v>
                </c:pt>
                <c:pt idx="281">
                  <c:v>9/3/14</c:v>
                </c:pt>
                <c:pt idx="282">
                  <c:v>9/5/14</c:v>
                </c:pt>
                <c:pt idx="283">
                  <c:v>9/5/14</c:v>
                </c:pt>
                <c:pt idx="284">
                  <c:v>9/6/14</c:v>
                </c:pt>
                <c:pt idx="285">
                  <c:v>9/7/14</c:v>
                </c:pt>
                <c:pt idx="286">
                  <c:v>9/8/14</c:v>
                </c:pt>
                <c:pt idx="287">
                  <c:v>9/8/14</c:v>
                </c:pt>
                <c:pt idx="288">
                  <c:v>9/9/14</c:v>
                </c:pt>
                <c:pt idx="289">
                  <c:v>9/9/14</c:v>
                </c:pt>
                <c:pt idx="290">
                  <c:v>9/11/14</c:v>
                </c:pt>
                <c:pt idx="291">
                  <c:v>9/11/14</c:v>
                </c:pt>
                <c:pt idx="292">
                  <c:v>9/12/14</c:v>
                </c:pt>
                <c:pt idx="293">
                  <c:v>9/12/14</c:v>
                </c:pt>
                <c:pt idx="294">
                  <c:v>9/15/14</c:v>
                </c:pt>
                <c:pt idx="295">
                  <c:v>9/15/14</c:v>
                </c:pt>
                <c:pt idx="296">
                  <c:v>9/16/14</c:v>
                </c:pt>
                <c:pt idx="297">
                  <c:v>9/17/14</c:v>
                </c:pt>
                <c:pt idx="298">
                  <c:v>9/17/14</c:v>
                </c:pt>
                <c:pt idx="299">
                  <c:v>9/18/14</c:v>
                </c:pt>
                <c:pt idx="300">
                  <c:v>9/19/14</c:v>
                </c:pt>
                <c:pt idx="301">
                  <c:v>9/20/14</c:v>
                </c:pt>
                <c:pt idx="302">
                  <c:v>9/20/14</c:v>
                </c:pt>
                <c:pt idx="303">
                  <c:v>9/21/14</c:v>
                </c:pt>
                <c:pt idx="304">
                  <c:v>9/22/14</c:v>
                </c:pt>
                <c:pt idx="305">
                  <c:v>9/23/14</c:v>
                </c:pt>
                <c:pt idx="306">
                  <c:v>9/23/14</c:v>
                </c:pt>
                <c:pt idx="307">
                  <c:v>9/24/14</c:v>
                </c:pt>
                <c:pt idx="308">
                  <c:v>9/27/14</c:v>
                </c:pt>
                <c:pt idx="309">
                  <c:v>9/30/14</c:v>
                </c:pt>
                <c:pt idx="310">
                  <c:v>9/30/14</c:v>
                </c:pt>
                <c:pt idx="311">
                  <c:v>10/2/14</c:v>
                </c:pt>
                <c:pt idx="312">
                  <c:v>10/2/14</c:v>
                </c:pt>
                <c:pt idx="313">
                  <c:v>10/2/14</c:v>
                </c:pt>
                <c:pt idx="314">
                  <c:v>10/3/14</c:v>
                </c:pt>
                <c:pt idx="315">
                  <c:v>10/3/14</c:v>
                </c:pt>
                <c:pt idx="316">
                  <c:v>10/3/14</c:v>
                </c:pt>
                <c:pt idx="317">
                  <c:v>10/4/14</c:v>
                </c:pt>
                <c:pt idx="318">
                  <c:v>10/6/14</c:v>
                </c:pt>
                <c:pt idx="319">
                  <c:v>10/6/14</c:v>
                </c:pt>
                <c:pt idx="320">
                  <c:v>10/8/14</c:v>
                </c:pt>
                <c:pt idx="321">
                  <c:v>10/8/14</c:v>
                </c:pt>
                <c:pt idx="322">
                  <c:v>10/8/14</c:v>
                </c:pt>
                <c:pt idx="323">
                  <c:v>10/9/14</c:v>
                </c:pt>
                <c:pt idx="324">
                  <c:v>10/9/14</c:v>
                </c:pt>
                <c:pt idx="325">
                  <c:v>10/9/14</c:v>
                </c:pt>
                <c:pt idx="326">
                  <c:v>10/10/14</c:v>
                </c:pt>
                <c:pt idx="327">
                  <c:v>10/10/14</c:v>
                </c:pt>
                <c:pt idx="328">
                  <c:v>10/11/14</c:v>
                </c:pt>
                <c:pt idx="329">
                  <c:v>10/11/14</c:v>
                </c:pt>
                <c:pt idx="330">
                  <c:v>10/14/14</c:v>
                </c:pt>
                <c:pt idx="331">
                  <c:v>10/14/14</c:v>
                </c:pt>
                <c:pt idx="332">
                  <c:v>10/15/14</c:v>
                </c:pt>
                <c:pt idx="333">
                  <c:v>10/15/14</c:v>
                </c:pt>
                <c:pt idx="334">
                  <c:v>10/15/14</c:v>
                </c:pt>
                <c:pt idx="335">
                  <c:v>10/15/14</c:v>
                </c:pt>
                <c:pt idx="336">
                  <c:v>10/16/14</c:v>
                </c:pt>
                <c:pt idx="337">
                  <c:v>10/16/14</c:v>
                </c:pt>
                <c:pt idx="338">
                  <c:v>10/16/14</c:v>
                </c:pt>
                <c:pt idx="339">
                  <c:v>10/17/14</c:v>
                </c:pt>
                <c:pt idx="340">
                  <c:v>10/19/14</c:v>
                </c:pt>
                <c:pt idx="341">
                  <c:v>10/20/14</c:v>
                </c:pt>
                <c:pt idx="342">
                  <c:v>10/20/14</c:v>
                </c:pt>
                <c:pt idx="343">
                  <c:v>10/21/14</c:v>
                </c:pt>
                <c:pt idx="344">
                  <c:v>10/22/14</c:v>
                </c:pt>
                <c:pt idx="345">
                  <c:v>10/25/14</c:v>
                </c:pt>
                <c:pt idx="346">
                  <c:v>10/26/14</c:v>
                </c:pt>
                <c:pt idx="347">
                  <c:v>10/27/14</c:v>
                </c:pt>
                <c:pt idx="348">
                  <c:v>10/27/14</c:v>
                </c:pt>
                <c:pt idx="349">
                  <c:v>10/28/14</c:v>
                </c:pt>
                <c:pt idx="350">
                  <c:v>10/28/14</c:v>
                </c:pt>
                <c:pt idx="351">
                  <c:v>10/28/14</c:v>
                </c:pt>
                <c:pt idx="352">
                  <c:v>10/28/14</c:v>
                </c:pt>
                <c:pt idx="353">
                  <c:v>10/28/14</c:v>
                </c:pt>
                <c:pt idx="354">
                  <c:v>10/29/14</c:v>
                </c:pt>
                <c:pt idx="355">
                  <c:v>10/29/14</c:v>
                </c:pt>
                <c:pt idx="356">
                  <c:v>10/29/14</c:v>
                </c:pt>
                <c:pt idx="357">
                  <c:v>10/30/14</c:v>
                </c:pt>
                <c:pt idx="358">
                  <c:v>10/31/14</c:v>
                </c:pt>
                <c:pt idx="359">
                  <c:v>11/1/14</c:v>
                </c:pt>
                <c:pt idx="360">
                  <c:v>11/3/14</c:v>
                </c:pt>
                <c:pt idx="361">
                  <c:v>11/3/14</c:v>
                </c:pt>
                <c:pt idx="362">
                  <c:v>11/4/14</c:v>
                </c:pt>
                <c:pt idx="363">
                  <c:v>11/5/14</c:v>
                </c:pt>
                <c:pt idx="364">
                  <c:v>11/5/14</c:v>
                </c:pt>
                <c:pt idx="365">
                  <c:v>11/5/14</c:v>
                </c:pt>
                <c:pt idx="366">
                  <c:v>11/7/14</c:v>
                </c:pt>
                <c:pt idx="367">
                  <c:v>11/7/14</c:v>
                </c:pt>
                <c:pt idx="368">
                  <c:v>11/7/14</c:v>
                </c:pt>
                <c:pt idx="369">
                  <c:v>11/10/14</c:v>
                </c:pt>
                <c:pt idx="370">
                  <c:v>11/10/14</c:v>
                </c:pt>
                <c:pt idx="371">
                  <c:v>11/10/14</c:v>
                </c:pt>
                <c:pt idx="372">
                  <c:v>11/11/14</c:v>
                </c:pt>
                <c:pt idx="373">
                  <c:v>11/11/14</c:v>
                </c:pt>
                <c:pt idx="374">
                  <c:v>11/11/14</c:v>
                </c:pt>
                <c:pt idx="375">
                  <c:v>11/14/14</c:v>
                </c:pt>
                <c:pt idx="376">
                  <c:v>11/14/14</c:v>
                </c:pt>
                <c:pt idx="377">
                  <c:v>11/17/14</c:v>
                </c:pt>
                <c:pt idx="378">
                  <c:v>11/18/14</c:v>
                </c:pt>
                <c:pt idx="379">
                  <c:v>11/20/14</c:v>
                </c:pt>
                <c:pt idx="380">
                  <c:v>11/21/14</c:v>
                </c:pt>
                <c:pt idx="381">
                  <c:v>11/21/14</c:v>
                </c:pt>
                <c:pt idx="382">
                  <c:v>11/25/14</c:v>
                </c:pt>
                <c:pt idx="383">
                  <c:v>11/25/14</c:v>
                </c:pt>
                <c:pt idx="384">
                  <c:v>11/26/14</c:v>
                </c:pt>
                <c:pt idx="385">
                  <c:v>11/27/14</c:v>
                </c:pt>
                <c:pt idx="386">
                  <c:v>11/28/14</c:v>
                </c:pt>
                <c:pt idx="387">
                  <c:v>11/28/14</c:v>
                </c:pt>
                <c:pt idx="388">
                  <c:v>12/1/14</c:v>
                </c:pt>
                <c:pt idx="389">
                  <c:v>12/1/14</c:v>
                </c:pt>
                <c:pt idx="390">
                  <c:v>12/1/14</c:v>
                </c:pt>
                <c:pt idx="391">
                  <c:v>12/2/14</c:v>
                </c:pt>
                <c:pt idx="392">
                  <c:v>12/2/14</c:v>
                </c:pt>
                <c:pt idx="393">
                  <c:v>12/2/14</c:v>
                </c:pt>
                <c:pt idx="394">
                  <c:v>12/2/14</c:v>
                </c:pt>
                <c:pt idx="395">
                  <c:v>12/2/14</c:v>
                </c:pt>
                <c:pt idx="396">
                  <c:v>12/3/14</c:v>
                </c:pt>
                <c:pt idx="397">
                  <c:v>12/4/14</c:v>
                </c:pt>
                <c:pt idx="398">
                  <c:v>12/4/14</c:v>
                </c:pt>
                <c:pt idx="399">
                  <c:v>12/8/14</c:v>
                </c:pt>
                <c:pt idx="400">
                  <c:v>12/8/14</c:v>
                </c:pt>
                <c:pt idx="401">
                  <c:v>12/9/14</c:v>
                </c:pt>
                <c:pt idx="402">
                  <c:v>12/9/14</c:v>
                </c:pt>
                <c:pt idx="403">
                  <c:v>12/9/14</c:v>
                </c:pt>
                <c:pt idx="404">
                  <c:v>12/9/14</c:v>
                </c:pt>
                <c:pt idx="405">
                  <c:v>12/9/14</c:v>
                </c:pt>
                <c:pt idx="406">
                  <c:v>12/9/14</c:v>
                </c:pt>
                <c:pt idx="407">
                  <c:v>12/10/14</c:v>
                </c:pt>
                <c:pt idx="408">
                  <c:v>12/12/14</c:v>
                </c:pt>
                <c:pt idx="409">
                  <c:v>12/15/14</c:v>
                </c:pt>
                <c:pt idx="410">
                  <c:v>12/15/14</c:v>
                </c:pt>
                <c:pt idx="411">
                  <c:v>12/16/14</c:v>
                </c:pt>
                <c:pt idx="412">
                  <c:v>12/16/14</c:v>
                </c:pt>
                <c:pt idx="413">
                  <c:v>12/17/14</c:v>
                </c:pt>
                <c:pt idx="414">
                  <c:v>12/17/14</c:v>
                </c:pt>
                <c:pt idx="415">
                  <c:v>12/17/14</c:v>
                </c:pt>
                <c:pt idx="416">
                  <c:v>12/17/14</c:v>
                </c:pt>
                <c:pt idx="417">
                  <c:v>12/17/14</c:v>
                </c:pt>
                <c:pt idx="418">
                  <c:v>12/18/14</c:v>
                </c:pt>
                <c:pt idx="419">
                  <c:v>12/20/14</c:v>
                </c:pt>
                <c:pt idx="420">
                  <c:v>12/22/14</c:v>
                </c:pt>
                <c:pt idx="421">
                  <c:v>12/22/14</c:v>
                </c:pt>
                <c:pt idx="422">
                  <c:v>12/23/14</c:v>
                </c:pt>
                <c:pt idx="423">
                  <c:v>12/24/14</c:v>
                </c:pt>
                <c:pt idx="424">
                  <c:v>12/26/14</c:v>
                </c:pt>
                <c:pt idx="425">
                  <c:v>12/29/14</c:v>
                </c:pt>
                <c:pt idx="426">
                  <c:v>12/29/14</c:v>
                </c:pt>
                <c:pt idx="427">
                  <c:v>12/30/14</c:v>
                </c:pt>
                <c:pt idx="428">
                  <c:v>12/31/14</c:v>
                </c:pt>
                <c:pt idx="429">
                  <c:v>1/2/15</c:v>
                </c:pt>
                <c:pt idx="430">
                  <c:v>1/3/15</c:v>
                </c:pt>
                <c:pt idx="431">
                  <c:v>1/5/15</c:v>
                </c:pt>
                <c:pt idx="432">
                  <c:v>1/6/15</c:v>
                </c:pt>
                <c:pt idx="433">
                  <c:v>1/7/15</c:v>
                </c:pt>
                <c:pt idx="434">
                  <c:v>1/9/15</c:v>
                </c:pt>
                <c:pt idx="435">
                  <c:v>1/9/15</c:v>
                </c:pt>
                <c:pt idx="436">
                  <c:v>1/12/15</c:v>
                </c:pt>
                <c:pt idx="437">
                  <c:v>1/12/15</c:v>
                </c:pt>
                <c:pt idx="438">
                  <c:v>1/12/15</c:v>
                </c:pt>
                <c:pt idx="439">
                  <c:v>1/12/15</c:v>
                </c:pt>
                <c:pt idx="440">
                  <c:v>1/12/15</c:v>
                </c:pt>
                <c:pt idx="441">
                  <c:v>1/12/15</c:v>
                </c:pt>
                <c:pt idx="442">
                  <c:v>1/12/15</c:v>
                </c:pt>
                <c:pt idx="443">
                  <c:v>1/13/15</c:v>
                </c:pt>
                <c:pt idx="444">
                  <c:v>1/13/15</c:v>
                </c:pt>
                <c:pt idx="445">
                  <c:v>1/13/15</c:v>
                </c:pt>
                <c:pt idx="446">
                  <c:v>1/14/15</c:v>
                </c:pt>
                <c:pt idx="447">
                  <c:v>1/14/15</c:v>
                </c:pt>
                <c:pt idx="448">
                  <c:v>1/14/15</c:v>
                </c:pt>
                <c:pt idx="449">
                  <c:v>1/15/15</c:v>
                </c:pt>
                <c:pt idx="450">
                  <c:v>1/15/15</c:v>
                </c:pt>
                <c:pt idx="451">
                  <c:v>1/16/15</c:v>
                </c:pt>
                <c:pt idx="452">
                  <c:v>1/16/15</c:v>
                </c:pt>
                <c:pt idx="453">
                  <c:v>1/16/15</c:v>
                </c:pt>
                <c:pt idx="454">
                  <c:v>1/16/15</c:v>
                </c:pt>
                <c:pt idx="455">
                  <c:v>1/17/15</c:v>
                </c:pt>
                <c:pt idx="456">
                  <c:v>1/18/15</c:v>
                </c:pt>
                <c:pt idx="457">
                  <c:v>1/19/15</c:v>
                </c:pt>
                <c:pt idx="458">
                  <c:v>1/20/15</c:v>
                </c:pt>
                <c:pt idx="459">
                  <c:v>1/21/15</c:v>
                </c:pt>
                <c:pt idx="460">
                  <c:v>1/22/15</c:v>
                </c:pt>
                <c:pt idx="461">
                  <c:v>1/22/15</c:v>
                </c:pt>
                <c:pt idx="462">
                  <c:v>1/22/15</c:v>
                </c:pt>
                <c:pt idx="463">
                  <c:v>1/22/15</c:v>
                </c:pt>
                <c:pt idx="464">
                  <c:v>1/23/15</c:v>
                </c:pt>
                <c:pt idx="465">
                  <c:v>1/24/15</c:v>
                </c:pt>
                <c:pt idx="466">
                  <c:v>1/25/15</c:v>
                </c:pt>
                <c:pt idx="467">
                  <c:v>1/27/15</c:v>
                </c:pt>
                <c:pt idx="468">
                  <c:v>1/27/15</c:v>
                </c:pt>
                <c:pt idx="469">
                  <c:v>1/27/15</c:v>
                </c:pt>
                <c:pt idx="470">
                  <c:v>1/27/15</c:v>
                </c:pt>
                <c:pt idx="471">
                  <c:v>1/28/15</c:v>
                </c:pt>
                <c:pt idx="472">
                  <c:v>1/28/15</c:v>
                </c:pt>
                <c:pt idx="473">
                  <c:v>1/30/15</c:v>
                </c:pt>
                <c:pt idx="474">
                  <c:v>1/30/15</c:v>
                </c:pt>
                <c:pt idx="475">
                  <c:v>1/30/15</c:v>
                </c:pt>
                <c:pt idx="476">
                  <c:v>2/1/15</c:v>
                </c:pt>
                <c:pt idx="477">
                  <c:v>2/1/15</c:v>
                </c:pt>
                <c:pt idx="478">
                  <c:v>2/1/15</c:v>
                </c:pt>
                <c:pt idx="479">
                  <c:v>2/2/15</c:v>
                </c:pt>
                <c:pt idx="480">
                  <c:v>2/2/15</c:v>
                </c:pt>
                <c:pt idx="481">
                  <c:v>2/2/15</c:v>
                </c:pt>
                <c:pt idx="482">
                  <c:v>2/2/15</c:v>
                </c:pt>
                <c:pt idx="483">
                  <c:v>2/3/15</c:v>
                </c:pt>
                <c:pt idx="484">
                  <c:v>2/4/15</c:v>
                </c:pt>
                <c:pt idx="485">
                  <c:v>2/4/15</c:v>
                </c:pt>
                <c:pt idx="486">
                  <c:v>2/5/15</c:v>
                </c:pt>
                <c:pt idx="487">
                  <c:v>2/6/15</c:v>
                </c:pt>
                <c:pt idx="488">
                  <c:v>2/6/15</c:v>
                </c:pt>
                <c:pt idx="489">
                  <c:v>2/6/15</c:v>
                </c:pt>
                <c:pt idx="490">
                  <c:v>2/6/15</c:v>
                </c:pt>
                <c:pt idx="491">
                  <c:v>2/7/15</c:v>
                </c:pt>
                <c:pt idx="492">
                  <c:v>2/9/15</c:v>
                </c:pt>
                <c:pt idx="493">
                  <c:v>2/9/15</c:v>
                </c:pt>
                <c:pt idx="494">
                  <c:v>2/10/15</c:v>
                </c:pt>
                <c:pt idx="495">
                  <c:v>2/12/15</c:v>
                </c:pt>
                <c:pt idx="496">
                  <c:v>2/12/15</c:v>
                </c:pt>
                <c:pt idx="497">
                  <c:v>2/13/15</c:v>
                </c:pt>
                <c:pt idx="498">
                  <c:v>2/15/15</c:v>
                </c:pt>
                <c:pt idx="499">
                  <c:v>2/15/15</c:v>
                </c:pt>
                <c:pt idx="500">
                  <c:v>2/15/15</c:v>
                </c:pt>
                <c:pt idx="501">
                  <c:v>2/17/15</c:v>
                </c:pt>
                <c:pt idx="502">
                  <c:v>2/18/15</c:v>
                </c:pt>
                <c:pt idx="503">
                  <c:v>2/18/15</c:v>
                </c:pt>
                <c:pt idx="504">
                  <c:v>2/18/15</c:v>
                </c:pt>
                <c:pt idx="505">
                  <c:v>2/18/15</c:v>
                </c:pt>
                <c:pt idx="506">
                  <c:v>2/18/15</c:v>
                </c:pt>
                <c:pt idx="507">
                  <c:v>2/18/15</c:v>
                </c:pt>
                <c:pt idx="508">
                  <c:v>2/18/15</c:v>
                </c:pt>
                <c:pt idx="509">
                  <c:v>2/18/15</c:v>
                </c:pt>
                <c:pt idx="510">
                  <c:v>2/18/15</c:v>
                </c:pt>
                <c:pt idx="511">
                  <c:v>2/19/15</c:v>
                </c:pt>
                <c:pt idx="512">
                  <c:v>2/19/15</c:v>
                </c:pt>
                <c:pt idx="513">
                  <c:v>2/19/15</c:v>
                </c:pt>
                <c:pt idx="514">
                  <c:v>2/20/15</c:v>
                </c:pt>
                <c:pt idx="515">
                  <c:v>2/20/15</c:v>
                </c:pt>
                <c:pt idx="516">
                  <c:v>2/21/15</c:v>
                </c:pt>
                <c:pt idx="517">
                  <c:v>2/21/15</c:v>
                </c:pt>
                <c:pt idx="518">
                  <c:v>2/21/15</c:v>
                </c:pt>
                <c:pt idx="519">
                  <c:v>2/21/15</c:v>
                </c:pt>
                <c:pt idx="520">
                  <c:v>2/22/15</c:v>
                </c:pt>
                <c:pt idx="521">
                  <c:v>2/22/15</c:v>
                </c:pt>
                <c:pt idx="522">
                  <c:v>2/22/15</c:v>
                </c:pt>
                <c:pt idx="523">
                  <c:v>2/23/15</c:v>
                </c:pt>
                <c:pt idx="524">
                  <c:v>2/23/15</c:v>
                </c:pt>
                <c:pt idx="525">
                  <c:v>2/23/15</c:v>
                </c:pt>
                <c:pt idx="526">
                  <c:v>2/24/15</c:v>
                </c:pt>
                <c:pt idx="527">
                  <c:v>2/24/15</c:v>
                </c:pt>
                <c:pt idx="528">
                  <c:v>2/24/15</c:v>
                </c:pt>
                <c:pt idx="529">
                  <c:v>2/24/15</c:v>
                </c:pt>
                <c:pt idx="530">
                  <c:v>2/24/15</c:v>
                </c:pt>
                <c:pt idx="531">
                  <c:v>2/25/15</c:v>
                </c:pt>
                <c:pt idx="532">
                  <c:v>2/25/15</c:v>
                </c:pt>
                <c:pt idx="533">
                  <c:v>2/25/15</c:v>
                </c:pt>
                <c:pt idx="534">
                  <c:v>2/26/15</c:v>
                </c:pt>
                <c:pt idx="535">
                  <c:v>2/26/15</c:v>
                </c:pt>
                <c:pt idx="536">
                  <c:v>2/27/15</c:v>
                </c:pt>
                <c:pt idx="537">
                  <c:v>2/27/15</c:v>
                </c:pt>
                <c:pt idx="538">
                  <c:v>2/27/15</c:v>
                </c:pt>
                <c:pt idx="539">
                  <c:v>3/1/15</c:v>
                </c:pt>
                <c:pt idx="540">
                  <c:v>3/1/15</c:v>
                </c:pt>
                <c:pt idx="541">
                  <c:v>3/1/15</c:v>
                </c:pt>
                <c:pt idx="542">
                  <c:v>3/2/15</c:v>
                </c:pt>
                <c:pt idx="543">
                  <c:v>3/2/15</c:v>
                </c:pt>
                <c:pt idx="544">
                  <c:v>3/2/15</c:v>
                </c:pt>
                <c:pt idx="545">
                  <c:v>3/2/15</c:v>
                </c:pt>
                <c:pt idx="546">
                  <c:v>3/2/15</c:v>
                </c:pt>
                <c:pt idx="547">
                  <c:v>3/4/15</c:v>
                </c:pt>
                <c:pt idx="548">
                  <c:v>3/4/15</c:v>
                </c:pt>
                <c:pt idx="549">
                  <c:v>3/5/15</c:v>
                </c:pt>
                <c:pt idx="550">
                  <c:v>3/6/15</c:v>
                </c:pt>
                <c:pt idx="551">
                  <c:v>3/6/15</c:v>
                </c:pt>
                <c:pt idx="552">
                  <c:v>3/9/15</c:v>
                </c:pt>
                <c:pt idx="553">
                  <c:v>3/9/15</c:v>
                </c:pt>
                <c:pt idx="554">
                  <c:v>3/10/15</c:v>
                </c:pt>
                <c:pt idx="555">
                  <c:v>3/11/15</c:v>
                </c:pt>
                <c:pt idx="556">
                  <c:v>3/12/15</c:v>
                </c:pt>
                <c:pt idx="557">
                  <c:v>3/12/15</c:v>
                </c:pt>
                <c:pt idx="558">
                  <c:v>3/12/15</c:v>
                </c:pt>
                <c:pt idx="559">
                  <c:v>3/14/15</c:v>
                </c:pt>
                <c:pt idx="560">
                  <c:v>3/15/15</c:v>
                </c:pt>
                <c:pt idx="561">
                  <c:v>3/16/15</c:v>
                </c:pt>
                <c:pt idx="562">
                  <c:v>3/18/15</c:v>
                </c:pt>
                <c:pt idx="563">
                  <c:v>3/18/15</c:v>
                </c:pt>
                <c:pt idx="564">
                  <c:v>3/20/15</c:v>
                </c:pt>
                <c:pt idx="565">
                  <c:v>3/21/15</c:v>
                </c:pt>
                <c:pt idx="566">
                  <c:v>3/23/15</c:v>
                </c:pt>
                <c:pt idx="567">
                  <c:v>3/24/15</c:v>
                </c:pt>
                <c:pt idx="568">
                  <c:v>3/24/15</c:v>
                </c:pt>
                <c:pt idx="569">
                  <c:v>3/25/15</c:v>
                </c:pt>
                <c:pt idx="570">
                  <c:v>3/25/15</c:v>
                </c:pt>
                <c:pt idx="571">
                  <c:v>3/26/15</c:v>
                </c:pt>
                <c:pt idx="572">
                  <c:v>3/26/15</c:v>
                </c:pt>
                <c:pt idx="573">
                  <c:v>3/27/15</c:v>
                </c:pt>
                <c:pt idx="574">
                  <c:v>3/27/15</c:v>
                </c:pt>
                <c:pt idx="575">
                  <c:v>3/30/15</c:v>
                </c:pt>
                <c:pt idx="576">
                  <c:v>3/30/15</c:v>
                </c:pt>
                <c:pt idx="577">
                  <c:v>4/1/15</c:v>
                </c:pt>
                <c:pt idx="578">
                  <c:v>4/1/15</c:v>
                </c:pt>
                <c:pt idx="579">
                  <c:v>4/2/15</c:v>
                </c:pt>
                <c:pt idx="580">
                  <c:v>4/3/15</c:v>
                </c:pt>
                <c:pt idx="581">
                  <c:v>4/3/15</c:v>
                </c:pt>
                <c:pt idx="582">
                  <c:v>4/3/15</c:v>
                </c:pt>
                <c:pt idx="583">
                  <c:v>4/3/15</c:v>
                </c:pt>
                <c:pt idx="584">
                  <c:v>4/4/15</c:v>
                </c:pt>
                <c:pt idx="585">
                  <c:v>4/6/15</c:v>
                </c:pt>
                <c:pt idx="586">
                  <c:v>4/6/15</c:v>
                </c:pt>
                <c:pt idx="587">
                  <c:v>4/7/15</c:v>
                </c:pt>
                <c:pt idx="588">
                  <c:v>4/7/15</c:v>
                </c:pt>
                <c:pt idx="589">
                  <c:v>4/7/15</c:v>
                </c:pt>
                <c:pt idx="590">
                  <c:v>4/8/15</c:v>
                </c:pt>
                <c:pt idx="591">
                  <c:v>4/8/15</c:v>
                </c:pt>
                <c:pt idx="592">
                  <c:v>4/9/15</c:v>
                </c:pt>
                <c:pt idx="593">
                  <c:v>4/9/15</c:v>
                </c:pt>
                <c:pt idx="594">
                  <c:v>4/9/15</c:v>
                </c:pt>
                <c:pt idx="595">
                  <c:v>4/9/15</c:v>
                </c:pt>
                <c:pt idx="596">
                  <c:v>4/9/15</c:v>
                </c:pt>
                <c:pt idx="597">
                  <c:v>4/9/15</c:v>
                </c:pt>
                <c:pt idx="598">
                  <c:v>4/10/15</c:v>
                </c:pt>
                <c:pt idx="599">
                  <c:v>4/11/15</c:v>
                </c:pt>
                <c:pt idx="600">
                  <c:v>4/13/15</c:v>
                </c:pt>
                <c:pt idx="601">
                  <c:v>4/13/15</c:v>
                </c:pt>
                <c:pt idx="602">
                  <c:v>4/13/15</c:v>
                </c:pt>
                <c:pt idx="603">
                  <c:v>4/13/15</c:v>
                </c:pt>
                <c:pt idx="604">
                  <c:v>4/13/15</c:v>
                </c:pt>
                <c:pt idx="605">
                  <c:v>4/14/15</c:v>
                </c:pt>
                <c:pt idx="606">
                  <c:v>4/15/15</c:v>
                </c:pt>
                <c:pt idx="607">
                  <c:v>4/15/15</c:v>
                </c:pt>
                <c:pt idx="608">
                  <c:v>4/17/15</c:v>
                </c:pt>
                <c:pt idx="609">
                  <c:v>4/17/15</c:v>
                </c:pt>
                <c:pt idx="610">
                  <c:v>4/17/15</c:v>
                </c:pt>
                <c:pt idx="611">
                  <c:v>4/20/15</c:v>
                </c:pt>
                <c:pt idx="612">
                  <c:v>4/20/15</c:v>
                </c:pt>
                <c:pt idx="613">
                  <c:v>4/21/15</c:v>
                </c:pt>
                <c:pt idx="614">
                  <c:v>4/21/15</c:v>
                </c:pt>
                <c:pt idx="615">
                  <c:v>4/22/15</c:v>
                </c:pt>
                <c:pt idx="616">
                  <c:v>4/24/15</c:v>
                </c:pt>
                <c:pt idx="617">
                  <c:v>4/24/15</c:v>
                </c:pt>
                <c:pt idx="618">
                  <c:v>4/24/15</c:v>
                </c:pt>
                <c:pt idx="619">
                  <c:v>4/26/15</c:v>
                </c:pt>
                <c:pt idx="620">
                  <c:v>4/27/15</c:v>
                </c:pt>
                <c:pt idx="621">
                  <c:v>4/27/15</c:v>
                </c:pt>
                <c:pt idx="622">
                  <c:v>4/27/15</c:v>
                </c:pt>
                <c:pt idx="623">
                  <c:v>4/28/15</c:v>
                </c:pt>
                <c:pt idx="624">
                  <c:v>4/28/15</c:v>
                </c:pt>
                <c:pt idx="625">
                  <c:v>4/28/15</c:v>
                </c:pt>
                <c:pt idx="626">
                  <c:v>4/29/15</c:v>
                </c:pt>
                <c:pt idx="627">
                  <c:v>4/30/15</c:v>
                </c:pt>
                <c:pt idx="628">
                  <c:v>4/30/15</c:v>
                </c:pt>
                <c:pt idx="629">
                  <c:v>4/30/15</c:v>
                </c:pt>
                <c:pt idx="630">
                  <c:v>5/1/15</c:v>
                </c:pt>
                <c:pt idx="631">
                  <c:v>5/1/15</c:v>
                </c:pt>
                <c:pt idx="632">
                  <c:v>5/1/15</c:v>
                </c:pt>
                <c:pt idx="633">
                  <c:v>5/2/15</c:v>
                </c:pt>
                <c:pt idx="634">
                  <c:v>5/4/15</c:v>
                </c:pt>
                <c:pt idx="635">
                  <c:v>5/4/15</c:v>
                </c:pt>
                <c:pt idx="636">
                  <c:v>5/4/15</c:v>
                </c:pt>
                <c:pt idx="637">
                  <c:v>5/4/15</c:v>
                </c:pt>
                <c:pt idx="638">
                  <c:v>5/4/15</c:v>
                </c:pt>
                <c:pt idx="639">
                  <c:v>5/4/15</c:v>
                </c:pt>
                <c:pt idx="640">
                  <c:v>5/5/15</c:v>
                </c:pt>
                <c:pt idx="641">
                  <c:v>5/8/15</c:v>
                </c:pt>
                <c:pt idx="642">
                  <c:v>5/8/15</c:v>
                </c:pt>
                <c:pt idx="643">
                  <c:v>5/8/15</c:v>
                </c:pt>
                <c:pt idx="644">
                  <c:v>5/8/15</c:v>
                </c:pt>
                <c:pt idx="645">
                  <c:v>5/10/15</c:v>
                </c:pt>
                <c:pt idx="646">
                  <c:v>5/11/15</c:v>
                </c:pt>
                <c:pt idx="647">
                  <c:v>5/11/15</c:v>
                </c:pt>
                <c:pt idx="648">
                  <c:v>5/12/15</c:v>
                </c:pt>
                <c:pt idx="649">
                  <c:v>5/12/15</c:v>
                </c:pt>
                <c:pt idx="650">
                  <c:v>5/12/15</c:v>
                </c:pt>
                <c:pt idx="651">
                  <c:v>5/12/15</c:v>
                </c:pt>
                <c:pt idx="652">
                  <c:v>5/12/15</c:v>
                </c:pt>
                <c:pt idx="653">
                  <c:v>5/13/15</c:v>
                </c:pt>
                <c:pt idx="654">
                  <c:v>5/14/15</c:v>
                </c:pt>
                <c:pt idx="655">
                  <c:v>5/14/15</c:v>
                </c:pt>
                <c:pt idx="656">
                  <c:v>5/15/15</c:v>
                </c:pt>
                <c:pt idx="657">
                  <c:v>5/15/15</c:v>
                </c:pt>
                <c:pt idx="658">
                  <c:v>5/15/15</c:v>
                </c:pt>
                <c:pt idx="659">
                  <c:v>5/16/15</c:v>
                </c:pt>
                <c:pt idx="660">
                  <c:v>5/16/15</c:v>
                </c:pt>
                <c:pt idx="661">
                  <c:v>5/17/15</c:v>
                </c:pt>
                <c:pt idx="662">
                  <c:v>5/17/15</c:v>
                </c:pt>
                <c:pt idx="663">
                  <c:v>5/18/15</c:v>
                </c:pt>
                <c:pt idx="664">
                  <c:v>5/18/15</c:v>
                </c:pt>
                <c:pt idx="665">
                  <c:v>5/19/15</c:v>
                </c:pt>
                <c:pt idx="666">
                  <c:v>5/19/15</c:v>
                </c:pt>
                <c:pt idx="667">
                  <c:v>5/19/15</c:v>
                </c:pt>
                <c:pt idx="668">
                  <c:v>5/20/15</c:v>
                </c:pt>
                <c:pt idx="669">
                  <c:v>5/20/15</c:v>
                </c:pt>
                <c:pt idx="670">
                  <c:v>5/20/15</c:v>
                </c:pt>
                <c:pt idx="671">
                  <c:v>5/20/15</c:v>
                </c:pt>
                <c:pt idx="672">
                  <c:v>5/21/15</c:v>
                </c:pt>
                <c:pt idx="673">
                  <c:v>5/22/15</c:v>
                </c:pt>
                <c:pt idx="674">
                  <c:v>5/22/15</c:v>
                </c:pt>
                <c:pt idx="675">
                  <c:v>5/22/15</c:v>
                </c:pt>
                <c:pt idx="676">
                  <c:v>5/23/15</c:v>
                </c:pt>
                <c:pt idx="677">
                  <c:v>5/23/15</c:v>
                </c:pt>
                <c:pt idx="678">
                  <c:v>5/24/15</c:v>
                </c:pt>
                <c:pt idx="679">
                  <c:v>5/25/15</c:v>
                </c:pt>
                <c:pt idx="680">
                  <c:v>5/26/15</c:v>
                </c:pt>
                <c:pt idx="681">
                  <c:v>5/26/15</c:v>
                </c:pt>
                <c:pt idx="682">
                  <c:v>5/27/15</c:v>
                </c:pt>
                <c:pt idx="683">
                  <c:v>5/27/15</c:v>
                </c:pt>
                <c:pt idx="684">
                  <c:v>5/27/15</c:v>
                </c:pt>
                <c:pt idx="685">
                  <c:v>5/28/15</c:v>
                </c:pt>
                <c:pt idx="686">
                  <c:v>5/28/15</c:v>
                </c:pt>
                <c:pt idx="687">
                  <c:v>5/30/15</c:v>
                </c:pt>
                <c:pt idx="688">
                  <c:v>5/30/15</c:v>
                </c:pt>
                <c:pt idx="689">
                  <c:v>5/31/15</c:v>
                </c:pt>
                <c:pt idx="690">
                  <c:v>5/31/15</c:v>
                </c:pt>
                <c:pt idx="691">
                  <c:v>5/31/15</c:v>
                </c:pt>
                <c:pt idx="692">
                  <c:v>6/1/15</c:v>
                </c:pt>
                <c:pt idx="693">
                  <c:v>6/2/15</c:v>
                </c:pt>
                <c:pt idx="694">
                  <c:v>6/2/15</c:v>
                </c:pt>
                <c:pt idx="695">
                  <c:v>6/2/15</c:v>
                </c:pt>
                <c:pt idx="696">
                  <c:v>6/2/15</c:v>
                </c:pt>
                <c:pt idx="697">
                  <c:v>6/3/15</c:v>
                </c:pt>
                <c:pt idx="698">
                  <c:v>6/4/15</c:v>
                </c:pt>
                <c:pt idx="699">
                  <c:v>6/5/15</c:v>
                </c:pt>
                <c:pt idx="700">
                  <c:v>6/5/15</c:v>
                </c:pt>
                <c:pt idx="701">
                  <c:v>6/7/15</c:v>
                </c:pt>
                <c:pt idx="702">
                  <c:v>6/8/15</c:v>
                </c:pt>
                <c:pt idx="703">
                  <c:v>6/9/15</c:v>
                </c:pt>
                <c:pt idx="704">
                  <c:v>6/10/15</c:v>
                </c:pt>
                <c:pt idx="705">
                  <c:v>6/10/15</c:v>
                </c:pt>
                <c:pt idx="706">
                  <c:v>6/10/15</c:v>
                </c:pt>
                <c:pt idx="707">
                  <c:v>6/11/15</c:v>
                </c:pt>
                <c:pt idx="708">
                  <c:v>6/12/15</c:v>
                </c:pt>
                <c:pt idx="709">
                  <c:v>6/12/15</c:v>
                </c:pt>
                <c:pt idx="710">
                  <c:v>6/12/15</c:v>
                </c:pt>
                <c:pt idx="711">
                  <c:v>6/12/15</c:v>
                </c:pt>
                <c:pt idx="712">
                  <c:v>6/13/15</c:v>
                </c:pt>
                <c:pt idx="713">
                  <c:v>6/14/15</c:v>
                </c:pt>
                <c:pt idx="714">
                  <c:v>6/14/15</c:v>
                </c:pt>
                <c:pt idx="715">
                  <c:v>6/15/15</c:v>
                </c:pt>
                <c:pt idx="716">
                  <c:v>6/15/15</c:v>
                </c:pt>
                <c:pt idx="717">
                  <c:v>6/15/15</c:v>
                </c:pt>
                <c:pt idx="718">
                  <c:v>6/16/15</c:v>
                </c:pt>
                <c:pt idx="719">
                  <c:v>6/16/15</c:v>
                </c:pt>
                <c:pt idx="720">
                  <c:v>6/16/15</c:v>
                </c:pt>
                <c:pt idx="721">
                  <c:v>6/16/15</c:v>
                </c:pt>
                <c:pt idx="722">
                  <c:v>6/16/15</c:v>
                </c:pt>
                <c:pt idx="723">
                  <c:v>6/16/15</c:v>
                </c:pt>
                <c:pt idx="724">
                  <c:v>6/16/15</c:v>
                </c:pt>
                <c:pt idx="725">
                  <c:v>6/16/15</c:v>
                </c:pt>
                <c:pt idx="726">
                  <c:v>6/17/15</c:v>
                </c:pt>
                <c:pt idx="727">
                  <c:v>6/17/15</c:v>
                </c:pt>
                <c:pt idx="728">
                  <c:v>6/17/15</c:v>
                </c:pt>
                <c:pt idx="729">
                  <c:v>6/17/15</c:v>
                </c:pt>
                <c:pt idx="730">
                  <c:v>6/18/15</c:v>
                </c:pt>
                <c:pt idx="731">
                  <c:v>6/18/15</c:v>
                </c:pt>
                <c:pt idx="732">
                  <c:v>6/18/15</c:v>
                </c:pt>
                <c:pt idx="733">
                  <c:v>6/18/15</c:v>
                </c:pt>
                <c:pt idx="734">
                  <c:v>6/19/15</c:v>
                </c:pt>
                <c:pt idx="735">
                  <c:v>6/21/15</c:v>
                </c:pt>
                <c:pt idx="736">
                  <c:v>6/22/15</c:v>
                </c:pt>
                <c:pt idx="737">
                  <c:v>6/22/15</c:v>
                </c:pt>
                <c:pt idx="738">
                  <c:v>6/22/15</c:v>
                </c:pt>
                <c:pt idx="739">
                  <c:v>6/23/15</c:v>
                </c:pt>
                <c:pt idx="740">
                  <c:v>6/24/15</c:v>
                </c:pt>
                <c:pt idx="741">
                  <c:v>6/24/15</c:v>
                </c:pt>
                <c:pt idx="742">
                  <c:v>6/24/15</c:v>
                </c:pt>
                <c:pt idx="743">
                  <c:v>6/25/15</c:v>
                </c:pt>
                <c:pt idx="744">
                  <c:v>6/27/15</c:v>
                </c:pt>
                <c:pt idx="745">
                  <c:v>6/27/15</c:v>
                </c:pt>
                <c:pt idx="746">
                  <c:v>6/28/15</c:v>
                </c:pt>
                <c:pt idx="747">
                  <c:v>6/29/15</c:v>
                </c:pt>
                <c:pt idx="748">
                  <c:v>6/29/15</c:v>
                </c:pt>
                <c:pt idx="749">
                  <c:v>6/30/15</c:v>
                </c:pt>
                <c:pt idx="750">
                  <c:v>6/30/15</c:v>
                </c:pt>
                <c:pt idx="751">
                  <c:v>6/30/15</c:v>
                </c:pt>
                <c:pt idx="752">
                  <c:v>7/1/15</c:v>
                </c:pt>
                <c:pt idx="753">
                  <c:v>7/1/15</c:v>
                </c:pt>
                <c:pt idx="754">
                  <c:v>7/3/15</c:v>
                </c:pt>
                <c:pt idx="755">
                  <c:v>7/3/15</c:v>
                </c:pt>
                <c:pt idx="756">
                  <c:v>7/6/15</c:v>
                </c:pt>
                <c:pt idx="757">
                  <c:v>7/7/15</c:v>
                </c:pt>
                <c:pt idx="758">
                  <c:v>7/7/15</c:v>
                </c:pt>
                <c:pt idx="759">
                  <c:v>7/7/15</c:v>
                </c:pt>
                <c:pt idx="760">
                  <c:v>7/7/15</c:v>
                </c:pt>
                <c:pt idx="761">
                  <c:v>7/8/15</c:v>
                </c:pt>
                <c:pt idx="762">
                  <c:v>7/8/15</c:v>
                </c:pt>
                <c:pt idx="763">
                  <c:v>7/8/15</c:v>
                </c:pt>
                <c:pt idx="764">
                  <c:v>7/8/15</c:v>
                </c:pt>
                <c:pt idx="765">
                  <c:v>7/9/15</c:v>
                </c:pt>
                <c:pt idx="766">
                  <c:v>7/10/15</c:v>
                </c:pt>
                <c:pt idx="767">
                  <c:v>7/11/15</c:v>
                </c:pt>
                <c:pt idx="768">
                  <c:v>7/11/15</c:v>
                </c:pt>
                <c:pt idx="769">
                  <c:v>7/14/15</c:v>
                </c:pt>
                <c:pt idx="770">
                  <c:v>7/15/15</c:v>
                </c:pt>
                <c:pt idx="771">
                  <c:v>7/16/15</c:v>
                </c:pt>
                <c:pt idx="772">
                  <c:v>7/16/15</c:v>
                </c:pt>
                <c:pt idx="773">
                  <c:v>7/18/15</c:v>
                </c:pt>
                <c:pt idx="774">
                  <c:v>7/18/15</c:v>
                </c:pt>
                <c:pt idx="775">
                  <c:v>7/18/15</c:v>
                </c:pt>
                <c:pt idx="776">
                  <c:v>7/20/15</c:v>
                </c:pt>
                <c:pt idx="777">
                  <c:v>7/20/15</c:v>
                </c:pt>
                <c:pt idx="778">
                  <c:v>7/21/15</c:v>
                </c:pt>
                <c:pt idx="779">
                  <c:v>7/22/15</c:v>
                </c:pt>
                <c:pt idx="780">
                  <c:v>7/22/15</c:v>
                </c:pt>
                <c:pt idx="781">
                  <c:v>7/23/15</c:v>
                </c:pt>
                <c:pt idx="782">
                  <c:v>7/24/15</c:v>
                </c:pt>
                <c:pt idx="783">
                  <c:v>7/25/15</c:v>
                </c:pt>
                <c:pt idx="784">
                  <c:v>7/28/15</c:v>
                </c:pt>
                <c:pt idx="785">
                  <c:v>7/28/15</c:v>
                </c:pt>
                <c:pt idx="786">
                  <c:v>7/29/15</c:v>
                </c:pt>
                <c:pt idx="787">
                  <c:v>8/1/15</c:v>
                </c:pt>
                <c:pt idx="788">
                  <c:v>8/3/15</c:v>
                </c:pt>
                <c:pt idx="789">
                  <c:v>8/3/15</c:v>
                </c:pt>
                <c:pt idx="790">
                  <c:v>8/3/15</c:v>
                </c:pt>
                <c:pt idx="791">
                  <c:v>8/3/15</c:v>
                </c:pt>
                <c:pt idx="792">
                  <c:v>8/4/15</c:v>
                </c:pt>
                <c:pt idx="793">
                  <c:v>8/5/15</c:v>
                </c:pt>
                <c:pt idx="794">
                  <c:v>8/6/15</c:v>
                </c:pt>
                <c:pt idx="795">
                  <c:v>8/7/15</c:v>
                </c:pt>
                <c:pt idx="796">
                  <c:v>8/8/15</c:v>
                </c:pt>
                <c:pt idx="797">
                  <c:v>8/9/15</c:v>
                </c:pt>
                <c:pt idx="798">
                  <c:v>8/9/15</c:v>
                </c:pt>
                <c:pt idx="799">
                  <c:v>8/10/15</c:v>
                </c:pt>
                <c:pt idx="800">
                  <c:v>8/10/15</c:v>
                </c:pt>
                <c:pt idx="801">
                  <c:v>8/10/15</c:v>
                </c:pt>
                <c:pt idx="802">
                  <c:v>8/11/15</c:v>
                </c:pt>
                <c:pt idx="803">
                  <c:v>8/12/15</c:v>
                </c:pt>
                <c:pt idx="804">
                  <c:v>8/12/15</c:v>
                </c:pt>
                <c:pt idx="805">
                  <c:v>8/14/15</c:v>
                </c:pt>
                <c:pt idx="806">
                  <c:v>8/14/15</c:v>
                </c:pt>
                <c:pt idx="807">
                  <c:v>8/14/15</c:v>
                </c:pt>
                <c:pt idx="808">
                  <c:v>8/16/15</c:v>
                </c:pt>
                <c:pt idx="809">
                  <c:v>8/17/15</c:v>
                </c:pt>
                <c:pt idx="810">
                  <c:v>8/17/15</c:v>
                </c:pt>
                <c:pt idx="811">
                  <c:v>8/17/15</c:v>
                </c:pt>
                <c:pt idx="812">
                  <c:v>8/17/15</c:v>
                </c:pt>
                <c:pt idx="813">
                  <c:v>8/17/15</c:v>
                </c:pt>
                <c:pt idx="814">
                  <c:v>8/18/15</c:v>
                </c:pt>
                <c:pt idx="815">
                  <c:v>8/19/15</c:v>
                </c:pt>
                <c:pt idx="816">
                  <c:v>8/20/15</c:v>
                </c:pt>
                <c:pt idx="817">
                  <c:v>8/20/15</c:v>
                </c:pt>
                <c:pt idx="818">
                  <c:v>8/21/15</c:v>
                </c:pt>
                <c:pt idx="819">
                  <c:v>8/22/15</c:v>
                </c:pt>
                <c:pt idx="820">
                  <c:v>8/23/15</c:v>
                </c:pt>
                <c:pt idx="821">
                  <c:v>8/25/15</c:v>
                </c:pt>
                <c:pt idx="822">
                  <c:v>8/26/15</c:v>
                </c:pt>
                <c:pt idx="823">
                  <c:v>8/27/15</c:v>
                </c:pt>
                <c:pt idx="824">
                  <c:v>8/27/15</c:v>
                </c:pt>
                <c:pt idx="825">
                  <c:v>8/29/15</c:v>
                </c:pt>
                <c:pt idx="826">
                  <c:v>8/29/15</c:v>
                </c:pt>
                <c:pt idx="827">
                  <c:v>8/30/15</c:v>
                </c:pt>
                <c:pt idx="828">
                  <c:v>9/1/15</c:v>
                </c:pt>
                <c:pt idx="829">
                  <c:v>9/1/15</c:v>
                </c:pt>
                <c:pt idx="830">
                  <c:v>9/1/15</c:v>
                </c:pt>
                <c:pt idx="831">
                  <c:v>9/1/15</c:v>
                </c:pt>
                <c:pt idx="832">
                  <c:v>9/3/15</c:v>
                </c:pt>
                <c:pt idx="833">
                  <c:v>9/5/15</c:v>
                </c:pt>
                <c:pt idx="834">
                  <c:v>9/6/15</c:v>
                </c:pt>
                <c:pt idx="835">
                  <c:v>9/6/15</c:v>
                </c:pt>
                <c:pt idx="836">
                  <c:v>9/6/15</c:v>
                </c:pt>
                <c:pt idx="837">
                  <c:v>9/7/15</c:v>
                </c:pt>
                <c:pt idx="838">
                  <c:v>9/8/15</c:v>
                </c:pt>
                <c:pt idx="839">
                  <c:v>9/8/15</c:v>
                </c:pt>
                <c:pt idx="840">
                  <c:v>9/8/15</c:v>
                </c:pt>
                <c:pt idx="841">
                  <c:v>9/8/15</c:v>
                </c:pt>
                <c:pt idx="842">
                  <c:v>9/9/15</c:v>
                </c:pt>
                <c:pt idx="843">
                  <c:v>9/10/15</c:v>
                </c:pt>
                <c:pt idx="844">
                  <c:v>9/11/15</c:v>
                </c:pt>
                <c:pt idx="845">
                  <c:v>9/14/15</c:v>
                </c:pt>
                <c:pt idx="846">
                  <c:v>9/14/15</c:v>
                </c:pt>
                <c:pt idx="847">
                  <c:v>9/15/15</c:v>
                </c:pt>
                <c:pt idx="848">
                  <c:v>9/16/15</c:v>
                </c:pt>
                <c:pt idx="849">
                  <c:v>9/17/15</c:v>
                </c:pt>
                <c:pt idx="850">
                  <c:v>9/18/15</c:v>
                </c:pt>
                <c:pt idx="851">
                  <c:v>9/18/15</c:v>
                </c:pt>
                <c:pt idx="852">
                  <c:v>9/18/15</c:v>
                </c:pt>
                <c:pt idx="853">
                  <c:v>9/21/15</c:v>
                </c:pt>
                <c:pt idx="854">
                  <c:v>9/21/15</c:v>
                </c:pt>
                <c:pt idx="855">
                  <c:v>9/22/15</c:v>
                </c:pt>
                <c:pt idx="856">
                  <c:v>9/23/15</c:v>
                </c:pt>
                <c:pt idx="857">
                  <c:v>9/23/15</c:v>
                </c:pt>
                <c:pt idx="858">
                  <c:v>9/23/15</c:v>
                </c:pt>
                <c:pt idx="859">
                  <c:v>9/25/15</c:v>
                </c:pt>
                <c:pt idx="860">
                  <c:v>9/28/15</c:v>
                </c:pt>
                <c:pt idx="861">
                  <c:v>9/30/15</c:v>
                </c:pt>
                <c:pt idx="862">
                  <c:v>10/1/15</c:v>
                </c:pt>
                <c:pt idx="863">
                  <c:v>10/1/15</c:v>
                </c:pt>
                <c:pt idx="864">
                  <c:v>10/1/15</c:v>
                </c:pt>
                <c:pt idx="865">
                  <c:v>10/1/15</c:v>
                </c:pt>
                <c:pt idx="866">
                  <c:v>10/2/15</c:v>
                </c:pt>
                <c:pt idx="867">
                  <c:v>10/5/15</c:v>
                </c:pt>
                <c:pt idx="868">
                  <c:v>10/5/15</c:v>
                </c:pt>
                <c:pt idx="869">
                  <c:v>10/5/15</c:v>
                </c:pt>
                <c:pt idx="870">
                  <c:v>10/6/15</c:v>
                </c:pt>
                <c:pt idx="871">
                  <c:v>10/6/15</c:v>
                </c:pt>
                <c:pt idx="872">
                  <c:v>10/7/15</c:v>
                </c:pt>
                <c:pt idx="873">
                  <c:v>10/7/15</c:v>
                </c:pt>
                <c:pt idx="874">
                  <c:v>10/7/15</c:v>
                </c:pt>
                <c:pt idx="875">
                  <c:v>10/8/15</c:v>
                </c:pt>
                <c:pt idx="876">
                  <c:v>10/9/15</c:v>
                </c:pt>
                <c:pt idx="877">
                  <c:v>10/12/15</c:v>
                </c:pt>
                <c:pt idx="878">
                  <c:v>10/12/15</c:v>
                </c:pt>
                <c:pt idx="879">
                  <c:v>10/13/15</c:v>
                </c:pt>
                <c:pt idx="880">
                  <c:v>10/14/15</c:v>
                </c:pt>
                <c:pt idx="881">
                  <c:v>10/14/15</c:v>
                </c:pt>
                <c:pt idx="882">
                  <c:v>10/15/15</c:v>
                </c:pt>
                <c:pt idx="883">
                  <c:v>10/15/15</c:v>
                </c:pt>
                <c:pt idx="884">
                  <c:v>10/16/15</c:v>
                </c:pt>
                <c:pt idx="885">
                  <c:v>10/16/15</c:v>
                </c:pt>
                <c:pt idx="886">
                  <c:v>10/16/15</c:v>
                </c:pt>
                <c:pt idx="887">
                  <c:v>10/17/15</c:v>
                </c:pt>
                <c:pt idx="888">
                  <c:v>10/17/15</c:v>
                </c:pt>
                <c:pt idx="889">
                  <c:v>10/18/15</c:v>
                </c:pt>
                <c:pt idx="890">
                  <c:v>10/19/15</c:v>
                </c:pt>
                <c:pt idx="891">
                  <c:v>10/20/15</c:v>
                </c:pt>
                <c:pt idx="892">
                  <c:v>10/20/15</c:v>
                </c:pt>
                <c:pt idx="893">
                  <c:v>10/20/15</c:v>
                </c:pt>
                <c:pt idx="894">
                  <c:v>10/20/15</c:v>
                </c:pt>
                <c:pt idx="895">
                  <c:v>10/22/15</c:v>
                </c:pt>
                <c:pt idx="896">
                  <c:v>10/25/15</c:v>
                </c:pt>
                <c:pt idx="897">
                  <c:v>10/26/15</c:v>
                </c:pt>
                <c:pt idx="898">
                  <c:v>10/27/15</c:v>
                </c:pt>
                <c:pt idx="899">
                  <c:v>10/28/15</c:v>
                </c:pt>
                <c:pt idx="900">
                  <c:v>10/29/15</c:v>
                </c:pt>
                <c:pt idx="901">
                  <c:v>10/30/15</c:v>
                </c:pt>
                <c:pt idx="902">
                  <c:v>10/30/15</c:v>
                </c:pt>
                <c:pt idx="903">
                  <c:v>10/30/15</c:v>
                </c:pt>
                <c:pt idx="904">
                  <c:v>10/31/15</c:v>
                </c:pt>
                <c:pt idx="905">
                  <c:v>11/1/15</c:v>
                </c:pt>
                <c:pt idx="906">
                  <c:v>11/1/15</c:v>
                </c:pt>
                <c:pt idx="907">
                  <c:v>11/2/15</c:v>
                </c:pt>
                <c:pt idx="908">
                  <c:v>11/3/15</c:v>
                </c:pt>
                <c:pt idx="909">
                  <c:v>11/3/15</c:v>
                </c:pt>
                <c:pt idx="910">
                  <c:v>11/3/15</c:v>
                </c:pt>
                <c:pt idx="911">
                  <c:v>11/4/15</c:v>
                </c:pt>
                <c:pt idx="912">
                  <c:v>11/4/15</c:v>
                </c:pt>
                <c:pt idx="913">
                  <c:v>11/5/15</c:v>
                </c:pt>
                <c:pt idx="914">
                  <c:v>11/9/15</c:v>
                </c:pt>
                <c:pt idx="915">
                  <c:v>11/10/15</c:v>
                </c:pt>
                <c:pt idx="916">
                  <c:v>11/10/15</c:v>
                </c:pt>
                <c:pt idx="917">
                  <c:v>11/13/15</c:v>
                </c:pt>
                <c:pt idx="918">
                  <c:v>11/14/15</c:v>
                </c:pt>
                <c:pt idx="919">
                  <c:v>11/14/15</c:v>
                </c:pt>
                <c:pt idx="920">
                  <c:v>11/15/15</c:v>
                </c:pt>
                <c:pt idx="921">
                  <c:v>11/15/15</c:v>
                </c:pt>
                <c:pt idx="922">
                  <c:v>11/17/15</c:v>
                </c:pt>
                <c:pt idx="923">
                  <c:v>11/20/15</c:v>
                </c:pt>
                <c:pt idx="924">
                  <c:v>11/21/15</c:v>
                </c:pt>
                <c:pt idx="925">
                  <c:v>11/25/15</c:v>
                </c:pt>
                <c:pt idx="926">
                  <c:v>11/26/15</c:v>
                </c:pt>
                <c:pt idx="927">
                  <c:v>11/26/15</c:v>
                </c:pt>
                <c:pt idx="928">
                  <c:v>11/29/15</c:v>
                </c:pt>
                <c:pt idx="929">
                  <c:v>11/29/15</c:v>
                </c:pt>
                <c:pt idx="930">
                  <c:v>11/30/15</c:v>
                </c:pt>
                <c:pt idx="931">
                  <c:v>12/3/15</c:v>
                </c:pt>
                <c:pt idx="932">
                  <c:v>12/3/15</c:v>
                </c:pt>
                <c:pt idx="933">
                  <c:v>12/3/15</c:v>
                </c:pt>
                <c:pt idx="934">
                  <c:v>12/4/15</c:v>
                </c:pt>
                <c:pt idx="935">
                  <c:v>12/6/15</c:v>
                </c:pt>
                <c:pt idx="936">
                  <c:v>12/8/15</c:v>
                </c:pt>
                <c:pt idx="937">
                  <c:v>12/15/15</c:v>
                </c:pt>
                <c:pt idx="938">
                  <c:v>12/16/15</c:v>
                </c:pt>
                <c:pt idx="939">
                  <c:v>12/20/15</c:v>
                </c:pt>
                <c:pt idx="940">
                  <c:v>12/20/15</c:v>
                </c:pt>
                <c:pt idx="941">
                  <c:v>12/21/15</c:v>
                </c:pt>
                <c:pt idx="942">
                  <c:v>12/21/15</c:v>
                </c:pt>
                <c:pt idx="943">
                  <c:v>12/21/15</c:v>
                </c:pt>
                <c:pt idx="944">
                  <c:v>12/22/15</c:v>
                </c:pt>
                <c:pt idx="945">
                  <c:v>12/22/15</c:v>
                </c:pt>
                <c:pt idx="946">
                  <c:v>12/24/15</c:v>
                </c:pt>
                <c:pt idx="947">
                  <c:v>1/1/16</c:v>
                </c:pt>
                <c:pt idx="948">
                  <c:v>1/1/16</c:v>
                </c:pt>
                <c:pt idx="949">
                  <c:v>1/3/16</c:v>
                </c:pt>
                <c:pt idx="950">
                  <c:v>1/3/16</c:v>
                </c:pt>
                <c:pt idx="951">
                  <c:v>1/4/16</c:v>
                </c:pt>
                <c:pt idx="952">
                  <c:v>1/4/16</c:v>
                </c:pt>
                <c:pt idx="953">
                  <c:v>1/5/16</c:v>
                </c:pt>
                <c:pt idx="954">
                  <c:v>1/5/16</c:v>
                </c:pt>
                <c:pt idx="955">
                  <c:v>1/5/16</c:v>
                </c:pt>
                <c:pt idx="956">
                  <c:v>1/6/16</c:v>
                </c:pt>
                <c:pt idx="957">
                  <c:v>1/9/16</c:v>
                </c:pt>
                <c:pt idx="958">
                  <c:v>1/10/16</c:v>
                </c:pt>
                <c:pt idx="959">
                  <c:v>1/11/16</c:v>
                </c:pt>
                <c:pt idx="960">
                  <c:v>1/11/16</c:v>
                </c:pt>
                <c:pt idx="961">
                  <c:v>1/12/16</c:v>
                </c:pt>
                <c:pt idx="962">
                  <c:v>1/12/16</c:v>
                </c:pt>
                <c:pt idx="963">
                  <c:v>1/12/16</c:v>
                </c:pt>
                <c:pt idx="964">
                  <c:v>1/13/16</c:v>
                </c:pt>
                <c:pt idx="965">
                  <c:v>1/13/16</c:v>
                </c:pt>
                <c:pt idx="966">
                  <c:v>1/14/16</c:v>
                </c:pt>
                <c:pt idx="967">
                  <c:v>1/18/16</c:v>
                </c:pt>
                <c:pt idx="968">
                  <c:v>1/18/16</c:v>
                </c:pt>
                <c:pt idx="969">
                  <c:v>1/21/16</c:v>
                </c:pt>
                <c:pt idx="970">
                  <c:v>1/21/16</c:v>
                </c:pt>
                <c:pt idx="971">
                  <c:v>1/22/16</c:v>
                </c:pt>
                <c:pt idx="972">
                  <c:v>1/26/16</c:v>
                </c:pt>
                <c:pt idx="973">
                  <c:v>1/29/16</c:v>
                </c:pt>
                <c:pt idx="974">
                  <c:v>1/30/16</c:v>
                </c:pt>
                <c:pt idx="975">
                  <c:v>1/31/16</c:v>
                </c:pt>
                <c:pt idx="976">
                  <c:v>1/31/16</c:v>
                </c:pt>
                <c:pt idx="977">
                  <c:v>2/1/16</c:v>
                </c:pt>
                <c:pt idx="978">
                  <c:v>2/1/16</c:v>
                </c:pt>
                <c:pt idx="979">
                  <c:v>2/1/16</c:v>
                </c:pt>
                <c:pt idx="980">
                  <c:v>2/1/16</c:v>
                </c:pt>
                <c:pt idx="981">
                  <c:v>2/2/16</c:v>
                </c:pt>
                <c:pt idx="982">
                  <c:v>2/2/16</c:v>
                </c:pt>
                <c:pt idx="983">
                  <c:v>2/3/16</c:v>
                </c:pt>
                <c:pt idx="984">
                  <c:v>2/3/16</c:v>
                </c:pt>
                <c:pt idx="985">
                  <c:v>2/3/16</c:v>
                </c:pt>
                <c:pt idx="986">
                  <c:v>2/5/16</c:v>
                </c:pt>
                <c:pt idx="987">
                  <c:v>2/8/16</c:v>
                </c:pt>
                <c:pt idx="988">
                  <c:v>2/9/16</c:v>
                </c:pt>
                <c:pt idx="989">
                  <c:v>2/9/16</c:v>
                </c:pt>
                <c:pt idx="990">
                  <c:v>2/10/16</c:v>
                </c:pt>
                <c:pt idx="991">
                  <c:v>2/10/16</c:v>
                </c:pt>
                <c:pt idx="992">
                  <c:v>2/11/16</c:v>
                </c:pt>
                <c:pt idx="993">
                  <c:v>2/14/16</c:v>
                </c:pt>
                <c:pt idx="994">
                  <c:v>2/15/16</c:v>
                </c:pt>
                <c:pt idx="995">
                  <c:v>2/15/16</c:v>
                </c:pt>
                <c:pt idx="996">
                  <c:v>2/15/16</c:v>
                </c:pt>
                <c:pt idx="997">
                  <c:v>2/16/16</c:v>
                </c:pt>
                <c:pt idx="998">
                  <c:v>2/17/16</c:v>
                </c:pt>
                <c:pt idx="999">
                  <c:v>2/17/16</c:v>
                </c:pt>
                <c:pt idx="1000">
                  <c:v>2/18/16</c:v>
                </c:pt>
                <c:pt idx="1001">
                  <c:v>2/18/16</c:v>
                </c:pt>
                <c:pt idx="1002">
                  <c:v>2/19/16</c:v>
                </c:pt>
                <c:pt idx="1003">
                  <c:v>2/19/16</c:v>
                </c:pt>
                <c:pt idx="1004">
                  <c:v>2/20/16</c:v>
                </c:pt>
                <c:pt idx="1005">
                  <c:v>2/20/16</c:v>
                </c:pt>
                <c:pt idx="1006">
                  <c:v>2/21/16</c:v>
                </c:pt>
                <c:pt idx="1007">
                  <c:v>2/22/16</c:v>
                </c:pt>
                <c:pt idx="1008">
                  <c:v>2/23/16</c:v>
                </c:pt>
                <c:pt idx="1009">
                  <c:v>2/25/16</c:v>
                </c:pt>
                <c:pt idx="1010">
                  <c:v>2/25/16</c:v>
                </c:pt>
                <c:pt idx="1011">
                  <c:v>2/26/16</c:v>
                </c:pt>
                <c:pt idx="1012">
                  <c:v>2/27/16</c:v>
                </c:pt>
                <c:pt idx="1013">
                  <c:v>2/29/16</c:v>
                </c:pt>
                <c:pt idx="1014">
                  <c:v>3/1/16</c:v>
                </c:pt>
                <c:pt idx="1015">
                  <c:v>3/1/16</c:v>
                </c:pt>
                <c:pt idx="1016">
                  <c:v>3/1/16</c:v>
                </c:pt>
                <c:pt idx="1017">
                  <c:v>3/2/16</c:v>
                </c:pt>
                <c:pt idx="1018">
                  <c:v>3/2/16</c:v>
                </c:pt>
                <c:pt idx="1019">
                  <c:v>3/2/16</c:v>
                </c:pt>
                <c:pt idx="1020">
                  <c:v>3/3/16</c:v>
                </c:pt>
                <c:pt idx="1021">
                  <c:v>3/4/16</c:v>
                </c:pt>
                <c:pt idx="1022">
                  <c:v>3/4/16</c:v>
                </c:pt>
                <c:pt idx="1023">
                  <c:v>3/4/16</c:v>
                </c:pt>
                <c:pt idx="1024">
                  <c:v>3/4/16</c:v>
                </c:pt>
                <c:pt idx="1025">
                  <c:v>3/6/16</c:v>
                </c:pt>
                <c:pt idx="1026">
                  <c:v>3/7/16</c:v>
                </c:pt>
                <c:pt idx="1027">
                  <c:v>3/8/16</c:v>
                </c:pt>
                <c:pt idx="1028">
                  <c:v>3/8/16</c:v>
                </c:pt>
                <c:pt idx="1029">
                  <c:v>3/8/16</c:v>
                </c:pt>
                <c:pt idx="1030">
                  <c:v>3/9/16</c:v>
                </c:pt>
                <c:pt idx="1031">
                  <c:v>3/10/16</c:v>
                </c:pt>
                <c:pt idx="1032">
                  <c:v>3/11/16</c:v>
                </c:pt>
                <c:pt idx="1033">
                  <c:v>3/13/16</c:v>
                </c:pt>
                <c:pt idx="1034">
                  <c:v>3/14/16</c:v>
                </c:pt>
                <c:pt idx="1035">
                  <c:v>3/14/16</c:v>
                </c:pt>
                <c:pt idx="1036">
                  <c:v>3/15/16</c:v>
                </c:pt>
                <c:pt idx="1037">
                  <c:v>3/16/16</c:v>
                </c:pt>
                <c:pt idx="1038">
                  <c:v>3/16/16</c:v>
                </c:pt>
                <c:pt idx="1039">
                  <c:v>3/16/16</c:v>
                </c:pt>
                <c:pt idx="1040">
                  <c:v>3/17/16</c:v>
                </c:pt>
                <c:pt idx="1041">
                  <c:v>3/17/16</c:v>
                </c:pt>
                <c:pt idx="1042">
                  <c:v>3/17/16</c:v>
                </c:pt>
                <c:pt idx="1043">
                  <c:v>3/18/16</c:v>
                </c:pt>
                <c:pt idx="1044">
                  <c:v>3/18/16</c:v>
                </c:pt>
                <c:pt idx="1045">
                  <c:v>3/18/16</c:v>
                </c:pt>
                <c:pt idx="1046">
                  <c:v>3/19/16</c:v>
                </c:pt>
                <c:pt idx="1047">
                  <c:v>3/21/16</c:v>
                </c:pt>
                <c:pt idx="1048">
                  <c:v>3/22/16</c:v>
                </c:pt>
                <c:pt idx="1049">
                  <c:v>3/22/16</c:v>
                </c:pt>
                <c:pt idx="1050">
                  <c:v>3/23/16</c:v>
                </c:pt>
                <c:pt idx="1051">
                  <c:v>3/23/16</c:v>
                </c:pt>
                <c:pt idx="1052">
                  <c:v>3/23/16</c:v>
                </c:pt>
                <c:pt idx="1053">
                  <c:v>3/24/16</c:v>
                </c:pt>
                <c:pt idx="1054">
                  <c:v>3/24/16</c:v>
                </c:pt>
                <c:pt idx="1055">
                  <c:v>3/28/16</c:v>
                </c:pt>
                <c:pt idx="1056">
                  <c:v>3/29/16</c:v>
                </c:pt>
                <c:pt idx="1057">
                  <c:v>3/29/16</c:v>
                </c:pt>
                <c:pt idx="1058">
                  <c:v>3/29/16</c:v>
                </c:pt>
                <c:pt idx="1059">
                  <c:v>3/30/16</c:v>
                </c:pt>
                <c:pt idx="1060">
                  <c:v>3/31/16</c:v>
                </c:pt>
                <c:pt idx="1061">
                  <c:v>3/31/16</c:v>
                </c:pt>
                <c:pt idx="1062">
                  <c:v>3/31/16</c:v>
                </c:pt>
                <c:pt idx="1063">
                  <c:v>3/31/16</c:v>
                </c:pt>
                <c:pt idx="1064">
                  <c:v>3/31/16</c:v>
                </c:pt>
                <c:pt idx="1065">
                  <c:v>3/31/16</c:v>
                </c:pt>
                <c:pt idx="1066">
                  <c:v>4/1/16</c:v>
                </c:pt>
                <c:pt idx="1067">
                  <c:v>4/1/16</c:v>
                </c:pt>
                <c:pt idx="1068">
                  <c:v>4/1/16</c:v>
                </c:pt>
                <c:pt idx="1069">
                  <c:v>4/2/16</c:v>
                </c:pt>
                <c:pt idx="1070">
                  <c:v>4/2/16</c:v>
                </c:pt>
                <c:pt idx="1071">
                  <c:v>4/3/16</c:v>
                </c:pt>
                <c:pt idx="1072">
                  <c:v>4/4/16</c:v>
                </c:pt>
                <c:pt idx="1073">
                  <c:v>4/5/16</c:v>
                </c:pt>
                <c:pt idx="1074">
                  <c:v>4/5/16</c:v>
                </c:pt>
                <c:pt idx="1075">
                  <c:v>4/5/16</c:v>
                </c:pt>
                <c:pt idx="1076">
                  <c:v>4/5/16</c:v>
                </c:pt>
                <c:pt idx="1077">
                  <c:v>4/6/16</c:v>
                </c:pt>
                <c:pt idx="1078">
                  <c:v>4/6/16</c:v>
                </c:pt>
                <c:pt idx="1079">
                  <c:v>4/6/16</c:v>
                </c:pt>
                <c:pt idx="1080">
                  <c:v>4/7/16</c:v>
                </c:pt>
                <c:pt idx="1081">
                  <c:v>4/7/16</c:v>
                </c:pt>
                <c:pt idx="1082">
                  <c:v>4/8/16</c:v>
                </c:pt>
                <c:pt idx="1083">
                  <c:v>4/9/16</c:v>
                </c:pt>
                <c:pt idx="1084">
                  <c:v>4/9/16</c:v>
                </c:pt>
                <c:pt idx="1085">
                  <c:v>4/13/16</c:v>
                </c:pt>
                <c:pt idx="1086">
                  <c:v>4/13/16</c:v>
                </c:pt>
                <c:pt idx="1087">
                  <c:v>4/15/16</c:v>
                </c:pt>
                <c:pt idx="1088">
                  <c:v>4/15/16</c:v>
                </c:pt>
                <c:pt idx="1089">
                  <c:v>4/17/16</c:v>
                </c:pt>
                <c:pt idx="1090">
                  <c:v>4/19/16</c:v>
                </c:pt>
                <c:pt idx="1091">
                  <c:v>4/19/16</c:v>
                </c:pt>
                <c:pt idx="1092">
                  <c:v>4/19/16</c:v>
                </c:pt>
                <c:pt idx="1093">
                  <c:v>4/20/16</c:v>
                </c:pt>
                <c:pt idx="1094">
                  <c:v>4/20/16</c:v>
                </c:pt>
                <c:pt idx="1095">
                  <c:v>4/20/16</c:v>
                </c:pt>
                <c:pt idx="1096">
                  <c:v>4/22/16</c:v>
                </c:pt>
                <c:pt idx="1097">
                  <c:v>4/23/16</c:v>
                </c:pt>
                <c:pt idx="1098">
                  <c:v>4/23/16</c:v>
                </c:pt>
                <c:pt idx="1099">
                  <c:v>4/24/16</c:v>
                </c:pt>
                <c:pt idx="1100">
                  <c:v>4/27/16</c:v>
                </c:pt>
                <c:pt idx="1101">
                  <c:v>4/27/16</c:v>
                </c:pt>
                <c:pt idx="1102">
                  <c:v>4/29/16</c:v>
                </c:pt>
                <c:pt idx="1103">
                  <c:v>4/30/16</c:v>
                </c:pt>
                <c:pt idx="1104">
                  <c:v>5/1/16</c:v>
                </c:pt>
                <c:pt idx="1105">
                  <c:v>5/2/16</c:v>
                </c:pt>
                <c:pt idx="1106">
                  <c:v>5/2/16</c:v>
                </c:pt>
                <c:pt idx="1107">
                  <c:v>5/2/16</c:v>
                </c:pt>
                <c:pt idx="1108">
                  <c:v>5/3/16</c:v>
                </c:pt>
                <c:pt idx="1109">
                  <c:v>5/3/16</c:v>
                </c:pt>
                <c:pt idx="1110">
                  <c:v>5/3/16</c:v>
                </c:pt>
                <c:pt idx="1111">
                  <c:v>5/3/16</c:v>
                </c:pt>
                <c:pt idx="1112">
                  <c:v>5/4/16</c:v>
                </c:pt>
                <c:pt idx="1113">
                  <c:v>5/4/16</c:v>
                </c:pt>
                <c:pt idx="1114">
                  <c:v>5/4/16</c:v>
                </c:pt>
                <c:pt idx="1115">
                  <c:v>5/5/16</c:v>
                </c:pt>
                <c:pt idx="1116">
                  <c:v>5/5/16</c:v>
                </c:pt>
                <c:pt idx="1117">
                  <c:v>5/5/16</c:v>
                </c:pt>
                <c:pt idx="1118">
                  <c:v>5/5/16</c:v>
                </c:pt>
                <c:pt idx="1119">
                  <c:v>5/6/16</c:v>
                </c:pt>
                <c:pt idx="1120">
                  <c:v>5/7/16</c:v>
                </c:pt>
                <c:pt idx="1121">
                  <c:v>5/7/16</c:v>
                </c:pt>
                <c:pt idx="1122">
                  <c:v>5/8/16</c:v>
                </c:pt>
                <c:pt idx="1123">
                  <c:v>5/9/16</c:v>
                </c:pt>
                <c:pt idx="1124">
                  <c:v>5/9/16</c:v>
                </c:pt>
                <c:pt idx="1125">
                  <c:v>5/9/16</c:v>
                </c:pt>
                <c:pt idx="1126">
                  <c:v>5/9/16</c:v>
                </c:pt>
                <c:pt idx="1127">
                  <c:v>5/10/16</c:v>
                </c:pt>
                <c:pt idx="1128">
                  <c:v>5/13/16</c:v>
                </c:pt>
                <c:pt idx="1129">
                  <c:v>5/13/16</c:v>
                </c:pt>
                <c:pt idx="1130">
                  <c:v>5/13/16</c:v>
                </c:pt>
                <c:pt idx="1131">
                  <c:v>5/15/16</c:v>
                </c:pt>
                <c:pt idx="1132">
                  <c:v>5/15/16</c:v>
                </c:pt>
                <c:pt idx="1133">
                  <c:v>5/16/16</c:v>
                </c:pt>
                <c:pt idx="1134">
                  <c:v>5/16/16</c:v>
                </c:pt>
                <c:pt idx="1135">
                  <c:v>5/17/16</c:v>
                </c:pt>
                <c:pt idx="1136">
                  <c:v>5/18/16</c:v>
                </c:pt>
                <c:pt idx="1137">
                  <c:v>5/19/16</c:v>
                </c:pt>
                <c:pt idx="1138">
                  <c:v>5/19/16</c:v>
                </c:pt>
                <c:pt idx="1139">
                  <c:v>5/20/16</c:v>
                </c:pt>
                <c:pt idx="1140">
                  <c:v>5/20/16</c:v>
                </c:pt>
                <c:pt idx="1141">
                  <c:v>5/21/16</c:v>
                </c:pt>
                <c:pt idx="1142">
                  <c:v>5/21/16</c:v>
                </c:pt>
                <c:pt idx="1143">
                  <c:v>5/21/16</c:v>
                </c:pt>
                <c:pt idx="1144">
                  <c:v>5/22/16</c:v>
                </c:pt>
                <c:pt idx="1145">
                  <c:v>5/22/16</c:v>
                </c:pt>
                <c:pt idx="1146">
                  <c:v>5/22/16</c:v>
                </c:pt>
                <c:pt idx="1147">
                  <c:v>5/23/16</c:v>
                </c:pt>
                <c:pt idx="1148">
                  <c:v>5/23/16</c:v>
                </c:pt>
                <c:pt idx="1149">
                  <c:v>5/23/16</c:v>
                </c:pt>
                <c:pt idx="1150">
                  <c:v>5/25/16</c:v>
                </c:pt>
                <c:pt idx="1151">
                  <c:v>5/27/16</c:v>
                </c:pt>
                <c:pt idx="1152">
                  <c:v>5/31/16</c:v>
                </c:pt>
                <c:pt idx="1153">
                  <c:v>5/31/16</c:v>
                </c:pt>
                <c:pt idx="1154">
                  <c:v>5/31/16</c:v>
                </c:pt>
                <c:pt idx="1155">
                  <c:v>6/1/16</c:v>
                </c:pt>
                <c:pt idx="1156">
                  <c:v>6/2/16</c:v>
                </c:pt>
                <c:pt idx="1157">
                  <c:v>6/2/16</c:v>
                </c:pt>
                <c:pt idx="1158">
                  <c:v>6/2/16</c:v>
                </c:pt>
                <c:pt idx="1159">
                  <c:v>6/3/16</c:v>
                </c:pt>
                <c:pt idx="1160">
                  <c:v>6/3/16</c:v>
                </c:pt>
                <c:pt idx="1161">
                  <c:v>6/6/16</c:v>
                </c:pt>
                <c:pt idx="1162">
                  <c:v>6/7/16</c:v>
                </c:pt>
                <c:pt idx="1163">
                  <c:v>6/8/16</c:v>
                </c:pt>
                <c:pt idx="1164">
                  <c:v>6/9/16</c:v>
                </c:pt>
                <c:pt idx="1165">
                  <c:v>6/10/16</c:v>
                </c:pt>
                <c:pt idx="1166">
                  <c:v>6/10/16</c:v>
                </c:pt>
                <c:pt idx="1167">
                  <c:v>6/10/16</c:v>
                </c:pt>
                <c:pt idx="1168">
                  <c:v>6/11/16</c:v>
                </c:pt>
                <c:pt idx="1169">
                  <c:v>6/13/16</c:v>
                </c:pt>
                <c:pt idx="1170">
                  <c:v>6/13/16</c:v>
                </c:pt>
                <c:pt idx="1171">
                  <c:v>6/13/16</c:v>
                </c:pt>
                <c:pt idx="1172">
                  <c:v>6/13/16</c:v>
                </c:pt>
                <c:pt idx="1173">
                  <c:v>6/13/16</c:v>
                </c:pt>
                <c:pt idx="1174">
                  <c:v>6/14/16</c:v>
                </c:pt>
                <c:pt idx="1175">
                  <c:v>6/14/16</c:v>
                </c:pt>
                <c:pt idx="1176">
                  <c:v>6/15/16</c:v>
                </c:pt>
                <c:pt idx="1177">
                  <c:v>6/17/16</c:v>
                </c:pt>
                <c:pt idx="1178">
                  <c:v>6/17/16</c:v>
                </c:pt>
                <c:pt idx="1179">
                  <c:v>6/17/16</c:v>
                </c:pt>
                <c:pt idx="1180">
                  <c:v>6/17/16</c:v>
                </c:pt>
                <c:pt idx="1181">
                  <c:v>6/19/16</c:v>
                </c:pt>
                <c:pt idx="1182">
                  <c:v>6/20/16</c:v>
                </c:pt>
                <c:pt idx="1183">
                  <c:v>6/22/16</c:v>
                </c:pt>
                <c:pt idx="1184">
                  <c:v>6/23/16</c:v>
                </c:pt>
                <c:pt idx="1185">
                  <c:v>6/24/16</c:v>
                </c:pt>
                <c:pt idx="1186">
                  <c:v>6/24/16</c:v>
                </c:pt>
                <c:pt idx="1187">
                  <c:v>6/25/16</c:v>
                </c:pt>
                <c:pt idx="1188">
                  <c:v>6/27/16</c:v>
                </c:pt>
                <c:pt idx="1189">
                  <c:v>6/27/16</c:v>
                </c:pt>
                <c:pt idx="1190">
                  <c:v>6/28/16</c:v>
                </c:pt>
                <c:pt idx="1191">
                  <c:v>6/29/16</c:v>
                </c:pt>
                <c:pt idx="1192">
                  <c:v>6/29/16</c:v>
                </c:pt>
                <c:pt idx="1193">
                  <c:v>6/30/16</c:v>
                </c:pt>
                <c:pt idx="1194">
                  <c:v>7/1/16</c:v>
                </c:pt>
                <c:pt idx="1195">
                  <c:v>7/2/16</c:v>
                </c:pt>
                <c:pt idx="1196">
                  <c:v>7/2/16</c:v>
                </c:pt>
                <c:pt idx="1197">
                  <c:v>7/4/16</c:v>
                </c:pt>
                <c:pt idx="1198">
                  <c:v>7/4/16</c:v>
                </c:pt>
                <c:pt idx="1199">
                  <c:v>7/5/16</c:v>
                </c:pt>
                <c:pt idx="1200">
                  <c:v>7/5/16</c:v>
                </c:pt>
                <c:pt idx="1201">
                  <c:v>7/7/16</c:v>
                </c:pt>
                <c:pt idx="1202">
                  <c:v>7/8/16</c:v>
                </c:pt>
                <c:pt idx="1203">
                  <c:v>7/8/16</c:v>
                </c:pt>
                <c:pt idx="1204">
                  <c:v>7/8/16</c:v>
                </c:pt>
                <c:pt idx="1205">
                  <c:v>7/10/16</c:v>
                </c:pt>
                <c:pt idx="1206">
                  <c:v>7/10/16</c:v>
                </c:pt>
                <c:pt idx="1207">
                  <c:v>7/13/16</c:v>
                </c:pt>
                <c:pt idx="1208">
                  <c:v>7/15/16</c:v>
                </c:pt>
                <c:pt idx="1209">
                  <c:v>7/15/16</c:v>
                </c:pt>
                <c:pt idx="1210">
                  <c:v>7/15/16</c:v>
                </c:pt>
                <c:pt idx="1211">
                  <c:v>7/16/16</c:v>
                </c:pt>
                <c:pt idx="1212">
                  <c:v>7/16/16</c:v>
                </c:pt>
                <c:pt idx="1213">
                  <c:v>7/16/16</c:v>
                </c:pt>
                <c:pt idx="1214">
                  <c:v>7/19/16</c:v>
                </c:pt>
                <c:pt idx="1215">
                  <c:v>7/19/16</c:v>
                </c:pt>
                <c:pt idx="1216">
                  <c:v>7/20/16</c:v>
                </c:pt>
                <c:pt idx="1217">
                  <c:v>7/20/16</c:v>
                </c:pt>
                <c:pt idx="1218">
                  <c:v>7/21/16</c:v>
                </c:pt>
                <c:pt idx="1219">
                  <c:v>7/24/16</c:v>
                </c:pt>
                <c:pt idx="1220">
                  <c:v>7/25/16</c:v>
                </c:pt>
                <c:pt idx="1221">
                  <c:v>7/25/16</c:v>
                </c:pt>
                <c:pt idx="1222">
                  <c:v>7/30/16</c:v>
                </c:pt>
                <c:pt idx="1223">
                  <c:v>8/2/16</c:v>
                </c:pt>
                <c:pt idx="1224">
                  <c:v>8/3/16</c:v>
                </c:pt>
                <c:pt idx="1225">
                  <c:v>8/8/16</c:v>
                </c:pt>
                <c:pt idx="1226">
                  <c:v>8/8/16</c:v>
                </c:pt>
                <c:pt idx="1227">
                  <c:v>8/8/16</c:v>
                </c:pt>
                <c:pt idx="1228">
                  <c:v>8/9/16</c:v>
                </c:pt>
                <c:pt idx="1229">
                  <c:v>8/10/16</c:v>
                </c:pt>
                <c:pt idx="1230">
                  <c:v>8/11/16</c:v>
                </c:pt>
                <c:pt idx="1231">
                  <c:v>8/14/16</c:v>
                </c:pt>
                <c:pt idx="1232">
                  <c:v>8/15/16</c:v>
                </c:pt>
                <c:pt idx="1233">
                  <c:v>8/16/16</c:v>
                </c:pt>
                <c:pt idx="1234">
                  <c:v>8/18/16</c:v>
                </c:pt>
                <c:pt idx="1235">
                  <c:v>8/19/16</c:v>
                </c:pt>
                <c:pt idx="1236">
                  <c:v>8/19/16</c:v>
                </c:pt>
                <c:pt idx="1237">
                  <c:v>8/20/16</c:v>
                </c:pt>
                <c:pt idx="1238">
                  <c:v>8/23/16</c:v>
                </c:pt>
                <c:pt idx="1239">
                  <c:v>8/24/16</c:v>
                </c:pt>
                <c:pt idx="1240">
                  <c:v>8/26/16</c:v>
                </c:pt>
                <c:pt idx="1241">
                  <c:v>8/27/16</c:v>
                </c:pt>
                <c:pt idx="1242">
                  <c:v>8/29/16</c:v>
                </c:pt>
                <c:pt idx="1243">
                  <c:v>8/29/16</c:v>
                </c:pt>
                <c:pt idx="1244">
                  <c:v>8/30/16</c:v>
                </c:pt>
                <c:pt idx="1245">
                  <c:v>8/30/16</c:v>
                </c:pt>
                <c:pt idx="1246">
                  <c:v>8/31/16</c:v>
                </c:pt>
                <c:pt idx="1247">
                  <c:v>9/1/16</c:v>
                </c:pt>
                <c:pt idx="1248">
                  <c:v>9/1/16</c:v>
                </c:pt>
                <c:pt idx="1249">
                  <c:v>9/2/16</c:v>
                </c:pt>
                <c:pt idx="1250">
                  <c:v>9/2/16</c:v>
                </c:pt>
                <c:pt idx="1251">
                  <c:v>9/2/16</c:v>
                </c:pt>
                <c:pt idx="1252">
                  <c:v>9/5/16</c:v>
                </c:pt>
                <c:pt idx="1253">
                  <c:v>9/6/16</c:v>
                </c:pt>
                <c:pt idx="1254">
                  <c:v>9/6/16</c:v>
                </c:pt>
                <c:pt idx="1255">
                  <c:v>9/7/16</c:v>
                </c:pt>
                <c:pt idx="1256">
                  <c:v>9/8/16</c:v>
                </c:pt>
                <c:pt idx="1257">
                  <c:v>9/9/16</c:v>
                </c:pt>
                <c:pt idx="1258">
                  <c:v>9/9/16</c:v>
                </c:pt>
                <c:pt idx="1259">
                  <c:v>9/13/16</c:v>
                </c:pt>
                <c:pt idx="1260">
                  <c:v>9/14/16</c:v>
                </c:pt>
                <c:pt idx="1261">
                  <c:v>9/14/16</c:v>
                </c:pt>
                <c:pt idx="1262">
                  <c:v>9/14/16</c:v>
                </c:pt>
                <c:pt idx="1263">
                  <c:v>9/15/16</c:v>
                </c:pt>
                <c:pt idx="1264">
                  <c:v>9/15/16</c:v>
                </c:pt>
                <c:pt idx="1265">
                  <c:v>9/15/16</c:v>
                </c:pt>
                <c:pt idx="1266">
                  <c:v>9/16/16</c:v>
                </c:pt>
                <c:pt idx="1267">
                  <c:v>9/16/16</c:v>
                </c:pt>
                <c:pt idx="1268">
                  <c:v>9/17/16</c:v>
                </c:pt>
                <c:pt idx="1269">
                  <c:v>9/19/16</c:v>
                </c:pt>
                <c:pt idx="1270">
                  <c:v>9/20/16</c:v>
                </c:pt>
                <c:pt idx="1271">
                  <c:v>9/27/16</c:v>
                </c:pt>
                <c:pt idx="1272">
                  <c:v>9/30/16</c:v>
                </c:pt>
                <c:pt idx="1273">
                  <c:v>10/1/16</c:v>
                </c:pt>
                <c:pt idx="1274">
                  <c:v>10/3/16</c:v>
                </c:pt>
                <c:pt idx="1275">
                  <c:v>10/5/16</c:v>
                </c:pt>
                <c:pt idx="1276">
                  <c:v>10/6/16</c:v>
                </c:pt>
                <c:pt idx="1277">
                  <c:v>10/6/16</c:v>
                </c:pt>
                <c:pt idx="1278">
                  <c:v>10/6/16</c:v>
                </c:pt>
                <c:pt idx="1279">
                  <c:v>10/11/16</c:v>
                </c:pt>
                <c:pt idx="1280">
                  <c:v>10/12/16</c:v>
                </c:pt>
                <c:pt idx="1281">
                  <c:v>10/13/16</c:v>
                </c:pt>
                <c:pt idx="1282">
                  <c:v>10/14/16</c:v>
                </c:pt>
                <c:pt idx="1283">
                  <c:v>10/15/16</c:v>
                </c:pt>
                <c:pt idx="1284">
                  <c:v>10/17/16</c:v>
                </c:pt>
                <c:pt idx="1285">
                  <c:v>10/18/16</c:v>
                </c:pt>
                <c:pt idx="1286">
                  <c:v>10/18/16</c:v>
                </c:pt>
                <c:pt idx="1287">
                  <c:v>10/19/16</c:v>
                </c:pt>
                <c:pt idx="1288">
                  <c:v>10/20/16</c:v>
                </c:pt>
                <c:pt idx="1289">
                  <c:v>10/21/16</c:v>
                </c:pt>
                <c:pt idx="1290">
                  <c:v>10/22/16</c:v>
                </c:pt>
                <c:pt idx="1291">
                  <c:v>10/22/16</c:v>
                </c:pt>
                <c:pt idx="1292">
                  <c:v>10/22/16</c:v>
                </c:pt>
                <c:pt idx="1293">
                  <c:v>10/23/16</c:v>
                </c:pt>
                <c:pt idx="1294">
                  <c:v>10/29/16</c:v>
                </c:pt>
                <c:pt idx="1295">
                  <c:v>11/1/16</c:v>
                </c:pt>
                <c:pt idx="1296">
                  <c:v>11/1/16</c:v>
                </c:pt>
                <c:pt idx="1297">
                  <c:v>11/1/16</c:v>
                </c:pt>
                <c:pt idx="1298">
                  <c:v>11/1/16</c:v>
                </c:pt>
                <c:pt idx="1299">
                  <c:v>11/2/16</c:v>
                </c:pt>
                <c:pt idx="1300">
                  <c:v>11/4/16</c:v>
                </c:pt>
                <c:pt idx="1301">
                  <c:v>11/5/16</c:v>
                </c:pt>
                <c:pt idx="1302">
                  <c:v>11/7/16</c:v>
                </c:pt>
                <c:pt idx="1303">
                  <c:v>11/8/16</c:v>
                </c:pt>
                <c:pt idx="1304">
                  <c:v>11/8/16</c:v>
                </c:pt>
                <c:pt idx="1305">
                  <c:v>11/9/16</c:v>
                </c:pt>
                <c:pt idx="1306">
                  <c:v>11/11/16</c:v>
                </c:pt>
                <c:pt idx="1307">
                  <c:v>11/15/16</c:v>
                </c:pt>
                <c:pt idx="1308">
                  <c:v>11/15/16</c:v>
                </c:pt>
                <c:pt idx="1309">
                  <c:v>11/16/16</c:v>
                </c:pt>
                <c:pt idx="1310">
                  <c:v>11/16/16</c:v>
                </c:pt>
                <c:pt idx="1311">
                  <c:v>11/16/16</c:v>
                </c:pt>
                <c:pt idx="1312">
                  <c:v>11/19/16</c:v>
                </c:pt>
                <c:pt idx="1313">
                  <c:v>11/19/16</c:v>
                </c:pt>
                <c:pt idx="1314">
                  <c:v>11/20/16</c:v>
                </c:pt>
                <c:pt idx="1315">
                  <c:v>11/21/16</c:v>
                </c:pt>
                <c:pt idx="1316">
                  <c:v>11/22/16</c:v>
                </c:pt>
                <c:pt idx="1317">
                  <c:v>11/23/16</c:v>
                </c:pt>
                <c:pt idx="1318">
                  <c:v>11/23/16</c:v>
                </c:pt>
                <c:pt idx="1319">
                  <c:v>11/23/16</c:v>
                </c:pt>
                <c:pt idx="1320">
                  <c:v>11/26/16</c:v>
                </c:pt>
                <c:pt idx="1321">
                  <c:v>11/27/16</c:v>
                </c:pt>
                <c:pt idx="1322">
                  <c:v>11/27/16</c:v>
                </c:pt>
                <c:pt idx="1323">
                  <c:v>11/28/16</c:v>
                </c:pt>
                <c:pt idx="1324">
                  <c:v>12/5/16</c:v>
                </c:pt>
                <c:pt idx="1325">
                  <c:v>12/5/16</c:v>
                </c:pt>
                <c:pt idx="1326">
                  <c:v>12/7/16</c:v>
                </c:pt>
                <c:pt idx="1327">
                  <c:v>12/8/16</c:v>
                </c:pt>
                <c:pt idx="1328">
                  <c:v>12/14/16</c:v>
                </c:pt>
                <c:pt idx="1329">
                  <c:v>12/18/16</c:v>
                </c:pt>
                <c:pt idx="1330">
                  <c:v>12/18/16</c:v>
                </c:pt>
                <c:pt idx="1331">
                  <c:v>12/20/16</c:v>
                </c:pt>
                <c:pt idx="1332">
                  <c:v>12/21/16</c:v>
                </c:pt>
                <c:pt idx="1333">
                  <c:v>12/22/16</c:v>
                </c:pt>
                <c:pt idx="1334">
                  <c:v>12/26/16</c:v>
                </c:pt>
                <c:pt idx="1335">
                  <c:v>12/28/16</c:v>
                </c:pt>
                <c:pt idx="1336">
                  <c:v>12/29/16</c:v>
                </c:pt>
                <c:pt idx="1337">
                  <c:v>12/30/16</c:v>
                </c:pt>
                <c:pt idx="1338">
                  <c:v>1/2/17</c:v>
                </c:pt>
                <c:pt idx="1339">
                  <c:v>1/5/17</c:v>
                </c:pt>
                <c:pt idx="1340">
                  <c:v>1/9/17</c:v>
                </c:pt>
                <c:pt idx="1341">
                  <c:v>1/10/17</c:v>
                </c:pt>
                <c:pt idx="1342">
                  <c:v>1/11/17</c:v>
                </c:pt>
                <c:pt idx="1343">
                  <c:v>1/11/17</c:v>
                </c:pt>
                <c:pt idx="1344">
                  <c:v>1/15/17</c:v>
                </c:pt>
                <c:pt idx="1345">
                  <c:v>1/17/17</c:v>
                </c:pt>
                <c:pt idx="1346">
                  <c:v>1/18/17</c:v>
                </c:pt>
                <c:pt idx="1347">
                  <c:v>1/19/17</c:v>
                </c:pt>
                <c:pt idx="1348">
                  <c:v>1/21/17</c:v>
                </c:pt>
                <c:pt idx="1349">
                  <c:v>1/21/17</c:v>
                </c:pt>
                <c:pt idx="1350">
                  <c:v>1/23/17</c:v>
                </c:pt>
                <c:pt idx="1351">
                  <c:v>1/23/17</c:v>
                </c:pt>
                <c:pt idx="1352">
                  <c:v>1/27/17</c:v>
                </c:pt>
                <c:pt idx="1353">
                  <c:v>1/27/17</c:v>
                </c:pt>
                <c:pt idx="1354">
                  <c:v>1/27/17</c:v>
                </c:pt>
                <c:pt idx="1355">
                  <c:v>1/28/17</c:v>
                </c:pt>
                <c:pt idx="1356">
                  <c:v>1/31/17</c:v>
                </c:pt>
                <c:pt idx="1357">
                  <c:v>1/31/17</c:v>
                </c:pt>
                <c:pt idx="1358">
                  <c:v>2/1/17</c:v>
                </c:pt>
                <c:pt idx="1359">
                  <c:v>2/2/17</c:v>
                </c:pt>
                <c:pt idx="1360">
                  <c:v>2/2/17</c:v>
                </c:pt>
                <c:pt idx="1361">
                  <c:v>2/3/17</c:v>
                </c:pt>
                <c:pt idx="1362">
                  <c:v>2/4/17</c:v>
                </c:pt>
                <c:pt idx="1363">
                  <c:v>2/6/17</c:v>
                </c:pt>
                <c:pt idx="1364">
                  <c:v>2/7/17</c:v>
                </c:pt>
                <c:pt idx="1365">
                  <c:v>2/9/17</c:v>
                </c:pt>
                <c:pt idx="1366">
                  <c:v>2/9/17</c:v>
                </c:pt>
                <c:pt idx="1367">
                  <c:v>2/9/17</c:v>
                </c:pt>
                <c:pt idx="1368">
                  <c:v>2/13/17</c:v>
                </c:pt>
                <c:pt idx="1369">
                  <c:v>2/14/17</c:v>
                </c:pt>
                <c:pt idx="1370">
                  <c:v>2/14/17</c:v>
                </c:pt>
                <c:pt idx="1371">
                  <c:v>2/17/17</c:v>
                </c:pt>
                <c:pt idx="1372">
                  <c:v>2/17/17</c:v>
                </c:pt>
                <c:pt idx="1373">
                  <c:v>2/19/17</c:v>
                </c:pt>
                <c:pt idx="1374">
                  <c:v>2/20/17</c:v>
                </c:pt>
                <c:pt idx="1375">
                  <c:v>2/21/17</c:v>
                </c:pt>
                <c:pt idx="1376">
                  <c:v>2/22/17</c:v>
                </c:pt>
                <c:pt idx="1377">
                  <c:v>2/23/17</c:v>
                </c:pt>
                <c:pt idx="1378">
                  <c:v>2/24/17</c:v>
                </c:pt>
                <c:pt idx="1379">
                  <c:v>3/2/17</c:v>
                </c:pt>
                <c:pt idx="1380">
                  <c:v>3/2/17</c:v>
                </c:pt>
                <c:pt idx="1381">
                  <c:v>3/6/17</c:v>
                </c:pt>
                <c:pt idx="1382">
                  <c:v>3/6/17</c:v>
                </c:pt>
                <c:pt idx="1383">
                  <c:v>3/6/17</c:v>
                </c:pt>
                <c:pt idx="1384">
                  <c:v>3/7/17</c:v>
                </c:pt>
                <c:pt idx="1385">
                  <c:v>3/8/17</c:v>
                </c:pt>
                <c:pt idx="1386">
                  <c:v>3/9/17</c:v>
                </c:pt>
                <c:pt idx="1387">
                  <c:v>3/9/17</c:v>
                </c:pt>
                <c:pt idx="1388">
                  <c:v>3/13/17</c:v>
                </c:pt>
                <c:pt idx="1389">
                  <c:v>3/13/17</c:v>
                </c:pt>
                <c:pt idx="1390">
                  <c:v>3/14/17</c:v>
                </c:pt>
                <c:pt idx="1391">
                  <c:v>3/14/17</c:v>
                </c:pt>
                <c:pt idx="1392">
                  <c:v>3/15/17</c:v>
                </c:pt>
              </c:strCache>
            </c:strRef>
          </c:cat>
          <c:val>
            <c:numRef>
              <c:f>'Theater Outcomes by Launch Date'!$E$6:$E$1399</c:f>
              <c:numCache>
                <c:formatCode>General</c:formatCode>
                <c:ptCount val="1393"/>
                <c:pt idx="99">
                  <c:v>1</c:v>
                </c:pt>
                <c:pt idx="139">
                  <c:v>1</c:v>
                </c:pt>
                <c:pt idx="206">
                  <c:v>1</c:v>
                </c:pt>
                <c:pt idx="222">
                  <c:v>1</c:v>
                </c:pt>
                <c:pt idx="240">
                  <c:v>1</c:v>
                </c:pt>
                <c:pt idx="241">
                  <c:v>1</c:v>
                </c:pt>
                <c:pt idx="255">
                  <c:v>1</c:v>
                </c:pt>
                <c:pt idx="372">
                  <c:v>1</c:v>
                </c:pt>
                <c:pt idx="398">
                  <c:v>1</c:v>
                </c:pt>
                <c:pt idx="424">
                  <c:v>1</c:v>
                </c:pt>
                <c:pt idx="430">
                  <c:v>1</c:v>
                </c:pt>
                <c:pt idx="467">
                  <c:v>1</c:v>
                </c:pt>
                <c:pt idx="473">
                  <c:v>1</c:v>
                </c:pt>
                <c:pt idx="496">
                  <c:v>1</c:v>
                </c:pt>
                <c:pt idx="544">
                  <c:v>1</c:v>
                </c:pt>
                <c:pt idx="561">
                  <c:v>1</c:v>
                </c:pt>
                <c:pt idx="662">
                  <c:v>1</c:v>
                </c:pt>
                <c:pt idx="687">
                  <c:v>1</c:v>
                </c:pt>
                <c:pt idx="743">
                  <c:v>1</c:v>
                </c:pt>
                <c:pt idx="840">
                  <c:v>1</c:v>
                </c:pt>
                <c:pt idx="841">
                  <c:v>1</c:v>
                </c:pt>
                <c:pt idx="936">
                  <c:v>1</c:v>
                </c:pt>
                <c:pt idx="949">
                  <c:v>1</c:v>
                </c:pt>
                <c:pt idx="952">
                  <c:v>1</c:v>
                </c:pt>
                <c:pt idx="1012">
                  <c:v>1</c:v>
                </c:pt>
                <c:pt idx="1030">
                  <c:v>1</c:v>
                </c:pt>
                <c:pt idx="1072">
                  <c:v>1</c:v>
                </c:pt>
                <c:pt idx="1084">
                  <c:v>1</c:v>
                </c:pt>
                <c:pt idx="1122">
                  <c:v>1</c:v>
                </c:pt>
                <c:pt idx="1164">
                  <c:v>1</c:v>
                </c:pt>
                <c:pt idx="1251">
                  <c:v>1</c:v>
                </c:pt>
                <c:pt idx="1264">
                  <c:v>1</c:v>
                </c:pt>
                <c:pt idx="1300">
                  <c:v>1</c:v>
                </c:pt>
                <c:pt idx="1304">
                  <c:v>1</c:v>
                </c:pt>
                <c:pt idx="1348">
                  <c:v>1</c:v>
                </c:pt>
                <c:pt idx="1355">
                  <c:v>1</c:v>
                </c:pt>
                <c:pt idx="137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C1-C04B-90AD-83EBA3F2EDD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68436879"/>
        <c:axId val="1868438527"/>
      </c:lineChart>
      <c:catAx>
        <c:axId val="18684368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438527"/>
        <c:crosses val="autoZero"/>
        <c:auto val="1"/>
        <c:lblAlgn val="ctr"/>
        <c:lblOffset val="100"/>
        <c:noMultiLvlLbl val="0"/>
      </c:catAx>
      <c:valAx>
        <c:axId val="186843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843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[Kickstarter_Challenge.xlsx]US Outcome!PivotTable1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 Failed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'US Outcome'!$B$4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'US Outcome'!$A$5:$A$13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'US Outcome'!$B$5:$B$13</c:f>
              <c:numCache>
                <c:formatCode>General</c:formatCode>
                <c:ptCount val="8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3">
                  <c:v>110</c:v>
                </c:pt>
                <c:pt idx="4">
                  <c:v>72</c:v>
                </c:pt>
                <c:pt idx="5">
                  <c:v>87</c:v>
                </c:pt>
                <c:pt idx="6">
                  <c:v>138</c:v>
                </c:pt>
                <c:pt idx="7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B4-F645-8F21-78A868F87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049983"/>
        <c:axId val="238137823"/>
      </c:barChart>
      <c:catAx>
        <c:axId val="23804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137823"/>
        <c:crosses val="autoZero"/>
        <c:auto val="1"/>
        <c:lblAlgn val="ctr"/>
        <c:lblOffset val="100"/>
        <c:noMultiLvlLbl val="0"/>
      </c:catAx>
      <c:valAx>
        <c:axId val="23813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04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873003295971654E-2"/>
          <c:y val="7.5980392156862739E-2"/>
          <c:w val="0.86046704853717182"/>
          <c:h val="0.735248764860274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00-FD41-9138-99AF98B6279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100-FD41-9138-99AF98B6279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00-FD41-9138-99AF98B6279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00-FD41-9138-99AF98B62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9495279"/>
        <c:axId val="1901806080"/>
      </c:barChart>
      <c:catAx>
        <c:axId val="141949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806080"/>
        <c:crosses val="autoZero"/>
        <c:auto val="1"/>
        <c:lblAlgn val="ctr"/>
        <c:lblOffset val="100"/>
        <c:noMultiLvlLbl val="0"/>
      </c:catAx>
      <c:valAx>
        <c:axId val="19018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49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US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873003295971654E-2"/>
          <c:y val="7.5980392156862739E-2"/>
          <c:w val="0.86046704853717182"/>
          <c:h val="0.735248764860274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C0-144D-8ADE-22C165DDC5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C0-144D-8ADE-22C165DDC5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DC0-144D-8ADE-22C165DDC5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19495279"/>
        <c:axId val="1901806080"/>
      </c:barChart>
      <c:catAx>
        <c:axId val="141949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806080"/>
        <c:crosses val="autoZero"/>
        <c:auto val="1"/>
        <c:lblAlgn val="ctr"/>
        <c:lblOffset val="100"/>
        <c:noMultiLvlLbl val="0"/>
      </c:catAx>
      <c:valAx>
        <c:axId val="190180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9495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1-C94F-B2C6-2A0D850FC98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1-C94F-B2C6-2A0D850FC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942111"/>
        <c:axId val="2069943759"/>
      </c:lineChart>
      <c:catAx>
        <c:axId val="2069942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43759"/>
        <c:crosses val="autoZero"/>
        <c:auto val="1"/>
        <c:lblAlgn val="ctr"/>
        <c:lblOffset val="100"/>
        <c:noMultiLvlLbl val="0"/>
      </c:catAx>
      <c:valAx>
        <c:axId val="206994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42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028543"/>
        <c:axId val="321156447"/>
      </c:lineChart>
      <c:catAx>
        <c:axId val="3210285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56447"/>
        <c:crosses val="autoZero"/>
        <c:auto val="1"/>
        <c:lblAlgn val="ctr"/>
        <c:lblOffset val="100"/>
        <c:noMultiLvlLbl val="0"/>
      </c:catAx>
      <c:valAx>
        <c:axId val="32115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2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0</xdr:row>
      <xdr:rowOff>50800</xdr:rowOff>
    </xdr:from>
    <xdr:to>
      <xdr:col>17</xdr:col>
      <xdr:colOff>317500</xdr:colOff>
      <xdr:row>26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20DCB7-9EB4-0EF9-F470-7EA88F2FD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819150</xdr:colOff>
      <xdr:row>0</xdr:row>
      <xdr:rowOff>0</xdr:rowOff>
    </xdr:from>
    <xdr:to>
      <xdr:col>9</xdr:col>
      <xdr:colOff>101600</xdr:colOff>
      <xdr:row>16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F077AB6-541D-32C5-E375-6AFF7C1646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1</xdr:row>
      <xdr:rowOff>127000</xdr:rowOff>
    </xdr:from>
    <xdr:to>
      <xdr:col>21</xdr:col>
      <xdr:colOff>177800</xdr:colOff>
      <xdr:row>28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71080BF-E077-5ED7-D310-ACB6502F7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387350</xdr:colOff>
      <xdr:row>1</xdr:row>
      <xdr:rowOff>127000</xdr:rowOff>
    </xdr:from>
    <xdr:to>
      <xdr:col>21</xdr:col>
      <xdr:colOff>177800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6AA5F8-B96E-E247-88B7-66E2A9698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15</xdr:row>
      <xdr:rowOff>25400</xdr:rowOff>
    </xdr:from>
    <xdr:to>
      <xdr:col>6</xdr:col>
      <xdr:colOff>673100</xdr:colOff>
      <xdr:row>34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EB7BC62-B09F-1C35-FEF8-189C8CD73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368300</xdr:colOff>
      <xdr:row>0</xdr:row>
      <xdr:rowOff>127000</xdr:rowOff>
    </xdr:from>
    <xdr:to>
      <xdr:col>12</xdr:col>
      <xdr:colOff>812800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35D69B-ECC8-FC4A-B759-481634B0B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r.chatterley@gmail.com" refreshedDate="44762.816808912037" createdVersion="8" refreshedVersion="8" minRefreshableVersion="3" recordCount="4114" xr:uid="{757DCB0A-B1B2-0F45-8D19-4E111DA97991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r.chatterley@gmail.com" refreshedDate="44762.844559027777" createdVersion="8" refreshedVersion="8" minRefreshableVersion="3" recordCount="4114" xr:uid="{B8302862-34C2-4744-BDAD-B6C6141910B2}">
  <cacheSource type="worksheet">
    <worksheetSource ref="A1:S4115" sheet="Mas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70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ner.chatterley@gmail.com" refreshedDate="44762.877202777781" createdVersion="8" refreshedVersion="8" minRefreshableVersion="3" recordCount="4114" xr:uid="{7C2B6AD1-3F86-D549-9F06-1577F5FBF399}">
  <cacheSource type="worksheet">
    <worksheetSource ref="A1:T4115" sheet="Mas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4"/>
    <n v="88.6"/>
    <s v="technology"/>
    <s v="hardware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"/>
    <n v="1389.36"/>
    <s v="technology"/>
    <s v="wearables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"/>
    <n v="272.36"/>
    <s v="technology"/>
    <s v="hardware"/>
    <x v="2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"/>
    <n v="116.35"/>
    <s v="technology"/>
    <s v="hardware"/>
    <x v="3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"/>
    <n v="188.51"/>
    <s v="technology"/>
    <s v="hardware"/>
    <x v="4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5"/>
    <n v="173.58"/>
    <s v="technology"/>
    <s v="hardware"/>
    <x v="5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7"/>
    <n v="1323.25"/>
    <s v="technology"/>
    <s v="hardware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7"/>
    <n v="247.94"/>
    <s v="technology"/>
    <s v="hardware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"/>
    <n v="86.16"/>
    <s v="technology"/>
    <s v="hardware"/>
    <x v="9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"/>
    <n v="849.67"/>
    <s v="photography"/>
    <s v="photobooks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20"/>
    <n v="422.02"/>
    <s v="technology"/>
    <s v="hardware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"/>
    <n v="259.25"/>
    <s v="technology"/>
    <s v="hardware"/>
    <x v="12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9"/>
    <n v="842.11"/>
    <s v="technology"/>
    <s v="hardware"/>
    <x v="13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"/>
    <n v="511.79"/>
    <s v="technology"/>
    <s v="hardware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4"/>
    <n v="223.58"/>
    <s v="technology"/>
    <s v="space exploration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"/>
    <n v="64.569999999999993"/>
    <s v="technology"/>
    <s v="hardware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"/>
    <n v="176.2"/>
    <s v="technology"/>
    <s v="hardware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1"/>
    <n v="83.8"/>
    <s v="technology"/>
    <s v="space exploration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7"/>
    <n v="593.94000000000005"/>
    <s v="technology"/>
    <s v="hardware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"/>
    <n v="134.36000000000001"/>
    <s v="technology"/>
    <s v="wearables"/>
    <x v="20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"/>
    <n v="65.89"/>
    <s v="games"/>
    <s v="tabletop games"/>
    <x v="21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"/>
    <n v="426.93"/>
    <s v="games"/>
    <s v="tabletop games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60"/>
    <n v="180.75"/>
    <s v="technology"/>
    <s v="hardware"/>
    <x v="23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5"/>
    <n v="282.66000000000003"/>
    <s v="technology"/>
    <s v="hardware"/>
    <x v="24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"/>
    <n v="128.38999999999999"/>
    <s v="technology"/>
    <s v="hardware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7"/>
    <n v="136.63999999999999"/>
    <s v="technology"/>
    <s v="hardware"/>
    <x v="26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3"/>
    <n v="2928.93"/>
    <s v="technology"/>
    <s v="gadgets"/>
    <x v="27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5"/>
    <n v="56.97"/>
    <s v="games"/>
    <s v="tabletop games"/>
    <x v="28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"/>
    <n v="245.02"/>
    <s v="technology"/>
    <s v="hardware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5"/>
    <n v="164.8"/>
    <s v="games"/>
    <s v="tabletop games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5"/>
    <n v="108.97"/>
    <s v="technology"/>
    <s v="hardware"/>
    <x v="31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"/>
    <n v="54.88"/>
    <s v="food"/>
    <s v="small batch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"/>
    <n v="107.82"/>
    <s v="games"/>
    <s v="tabletop games"/>
    <x v="33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5"/>
    <n v="91.21"/>
    <s v="technology"/>
    <s v="hardware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"/>
    <n v="326.29000000000002"/>
    <s v="technology"/>
    <s v="hardware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"/>
    <n v="483.34"/>
    <s v="technology"/>
    <s v="hardware"/>
    <x v="36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"/>
    <n v="161.26"/>
    <s v="film &amp; video"/>
    <s v="documentary"/>
    <x v="37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"/>
    <n v="68.819999999999993"/>
    <s v="technology"/>
    <s v="hardware"/>
    <x v="38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"/>
    <n v="449.26"/>
    <s v="technology"/>
    <s v="hardware"/>
    <x v="39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7"/>
    <n v="155.24"/>
    <s v="theater"/>
    <s v="spaces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"/>
    <n v="262.16000000000003"/>
    <s v="technology"/>
    <s v="hardware"/>
    <x v="42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"/>
    <n v="20.47"/>
    <s v="technology"/>
    <s v="hardware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9"/>
    <n v="577.28"/>
    <s v="technology"/>
    <s v="hardware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"/>
    <n v="457.39"/>
    <s v="technology"/>
    <s v="hardware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"/>
    <n v="220.74"/>
    <s v="technology"/>
    <s v="hardware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"/>
    <n v="108"/>
    <s v="theater"/>
    <s v="spaces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3"/>
    <n v="324.69"/>
    <s v="technology"/>
    <s v="hardware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"/>
    <n v="383.36"/>
    <s v="technology"/>
    <s v="hardware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1"/>
    <n v="117.68"/>
    <s v="film &amp; video"/>
    <s v="drama"/>
    <x v="50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"/>
    <n v="932.31"/>
    <s v="technology"/>
    <s v="wearables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"/>
    <n v="92.25"/>
    <s v="film &amp; video"/>
    <s v="documentary"/>
    <x v="52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5"/>
    <n v="279.38"/>
    <s v="technology"/>
    <s v="hardware"/>
    <x v="53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9"/>
    <n v="56.34"/>
    <s v="film &amp; video"/>
    <s v="documentary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5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"/>
    <n v="53.87"/>
    <s v="games"/>
    <s v="tabletop games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"/>
    <n v="40.07"/>
    <s v="games"/>
    <s v="tabletop games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"/>
    <n v="91.83"/>
    <s v="technology"/>
    <s v="hardware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"/>
    <n v="385.04"/>
    <s v="technology"/>
    <s v="hardware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8"/>
    <n v="408.98"/>
    <s v="technology"/>
    <s v="hardware"/>
    <x v="6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2"/>
    <n v="81.75"/>
    <s v="film &amp; video"/>
    <s v="documentary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"/>
    <n v="223.1"/>
    <s v="technology"/>
    <s v="hardware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"/>
    <n v="331.1"/>
    <s v="technology"/>
    <s v="hardware"/>
    <x v="63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"/>
    <n v="54.75"/>
    <s v="film &amp; video"/>
    <s v="documentary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"/>
    <n v="61.38"/>
    <s v="technology"/>
    <s v="hardware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8"/>
    <n v="343.15"/>
    <s v="technology"/>
    <s v="wearables"/>
    <x v="66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5"/>
    <n v="566.39"/>
    <s v="technology"/>
    <s v="hardware"/>
    <x v="67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"/>
    <n v="203.63"/>
    <s v="film &amp; video"/>
    <s v="documentary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3"/>
    <n v="89.31"/>
    <s v="theater"/>
    <s v="spaces"/>
    <x v="69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"/>
    <n v="67.69"/>
    <s v="technology"/>
    <s v="hardware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"/>
    <n v="31.82"/>
    <s v="technology"/>
    <s v="space exploration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7"/>
    <n v="78.83"/>
    <s v="technology"/>
    <s v="hardware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"/>
    <n v="60.97"/>
    <s v="technology"/>
    <s v="space exploration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"/>
    <n v="120.39"/>
    <s v="technology"/>
    <s v="wearables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4"/>
    <n v="157.29"/>
    <s v="technology"/>
    <s v="space exploration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"/>
    <n v="127.36"/>
    <s v="technology"/>
    <s v="hardware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"/>
    <n v="95.83"/>
    <s v="technology"/>
    <s v="wearables"/>
    <x v="77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"/>
    <n v="53.48"/>
    <s v="games"/>
    <s v="tabletop games"/>
    <x v="78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6"/>
    <n v="261.75"/>
    <s v="technology"/>
    <s v="hardware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1"/>
    <n v="48.1"/>
    <s v="food"/>
    <s v="small batch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3"/>
    <n v="227.85"/>
    <s v="technology"/>
    <s v="hardware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1"/>
    <n v="1008.24"/>
    <s v="theater"/>
    <s v="plays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6"/>
    <n v="74.11"/>
    <s v="technology"/>
    <s v="hardware"/>
    <x v="83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"/>
    <n v="179.28"/>
    <s v="theater"/>
    <s v="plays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2"/>
    <n v="105.05"/>
    <s v="film &amp; video"/>
    <s v="documentary"/>
    <x v="85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"/>
    <n v="790.84"/>
    <s v="technology"/>
    <s v="wearables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1"/>
    <n v="51.31"/>
    <s v="technology"/>
    <s v="hardware"/>
    <x v="87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"/>
    <n v="55.28"/>
    <s v="technology"/>
    <s v="hardware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4"/>
    <n v="74.64"/>
    <s v="technology"/>
    <s v="space exploration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7"/>
    <n v="149.03"/>
    <s v="games"/>
    <s v="tabletop games"/>
    <x v="90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4"/>
    <n v="84.87"/>
    <s v="theater"/>
    <s v="spaces"/>
    <x v="91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2"/>
    <n v="192.39"/>
    <s v="technology"/>
    <s v="hardware"/>
    <x v="92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"/>
    <n v="97.73"/>
    <s v="photography"/>
    <s v="photobooks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"/>
    <n v="244.8"/>
    <s v="theater"/>
    <s v="spaces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5"/>
    <n v="379.23"/>
    <s v="technology"/>
    <s v="wearables"/>
    <x v="96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8"/>
    <n v="2500.9699999999998"/>
    <s v="technology"/>
    <s v="hardware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4"/>
    <n v="144.69"/>
    <s v="film &amp; video"/>
    <s v="documentary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"/>
    <n v="800.7"/>
    <s v="technology"/>
    <s v="wearables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"/>
    <n v="51.21"/>
    <s v="technology"/>
    <s v="hardware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9"/>
    <n v="64.819999999999993"/>
    <s v="music"/>
    <s v="indie rock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1"/>
    <n v="226.21"/>
    <s v="technology"/>
    <s v="hardware"/>
    <x v="102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03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10"/>
    <n v="71.849999999999994"/>
    <s v="music"/>
    <s v="electronic music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"/>
    <n v="138.49"/>
    <s v="technology"/>
    <s v="hardware"/>
    <x v="105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1"/>
    <n v="188.38"/>
    <s v="games"/>
    <s v="tabletop games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"/>
    <n v="143.21"/>
    <s v="technology"/>
    <s v="hardware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"/>
    <n v="186.81"/>
    <s v="technology"/>
    <s v="hardware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"/>
    <n v="73.489999999999995"/>
    <s v="technology"/>
    <s v="wearables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"/>
    <n v="118.61"/>
    <s v="technology"/>
    <s v="hardware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"/>
    <n v="182.78"/>
    <s v="technology"/>
    <s v="hardware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"/>
    <n v="161.88"/>
    <s v="technology"/>
    <s v="hardware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"/>
    <n v="66.62"/>
    <s v="food"/>
    <s v="small batch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"/>
    <n v="201.6"/>
    <s v="technology"/>
    <s v="wearables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"/>
    <n v="75.44"/>
    <s v="film &amp; video"/>
    <s v="documentary"/>
    <x v="116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"/>
    <n v="101.86"/>
    <s v="technology"/>
    <s v="hardware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"/>
    <n v="75.650000000000006"/>
    <s v="games"/>
    <s v="tabletop games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"/>
    <n v="100.08"/>
    <s v="film &amp; video"/>
    <s v="documentary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"/>
    <n v="147.68"/>
    <s v="technology"/>
    <s v="hardware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"/>
    <n v="74.58"/>
    <s v="music"/>
    <s v="faith"/>
    <x v="121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"/>
    <n v="88.26"/>
    <s v="photography"/>
    <s v="photobooks"/>
    <x v="122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30"/>
    <n v="358.97"/>
    <s v="photography"/>
    <s v="photobooks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"/>
    <n v="244.12"/>
    <s v="technology"/>
    <s v="hardware"/>
    <x v="124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3"/>
    <n v="64.63"/>
    <s v="games"/>
    <s v="tabletop games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9"/>
    <n v="103.52"/>
    <s v="film &amp; video"/>
    <s v="documentary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9"/>
    <n v="133.74"/>
    <s v="photography"/>
    <s v="photobooks"/>
    <x v="127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2"/>
    <n v="153.52000000000001"/>
    <s v="theater"/>
    <s v="spaces"/>
    <x v="128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"/>
    <n v="118.45"/>
    <s v="technology"/>
    <s v="hardware"/>
    <x v="129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"/>
    <n v="80.989999999999995"/>
    <s v="technology"/>
    <s v="hardware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"/>
    <n v="118.2"/>
    <s v="music"/>
    <s v="rock"/>
    <x v="131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32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5"/>
    <n v="511.65"/>
    <s v="technology"/>
    <s v="hardware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6"/>
    <n v="307.2"/>
    <s v="technology"/>
    <s v="hardware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"/>
    <n v="83.35"/>
    <s v="film &amp; video"/>
    <s v="documentary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3"/>
    <n v="161.12"/>
    <s v="technology"/>
    <s v="wearables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"/>
    <n v="42.63"/>
    <s v="games"/>
    <s v="tabletop games"/>
    <x v="137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2"/>
    <n v="80.73"/>
    <s v="technology"/>
    <s v="hardware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1"/>
    <n v="201.96"/>
    <s v="technology"/>
    <s v="hardware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"/>
    <n v="60.3"/>
    <s v="theater"/>
    <s v="plays"/>
    <x v="140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41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"/>
    <n v="169.85"/>
    <s v="film &amp; video"/>
    <s v="documentary"/>
    <x v="142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3"/>
    <n v="190.55"/>
    <s v="film &amp; video"/>
    <s v="television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"/>
    <n v="234.81"/>
    <s v="publishing"/>
    <s v="nonfiction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8"/>
    <n v="451.84"/>
    <s v="technology"/>
    <s v="hardware"/>
    <x v="145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"/>
    <n v="61.2"/>
    <s v="games"/>
    <s v="tabletop games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9"/>
    <n v="117.7"/>
    <s v="technology"/>
    <s v="wearables"/>
    <x v="147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3"/>
    <n v="81.650000000000006"/>
    <s v="games"/>
    <s v="tabletop games"/>
    <x v="148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"/>
    <n v="56.2"/>
    <s v="technology"/>
    <s v="hardware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"/>
    <n v="164.3"/>
    <s v="theater"/>
    <s v="spaces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"/>
    <n v="70.92"/>
    <s v="film &amp; video"/>
    <s v="documentary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4"/>
    <n v="711.04"/>
    <s v="film &amp; video"/>
    <s v="documentary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"/>
    <n v="115.45"/>
    <s v="film &amp; video"/>
    <s v="documentary"/>
    <x v="153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"/>
    <n v="193.05"/>
    <s v="film &amp; video"/>
    <s v="documentary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"/>
    <n v="118.97"/>
    <s v="theater"/>
    <s v="spaces"/>
    <x v="155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8"/>
    <n v="186.8"/>
    <s v="theater"/>
    <s v="plays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"/>
    <n v="158.36000000000001"/>
    <s v="technology"/>
    <s v="wearables"/>
    <x v="157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"/>
    <n v="493.82"/>
    <s v="photography"/>
    <s v="photobooks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2"/>
    <n v="164.94"/>
    <s v="theater"/>
    <s v="spaces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"/>
    <n v="82.5"/>
    <s v="music"/>
    <s v="indie rock"/>
    <x v="160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8"/>
    <n v="76.14"/>
    <s v="technology"/>
    <s v="hardware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"/>
    <n v="188.31"/>
    <s v="film &amp; video"/>
    <s v="documentary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9"/>
    <n v="346.04"/>
    <s v="music"/>
    <s v="rock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"/>
    <n v="183.8"/>
    <s v="photography"/>
    <s v="photobooks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"/>
    <n v="59.96"/>
    <s v="film &amp; video"/>
    <s v="television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"/>
    <n v="69.760000000000005"/>
    <s v="technology"/>
    <s v="hardware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"/>
    <n v="36"/>
    <s v="technology"/>
    <s v="hardware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1"/>
    <n v="526.46"/>
    <s v="music"/>
    <s v="indie rock"/>
    <x v="168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"/>
    <n v="151.32"/>
    <s v="technology"/>
    <s v="wearables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"/>
    <n v="278.39"/>
    <s v="technology"/>
    <s v="hardware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5"/>
    <n v="53.99"/>
    <s v="photography"/>
    <s v="photobooks"/>
    <x v="172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3"/>
    <n v="48.28"/>
    <s v="games"/>
    <s v="video games"/>
    <x v="173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"/>
    <n v="44.46"/>
    <s v="theater"/>
    <s v="spaces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"/>
    <n v="231.66"/>
    <s v="theater"/>
    <s v="musical"/>
    <x v="175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76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"/>
    <n v="67.42"/>
    <s v="technology"/>
    <s v="hardware"/>
    <x v="177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"/>
    <n v="254.39"/>
    <s v="film &amp; video"/>
    <s v="documentary"/>
    <x v="178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3"/>
    <n v="162.91"/>
    <s v="theater"/>
    <s v="spaces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2"/>
    <n v="49.93"/>
    <s v="games"/>
    <s v="tabletop games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9"/>
    <n v="282.72000000000003"/>
    <s v="technology"/>
    <s v="hardware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2"/>
    <n v="117.77"/>
    <s v="film &amp; video"/>
    <s v="documentary"/>
    <x v="182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7"/>
    <n v="1644"/>
    <s v="technology"/>
    <s v="wearables"/>
    <x v="183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"/>
    <n v="146.35"/>
    <s v="film &amp; video"/>
    <s v="documentary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"/>
    <n v="44.91"/>
    <s v="film &amp; video"/>
    <s v="documentary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"/>
    <n v="114.77"/>
    <s v="technology"/>
    <s v="hardware"/>
    <x v="186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2"/>
    <n v="1536.25"/>
    <s v="technology"/>
    <s v="wearables"/>
    <x v="187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7"/>
    <n v="97.36"/>
    <s v="film &amp; video"/>
    <s v="documentary"/>
    <x v="188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6"/>
    <n v="104.99"/>
    <s v="food"/>
    <s v="small batch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"/>
    <n v="78.67"/>
    <s v="technology"/>
    <s v="space exploration"/>
    <x v="190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2"/>
    <n v="2796.67"/>
    <s v="theater"/>
    <s v="spaces"/>
    <x v="191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5"/>
    <n v="55.07"/>
    <s v="film &amp; video"/>
    <s v="documentary"/>
    <x v="192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4"/>
    <n v="922.22"/>
    <s v="theater"/>
    <s v="spaces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3"/>
    <n v="109.04"/>
    <s v="film &amp; video"/>
    <s v="documentary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"/>
    <n v="202.23"/>
    <s v="theater"/>
    <s v="spaces"/>
    <x v="195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"/>
    <n v="246.61"/>
    <s v="film &amp; video"/>
    <s v="documentary"/>
    <x v="196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"/>
    <n v="97.82"/>
    <s v="film &amp; video"/>
    <s v="documentary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3"/>
    <n v="130.22999999999999"/>
    <s v="food"/>
    <s v="small batch"/>
    <x v="198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"/>
    <n v="162.91999999999999"/>
    <s v="technology"/>
    <s v="wearables"/>
    <x v="199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"/>
    <n v="159.51"/>
    <s v="film &amp; video"/>
    <s v="television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"/>
    <n v="56.41"/>
    <s v="photography"/>
    <s v="photobooks"/>
    <x v="201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"/>
    <n v="550.04"/>
    <s v="theater"/>
    <s v="plays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"/>
    <n v="152.62"/>
    <s v="technology"/>
    <s v="hardware"/>
    <x v="203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"/>
    <n v="364.35"/>
    <s v="technology"/>
    <s v="wearables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7"/>
    <n v="170.45"/>
    <s v="photography"/>
    <s v="photobooks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"/>
    <n v="119.18"/>
    <s v="theater"/>
    <s v="plays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4"/>
    <n v="64.02"/>
    <s v="technology"/>
    <s v="hardware"/>
    <x v="207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4"/>
    <n v="82.4"/>
    <s v="games"/>
    <s v="tabletop games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2"/>
    <n v="46.58"/>
    <s v="technology"/>
    <s v="hardware"/>
    <x v="210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"/>
    <n v="71.59"/>
    <s v="photography"/>
    <s v="photobooks"/>
    <x v="211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"/>
    <n v="149.44"/>
    <s v="theater"/>
    <s v="spaces"/>
    <x v="212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70"/>
    <n v="76.44"/>
    <s v="photography"/>
    <s v="photobooks"/>
    <x v="213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"/>
    <n v="80.02"/>
    <s v="technology"/>
    <s v="space exploration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"/>
    <n v="109.82"/>
    <s v="film &amp; video"/>
    <s v="documentary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5"/>
    <n v="82.96"/>
    <s v="music"/>
    <s v="rock"/>
    <x v="216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"/>
    <n v="287.31"/>
    <s v="film &amp; video"/>
    <s v="documentary"/>
    <x v="217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"/>
    <n v="121"/>
    <s v="photography"/>
    <s v="photobooks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7"/>
    <n v="66.7"/>
    <s v="film &amp; video"/>
    <s v="documentary"/>
    <x v="220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4"/>
    <n v="194.26"/>
    <s v="technology"/>
    <s v="hardware"/>
    <x v="221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222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3"/>
    <n v="106.62"/>
    <s v="film &amp; video"/>
    <s v="documentary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"/>
    <n v="219.93"/>
    <s v="food"/>
    <s v="small batch"/>
    <x v="224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2"/>
    <n v="104.82"/>
    <s v="film &amp; video"/>
    <s v="documentary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8"/>
    <n v="98.03"/>
    <s v="music"/>
    <s v="rock"/>
    <x v="226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"/>
    <n v="119.39"/>
    <s v="technology"/>
    <s v="wearables"/>
    <x v="227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7"/>
    <n v="97"/>
    <s v="theater"/>
    <s v="spaces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1"/>
    <n v="271.51"/>
    <s v="food"/>
    <s v="small batch"/>
    <x v="229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1"/>
    <n v="131.13999999999999"/>
    <s v="theater"/>
    <s v="plays"/>
    <x v="230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9"/>
    <n v="153.43"/>
    <s v="technology"/>
    <s v="wearables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"/>
    <n v="262.11"/>
    <s v="theater"/>
    <s v="plays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5"/>
    <n v="65.319999999999993"/>
    <s v="games"/>
    <s v="tabletop games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234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9"/>
    <n v="40.35"/>
    <s v="music"/>
    <s v="rock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"/>
    <n v="119.99"/>
    <s v="film &amp; video"/>
    <s v="documentary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"/>
    <n v="83.97"/>
    <s v="music"/>
    <s v="rock"/>
    <x v="237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6"/>
    <n v="230.56"/>
    <s v="technology"/>
    <s v="hardware"/>
    <x v="238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4"/>
    <n v="99.97"/>
    <s v="technology"/>
    <s v="wearables"/>
    <x v="239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1"/>
    <n v="164.91"/>
    <s v="technology"/>
    <s v="hardware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"/>
    <n v="117.49"/>
    <s v="technology"/>
    <s v="gadgets"/>
    <x v="241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9"/>
    <n v="131.99"/>
    <s v="technology"/>
    <s v="hardware"/>
    <x v="24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243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"/>
    <n v="73.5"/>
    <s v="technology"/>
    <s v="hardware"/>
    <x v="244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"/>
    <n v="215.73"/>
    <s v="publishing"/>
    <s v="nonfiction"/>
    <x v="246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10"/>
    <n v="94.55"/>
    <s v="theater"/>
    <s v="spaces"/>
    <x v="247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"/>
    <n v="65.86"/>
    <s v="music"/>
    <s v="metal"/>
    <x v="248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1"/>
    <n v="150.9"/>
    <s v="film &amp; video"/>
    <s v="television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8"/>
    <n v="81.95"/>
    <s v="technology"/>
    <s v="space exploration"/>
    <x v="250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"/>
    <n v="55.76"/>
    <s v="technology"/>
    <s v="space exploration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"/>
    <n v="31.66"/>
    <s v="technology"/>
    <s v="wearables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9"/>
    <n v="56.9"/>
    <s v="film &amp; video"/>
    <s v="documentary"/>
    <x v="253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"/>
    <n v="75.13"/>
    <s v="games"/>
    <s v="tabletop games"/>
    <x v="254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"/>
    <n v="93.26"/>
    <s v="film &amp; video"/>
    <s v="television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3"/>
    <n v="134.26"/>
    <s v="theater"/>
    <s v="plays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5"/>
    <n v="57.63"/>
    <s v="theater"/>
    <s v="spaces"/>
    <x v="257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7"/>
    <n v="96.3"/>
    <s v="theater"/>
    <s v="spaces"/>
    <x v="258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6"/>
    <n v="72.48"/>
    <s v="film &amp; video"/>
    <s v="documentary"/>
    <x v="259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"/>
    <n v="109.45"/>
    <s v="music"/>
    <s v="rock"/>
    <x v="260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5"/>
    <n v="109.42"/>
    <s v="film &amp; video"/>
    <s v="documentary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8"/>
    <n v="84.91"/>
    <s v="photography"/>
    <s v="photobooks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"/>
    <n v="845.7"/>
    <s v="technology"/>
    <s v="hardware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"/>
    <n v="73.42"/>
    <s v="technology"/>
    <s v="hardware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6"/>
    <n v="100.23"/>
    <s v="games"/>
    <s v="video games"/>
    <x v="265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3"/>
    <n v="297.02999999999997"/>
    <s v="theater"/>
    <s v="plays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9"/>
    <n v="117.36"/>
    <s v="film &amp; video"/>
    <s v="television"/>
    <x v="267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"/>
    <n v="130.53"/>
    <s v="photography"/>
    <s v="photobooks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30"/>
    <n v="171.79"/>
    <s v="technology"/>
    <s v="wearables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"/>
    <n v="108.78"/>
    <s v="food"/>
    <s v="small batch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"/>
    <n v="141.71"/>
    <s v="theater"/>
    <s v="plays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"/>
    <n v="58.41"/>
    <s v="film &amp; video"/>
    <s v="documentary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"/>
    <n v="709.42"/>
    <s v="film &amp; video"/>
    <s v="documentary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"/>
    <n v="42.73"/>
    <s v="music"/>
    <s v="rock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"/>
    <n v="45.55"/>
    <s v="technology"/>
    <s v="hardware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"/>
    <n v="125.79"/>
    <s v="film &amp; video"/>
    <s v="documentary"/>
    <x v="276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"/>
    <n v="27.23"/>
    <s v="games"/>
    <s v="tabletop games"/>
    <x v="277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2"/>
    <n v="77.23"/>
    <s v="technology"/>
    <s v="hardware"/>
    <x v="278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1"/>
    <n v="95.7"/>
    <s v="film &amp; video"/>
    <s v="documentary"/>
    <x v="279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6"/>
    <n v="81.25"/>
    <s v="food"/>
    <s v="small batch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"/>
    <n v="109.34"/>
    <s v="technology"/>
    <s v="wearables"/>
    <x v="281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"/>
    <n v="70.040000000000006"/>
    <s v="technology"/>
    <s v="hardware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"/>
    <n v="66.02"/>
    <s v="photography"/>
    <s v="photobooks"/>
    <x v="284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"/>
    <n v="92.39"/>
    <s v="theater"/>
    <s v="spaces"/>
    <x v="285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20"/>
    <n v="233.9"/>
    <s v="theater"/>
    <s v="spaces"/>
    <x v="286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9"/>
    <n v="230.09"/>
    <s v="film &amp; video"/>
    <s v="documentary"/>
    <x v="287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"/>
    <n v="170.7"/>
    <s v="theater"/>
    <s v="spaces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"/>
    <n v="30.65"/>
    <s v="film &amp; video"/>
    <s v="documentary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7"/>
    <n v="59.25"/>
    <s v="film &amp; video"/>
    <s v="documentary"/>
    <x v="290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"/>
    <n v="95.37"/>
    <s v="theater"/>
    <s v="spaces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3"/>
    <n v="301.94"/>
    <s v="technology"/>
    <s v="wearables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"/>
    <n v="47.47"/>
    <s v="technology"/>
    <s v="hardware"/>
    <x v="293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3"/>
    <n v="148.08000000000001"/>
    <s v="games"/>
    <s v="tabletop games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5"/>
    <n v="129.82"/>
    <s v="film &amp; video"/>
    <s v="documentary"/>
    <x v="295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5"/>
    <n v="120.31"/>
    <s v="technology"/>
    <s v="space exploration"/>
    <x v="296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"/>
    <n v="320.45"/>
    <s v="film &amp; video"/>
    <s v="television"/>
    <x v="297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5"/>
    <n v="107.05"/>
    <s v="games"/>
    <s v="tabletop games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"/>
    <n v="50.76"/>
    <s v="theater"/>
    <s v="spaces"/>
    <x v="300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"/>
    <n v="39.07"/>
    <s v="music"/>
    <s v="electronic music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1"/>
    <n v="71.239999999999995"/>
    <s v="theater"/>
    <s v="spaces"/>
    <x v="302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7"/>
    <n v="89.39"/>
    <s v="film &amp; video"/>
    <s v="documentary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6"/>
    <n v="331.54"/>
    <s v="film &amp; video"/>
    <s v="drama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"/>
    <n v="98.84"/>
    <s v="photography"/>
    <s v="photobooks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"/>
    <n v="104.15"/>
    <s v="theater"/>
    <s v="spaces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20"/>
    <n v="85.53"/>
    <s v="theater"/>
    <s v="plays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6"/>
    <n v="95.76"/>
    <s v="photography"/>
    <s v="photobooks"/>
    <x v="308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9"/>
    <n v="88.59"/>
    <s v="theater"/>
    <s v="spaces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3"/>
    <n v="148.57"/>
    <s v="photography"/>
    <s v="photobooks"/>
    <x v="310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8"/>
    <n v="145.04"/>
    <s v="film &amp; video"/>
    <s v="documentary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"/>
    <n v="87.69"/>
    <s v="film &amp; video"/>
    <s v="documentary"/>
    <x v="312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"/>
    <n v="151.24"/>
    <s v="photography"/>
    <s v="photobooks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"/>
    <n v="75.5"/>
    <s v="food"/>
    <s v="small batch"/>
    <x v="314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6"/>
    <n v="111.8"/>
    <s v="film &amp; video"/>
    <s v="documentary"/>
    <x v="315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6"/>
    <n v="211.84"/>
    <s v="food"/>
    <s v="small batch"/>
    <x v="316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6"/>
    <n v="174.03"/>
    <s v="technology"/>
    <s v="wearables"/>
    <x v="317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"/>
    <n v="91.19"/>
    <s v="film &amp; video"/>
    <s v="documentary"/>
    <x v="318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"/>
    <n v="99.77"/>
    <s v="publishing"/>
    <s v="nonfiction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"/>
    <n v="201.22"/>
    <s v="film &amp; video"/>
    <s v="documentary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"/>
    <n v="85"/>
    <s v="technology"/>
    <s v="wearables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"/>
    <n v="346.13"/>
    <s v="technology"/>
    <s v="hardware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"/>
    <n v="546.69000000000005"/>
    <s v="technology"/>
    <s v="hardware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5"/>
    <n v="118.7"/>
    <s v="music"/>
    <s v="pop"/>
    <x v="324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5"/>
    <n v="104.31"/>
    <s v="film &amp; video"/>
    <s v="documentary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4"/>
    <s v="film &amp; video"/>
    <s v="documentary"/>
    <x v="326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"/>
    <n v="102.86"/>
    <s v="photography"/>
    <s v="photobooks"/>
    <x v="327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"/>
    <n v="175.51"/>
    <s v="theater"/>
    <s v="musical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9"/>
    <n v="99.38"/>
    <s v="music"/>
    <s v="indie rock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"/>
    <n v="136.46"/>
    <s v="technology"/>
    <s v="wearables"/>
    <x v="330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3"/>
    <n v="78.2"/>
    <s v="film &amp; video"/>
    <s v="documentary"/>
    <x v="331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"/>
    <n v="38.18"/>
    <s v="music"/>
    <s v="rock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"/>
    <n v="115.69"/>
    <s v="food"/>
    <s v="small batch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"/>
    <n v="47.38"/>
    <s v="food"/>
    <s v="small batch"/>
    <x v="334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2"/>
    <n v="85.34"/>
    <s v="film &amp; video"/>
    <s v="documentary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2"/>
    <n v="119.19"/>
    <s v="theater"/>
    <s v="plays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5"/>
    <n v="84.02"/>
    <s v="film &amp; video"/>
    <s v="documentary"/>
    <x v="337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"/>
    <n v="200.89"/>
    <s v="film &amp; video"/>
    <s v="documentary"/>
    <x v="338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"/>
    <n v="267.81"/>
    <s v="games"/>
    <s v="video games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1"/>
    <n v="239.35"/>
    <s v="technology"/>
    <s v="wearables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"/>
    <n v="115.08"/>
    <s v="theater"/>
    <s v="spaces"/>
    <x v="341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6"/>
    <n v="25.09"/>
    <s v="games"/>
    <s v="tabletop games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"/>
    <n v="176.36"/>
    <s v="technology"/>
    <s v="wearables"/>
    <x v="343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"/>
    <n v="725.03"/>
    <s v="film &amp; video"/>
    <s v="animation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"/>
    <n v="98.41"/>
    <s v="games"/>
    <s v="tabletop games"/>
    <x v="345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"/>
    <n v="42.52"/>
    <s v="film &amp; video"/>
    <s v="documentary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"/>
    <n v="251.74"/>
    <s v="theater"/>
    <s v="plays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"/>
    <n v="62.52"/>
    <s v="music"/>
    <s v="rock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"/>
    <n v="82.15"/>
    <s v="games"/>
    <s v="tabletop games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2"/>
    <n v="39.51"/>
    <s v="photography"/>
    <s v="photobooks"/>
    <x v="350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"/>
    <n v="82.32"/>
    <s v="photography"/>
    <s v="photobooks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7"/>
    <n v="117.6"/>
    <s v="technology"/>
    <s v="hardware"/>
    <x v="352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"/>
    <n v="177.39"/>
    <s v="technology"/>
    <s v="wearables"/>
    <x v="353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9"/>
    <n v="388.98"/>
    <s v="music"/>
    <s v="electronic music"/>
    <x v="354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"/>
    <n v="189.76"/>
    <s v="food"/>
    <s v="small batch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8"/>
    <n v="110.35"/>
    <s v="theater"/>
    <s v="plays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"/>
    <n v="222.99"/>
    <s v="technology"/>
    <s v="hardware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6"/>
    <n v="146.44999999999999"/>
    <s v="theater"/>
    <s v="spaces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5"/>
    <n v="95.83"/>
    <s v="photography"/>
    <s v="photobooks"/>
    <x v="359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5"/>
    <n v="61.56"/>
    <s v="photography"/>
    <s v="photobooks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9"/>
    <n v="131.38"/>
    <s v="theater"/>
    <s v="spaces"/>
    <x v="361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5"/>
    <n v="80.19"/>
    <s v="technology"/>
    <s v="space exploration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"/>
    <n v="44.06"/>
    <s v="games"/>
    <s v="tabletop games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999999999999"/>
    <s v="technology"/>
    <s v="hardware"/>
    <x v="364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1"/>
    <n v="216.75"/>
    <s v="film &amp; video"/>
    <s v="documentary"/>
    <x v="365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"/>
    <n v="58.54"/>
    <s v="film &amp; video"/>
    <s v="documentary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2"/>
    <n v="140.86000000000001"/>
    <s v="music"/>
    <s v="rock"/>
    <x v="367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2"/>
    <n v="148.97"/>
    <s v="film &amp; video"/>
    <s v="television"/>
    <x v="368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"/>
    <n v="67.84"/>
    <s v="photography"/>
    <s v="photobooks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"/>
    <n v="207.62"/>
    <s v="photography"/>
    <s v="photobooks"/>
    <x v="370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"/>
    <n v="116.21"/>
    <s v="photography"/>
    <s v="photobooks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3"/>
    <n v="128.62"/>
    <s v="technology"/>
    <s v="makerspaces"/>
    <x v="372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10"/>
    <n v="55.96"/>
    <s v="games"/>
    <s v="tabletop games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10"/>
    <n v="92.04"/>
    <s v="theater"/>
    <s v="plays"/>
    <x v="374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"/>
    <n v="81.13"/>
    <s v="theater"/>
    <s v="plays"/>
    <x v="375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2"/>
    <n v="64.37"/>
    <s v="music"/>
    <s v="rock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6"/>
    <n v="47.06"/>
    <s v="technology"/>
    <s v="space exploration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4"/>
    <n v="79.97"/>
    <s v="photography"/>
    <s v="photobooks"/>
    <x v="378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9"/>
    <n v="92.13"/>
    <s v="theater"/>
    <s v="spaces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"/>
    <n v="88.15"/>
    <s v="music"/>
    <s v="indie rock"/>
    <x v="380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"/>
    <n v="65.3"/>
    <s v="film &amp; video"/>
    <s v="documentary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4"/>
    <n v="110.39"/>
    <s v="photography"/>
    <s v="photobooks"/>
    <x v="382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80"/>
    <n v="96.38"/>
    <s v="photography"/>
    <s v="photobooks"/>
    <x v="383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8"/>
    <n v="106.8"/>
    <s v="theater"/>
    <s v="plays"/>
    <x v="384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"/>
    <n v="97.64"/>
    <s v="film &amp; video"/>
    <s v="documentary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9"/>
    <n v="89.96"/>
    <s v="film &amp; video"/>
    <s v="documentary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3"/>
    <n v="215.96"/>
    <s v="technology"/>
    <s v="gadgets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7"/>
    <n v="224.85"/>
    <s v="film &amp; video"/>
    <s v="documentary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7"/>
    <n v="267"/>
    <s v="technology"/>
    <s v="makerspaces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7"/>
    <n v="134.91"/>
    <s v="film &amp; video"/>
    <s v="documentary"/>
    <x v="390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"/>
    <n v="53.25"/>
    <s v="technology"/>
    <s v="wearables"/>
    <x v="391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"/>
    <n v="170.63"/>
    <s v="photography"/>
    <s v="photobooks"/>
    <x v="392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"/>
    <n v="370.95"/>
    <s v="games"/>
    <s v="video games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5"/>
    <n v="373.56"/>
    <s v="technology"/>
    <s v="makerspaces"/>
    <x v="39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395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96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4"/>
    <n v="266.08999999999997"/>
    <s v="music"/>
    <s v="classical music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8"/>
    <n v="98.99"/>
    <s v="music"/>
    <s v="rock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6"/>
    <n v="206.31"/>
    <s v="games"/>
    <s v="tabletop games"/>
    <x v="399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"/>
    <n v="101.83"/>
    <s v="film &amp; video"/>
    <s v="documentary"/>
    <x v="400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"/>
    <n v="216.34"/>
    <s v="technology"/>
    <s v="wearables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1"/>
    <n v="97.11"/>
    <s v="photography"/>
    <s v="photobooks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"/>
    <n v="67.97"/>
    <s v="games"/>
    <s v="tabletop games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9"/>
    <n v="99.16"/>
    <s v="music"/>
    <s v="rock"/>
    <x v="404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6"/>
    <n v="91.88"/>
    <s v="photography"/>
    <s v="photobooks"/>
    <x v="405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2"/>
    <n v="177.09"/>
    <s v="theater"/>
    <s v="plays"/>
    <x v="406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"/>
    <n v="109.96"/>
    <s v="music"/>
    <s v="classical music"/>
    <x v="407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"/>
    <n v="168.78"/>
    <s v="publishing"/>
    <s v="nonfiction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"/>
    <n v="199.9"/>
    <s v="film &amp; video"/>
    <s v="television"/>
    <x v="409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1"/>
    <n v="141.75"/>
    <s v="film &amp; video"/>
    <s v="documentary"/>
    <x v="410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1"/>
    <n v="104.26"/>
    <s v="film &amp; video"/>
    <s v="documentary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1"/>
    <n v="182.91"/>
    <s v="theater"/>
    <s v="plays"/>
    <x v="412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"/>
    <n v="143.36000000000001"/>
    <s v="publishing"/>
    <s v="nonfiction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"/>
    <n v="417.33"/>
    <s v="music"/>
    <s v="rock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415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"/>
    <n v="168.25"/>
    <s v="theater"/>
    <s v="plays"/>
    <x v="416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"/>
    <n v="135.59"/>
    <s v="games"/>
    <s v="tabletop games"/>
    <x v="417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2"/>
    <n v="117.51"/>
    <s v="film &amp; video"/>
    <s v="television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"/>
    <n v="3304"/>
    <s v="technology"/>
    <s v="wearables"/>
    <x v="419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7"/>
    <n v="63.57"/>
    <s v="games"/>
    <s v="video games"/>
    <x v="420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40"/>
    <n v="99.86"/>
    <s v="technology"/>
    <s v="wearables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9"/>
    <n v="58.38"/>
    <s v="photography"/>
    <s v="photobooks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"/>
    <n v="60.82"/>
    <s v="games"/>
    <s v="tabletop games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6"/>
    <n v="150.65"/>
    <s v="technology"/>
    <s v="wearables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9"/>
    <n v="113.63"/>
    <s v="technology"/>
    <s v="wearables"/>
    <x v="425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"/>
    <n v="50.85"/>
    <s v="games"/>
    <s v="tabletop games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3"/>
    <n v="63.05"/>
    <s v="technology"/>
    <s v="hardware"/>
    <x v="427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"/>
    <n v="158.63999999999999"/>
    <s v="technology"/>
    <s v="wearables"/>
    <x v="428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1"/>
    <n v="135.66999999999999"/>
    <s v="photography"/>
    <s v="photobooks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3"/>
    <n v="91.48"/>
    <s v="film &amp; video"/>
    <s v="documentary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6"/>
    <n v="190.45"/>
    <s v="technology"/>
    <s v="wearables"/>
    <x v="431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"/>
    <n v="65"/>
    <s v="games"/>
    <s v="tabletop games"/>
    <x v="432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"/>
    <n v="90.64"/>
    <s v="games"/>
    <s v="tabletop games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1"/>
    <n v="90.62"/>
    <s v="film &amp; video"/>
    <s v="documentary"/>
    <x v="434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4"/>
    <n v="125.98"/>
    <s v="theater"/>
    <s v="spaces"/>
    <x v="435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"/>
    <n v="111.53"/>
    <s v="photography"/>
    <s v="photobooks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4"/>
    <n v="67.67"/>
    <s v="music"/>
    <s v="rock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9"/>
    <n v="159.24"/>
    <s v="photography"/>
    <s v="photobooks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"/>
    <n v="109.11"/>
    <s v="music"/>
    <s v="indie rock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"/>
    <n v="80.459999999999994"/>
    <s v="theater"/>
    <s v="spaces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"/>
    <n v="174.04"/>
    <s v="technology"/>
    <s v="makerspaces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442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8"/>
    <n v="67.16"/>
    <s v="photography"/>
    <s v="photobooks"/>
    <x v="443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4"/>
    <n v="58.93"/>
    <s v="technology"/>
    <s v="space exploration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9"/>
    <n v="73.34"/>
    <s v="film &amp; video"/>
    <s v="documentary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"/>
    <n v="99.86"/>
    <s v="film &amp; video"/>
    <s v="documentary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5"/>
    <n v="80.2"/>
    <s v="film &amp; video"/>
    <s v="documentary"/>
    <x v="447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5"/>
    <n v="89.1"/>
    <s v="technology"/>
    <s v="space exploration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8"/>
    <n v="180.41"/>
    <s v="photography"/>
    <s v="photobooks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"/>
    <n v="382.39"/>
    <s v="technology"/>
    <s v="wearables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"/>
    <n v="89.6"/>
    <s v="technology"/>
    <s v="wearables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7"/>
    <n v="133.93"/>
    <s v="music"/>
    <s v="rock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3"/>
    <s v="music"/>
    <s v="rock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"/>
    <n v="71.489999999999995"/>
    <s v="theater"/>
    <s v="plays"/>
    <x v="454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"/>
    <n v="116.86"/>
    <s v="film &amp; video"/>
    <s v="documentary"/>
    <x v="455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"/>
    <n v="123.38"/>
    <s v="photography"/>
    <s v="photobooks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6"/>
    <n v="152.54"/>
    <s v="music"/>
    <s v="indie rock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5"/>
    <n v="70.53"/>
    <s v="music"/>
    <s v="indie rock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2"/>
    <n v="143.97999999999999"/>
    <s v="technology"/>
    <s v="hardware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2"/>
    <n v="58.42"/>
    <s v="technology"/>
    <s v="space exploration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"/>
    <n v="89.9"/>
    <s v="music"/>
    <s v="indie rock"/>
    <x v="462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"/>
    <n v="112.86"/>
    <s v="technology"/>
    <s v="space exploration"/>
    <x v="463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4"/>
    <n v="108.01"/>
    <s v="film &amp; video"/>
    <s v="documentary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"/>
    <n v="90.58"/>
    <s v="film &amp; video"/>
    <s v="documentary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6"/>
    <n v="182.62"/>
    <s v="technology"/>
    <s v="wearables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"/>
    <n v="70.849999999999994"/>
    <s v="technology"/>
    <s v="hardware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"/>
    <n v="95.49"/>
    <s v="technology"/>
    <s v="hardware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"/>
    <n v="165.35"/>
    <s v="photography"/>
    <s v="photobooks"/>
    <x v="469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1"/>
    <n v="127.98"/>
    <s v="music"/>
    <s v="rock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4"/>
    <n v="48.04"/>
    <s v="photography"/>
    <s v="photobooks"/>
    <x v="471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"/>
    <n v="70"/>
    <s v="film &amp; video"/>
    <s v="documentary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"/>
    <n v="128.91"/>
    <s v="theater"/>
    <s v="spaces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10"/>
    <n v="99.79"/>
    <s v="theater"/>
    <s v="plays"/>
    <x v="474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"/>
    <n v="121.28"/>
    <s v="film &amp; video"/>
    <s v="documentary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9"/>
    <n v="139.24"/>
    <s v="theater"/>
    <s v="plays"/>
    <x v="476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"/>
    <n v="90.18"/>
    <s v="technology"/>
    <s v="hardware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5"/>
    <n v="92.1"/>
    <s v="music"/>
    <s v="rock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6"/>
    <s v="photography"/>
    <s v="photobooks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"/>
    <n v="39.92"/>
    <s v="photography"/>
    <s v="photobooks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8"/>
    <n v="117.85"/>
    <s v="film &amp; video"/>
    <s v="documentary"/>
    <x v="481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7"/>
    <n v="81.63"/>
    <s v="film &amp; video"/>
    <s v="documentary"/>
    <x v="482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4"/>
    <n v="68.11"/>
    <s v="games"/>
    <s v="tabletop games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"/>
    <n v="77.33"/>
    <s v="technology"/>
    <s v="makerspaces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"/>
    <n v="38.54"/>
    <s v="music"/>
    <s v="rock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"/>
    <n v="94.1"/>
    <s v="games"/>
    <s v="tabletop games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40"/>
    <n v="152.41"/>
    <s v="technology"/>
    <s v="wearables"/>
    <x v="487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"/>
    <n v="205.3"/>
    <s v="technology"/>
    <s v="space exploration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5"/>
    <n v="63.23"/>
    <s v="theater"/>
    <s v="spaces"/>
    <x v="489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"/>
    <n v="44.17"/>
    <s v="games"/>
    <s v="tabletop games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5"/>
    <n v="67.77"/>
    <s v="film &amp; video"/>
    <s v="documentary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"/>
    <n v="54.91"/>
    <s v="theater"/>
    <s v="plays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5"/>
    <n v="327.08"/>
    <s v="theater"/>
    <s v="plays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7"/>
    <n v="146.69"/>
    <s v="theater"/>
    <s v="spaces"/>
    <x v="494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5"/>
    <n v="89.59"/>
    <s v="theater"/>
    <s v="plays"/>
    <x v="495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7"/>
    <n v="36.97"/>
    <s v="technology"/>
    <s v="hardware"/>
    <x v="496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2"/>
    <n v="75.98"/>
    <s v="photography"/>
    <s v="photobooks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2"/>
    <n v="85.05"/>
    <s v="music"/>
    <s v="rock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"/>
    <n v="78.03"/>
    <s v="music"/>
    <s v="indie rock"/>
    <x v="499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4"/>
    <n v="135.63"/>
    <s v="theater"/>
    <s v="musical"/>
    <x v="500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4"/>
    <n v="239.94"/>
    <s v="film &amp; video"/>
    <s v="documentary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6"/>
    <n v="117.23"/>
    <s v="music"/>
    <s v="rock"/>
    <x v="502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4"/>
    <n v="111.18"/>
    <s v="photography"/>
    <s v="photobooks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4"/>
    <n v="199.17"/>
    <s v="theater"/>
    <s v="plays"/>
    <x v="504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"/>
    <n v="207.07"/>
    <s v="photography"/>
    <s v="photobooks"/>
    <x v="505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"/>
    <n v="174.21"/>
    <s v="photography"/>
    <s v="photobooks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"/>
    <n v="85.53"/>
    <s v="theater"/>
    <s v="plays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"/>
    <n v="106.5"/>
    <s v="theater"/>
    <s v="plays"/>
    <x v="508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9"/>
    <n v="61.5"/>
    <s v="film &amp; video"/>
    <s v="documentary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"/>
    <n v="530.69000000000005"/>
    <s v="technology"/>
    <s v="wearables"/>
    <x v="510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"/>
    <n v="127.79"/>
    <s v="theater"/>
    <s v="plays"/>
    <x v="511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"/>
    <n v="136.85"/>
    <s v="theater"/>
    <s v="plays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"/>
    <n v="88.04"/>
    <s v="music"/>
    <s v="rock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"/>
    <n v="53.18"/>
    <s v="theater"/>
    <s v="plays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2"/>
    <n v="221.52"/>
    <s v="film &amp; video"/>
    <s v="television"/>
    <x v="515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"/>
    <n v="109.94"/>
    <s v="photography"/>
    <s v="photobooks"/>
    <x v="516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2"/>
    <n v="125.12"/>
    <s v="theater"/>
    <s v="plays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2"/>
    <n v="149.31"/>
    <s v="food"/>
    <s v="small batch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2"/>
    <n v="67.39"/>
    <s v="music"/>
    <s v="rock"/>
    <x v="520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"/>
    <n v="123.35"/>
    <s v="food"/>
    <s v="small batch"/>
    <x v="522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1"/>
    <n v="256.37"/>
    <s v="theater"/>
    <s v="plays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"/>
    <n v="252.02"/>
    <s v="theater"/>
    <s v="plays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1"/>
    <n v="97.99"/>
    <s v="music"/>
    <s v="rock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1"/>
    <n v="259.95"/>
    <s v="theater"/>
    <s v="spaces"/>
    <x v="526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"/>
    <n v="22.12"/>
    <s v="games"/>
    <s v="tabletop games"/>
    <x v="527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"/>
    <n v="73.02"/>
    <s v="film &amp; video"/>
    <s v="documentary"/>
    <x v="528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3"/>
    <n v="185.48"/>
    <s v="film &amp; video"/>
    <s v="television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3"/>
    <n v="405.5"/>
    <s v="technology"/>
    <s v="wearables"/>
    <x v="530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"/>
    <n v="70.790000000000006"/>
    <s v="music"/>
    <s v="rock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"/>
    <n v="200.69"/>
    <s v="theater"/>
    <s v="plays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"/>
    <n v="92.55"/>
    <s v="music"/>
    <s v="rock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1"/>
    <n v="51.82"/>
    <s v="technology"/>
    <s v="wearables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"/>
    <n v="26.6"/>
    <s v="games"/>
    <s v="video games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"/>
    <n v="97.19"/>
    <s v="technology"/>
    <s v="hardware"/>
    <x v="536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"/>
    <n v="49.88"/>
    <s v="film &amp; video"/>
    <s v="documentary"/>
    <x v="537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"/>
    <n v="118.34"/>
    <s v="film &amp; video"/>
    <s v="television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"/>
    <n v="147.94999999999999"/>
    <s v="technology"/>
    <s v="hardware"/>
    <x v="539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7"/>
    <n v="1272.73"/>
    <s v="technology"/>
    <s v="wearables"/>
    <x v="540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7"/>
    <n v="76.92"/>
    <s v="music"/>
    <s v="rock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1"/>
    <n v="73.36"/>
    <s v="music"/>
    <s v="rock"/>
    <x v="542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7"/>
    <n v="29.31"/>
    <s v="technology"/>
    <s v="hardware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7"/>
    <n v="150.5"/>
    <s v="photography"/>
    <s v="photobooks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"/>
    <n v="103.22"/>
    <s v="film &amp; video"/>
    <s v="documentary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"/>
    <n v="25.43"/>
    <s v="games"/>
    <s v="tabletop games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"/>
    <n v="402.71"/>
    <s v="technology"/>
    <s v="web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"/>
    <n v="103.68"/>
    <s v="music"/>
    <s v="classical music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"/>
    <n v="59.97"/>
    <s v="publishing"/>
    <s v="nonfiction"/>
    <x v="549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7"/>
    <n v="14.37"/>
    <s v="games"/>
    <s v="tabletop games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1"/>
    <n v="140.97999999999999"/>
    <s v="games"/>
    <s v="tabletop games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"/>
    <s v="photography"/>
    <s v="photobooks"/>
    <x v="552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"/>
    <n v="70.58"/>
    <s v="music"/>
    <s v="rock"/>
    <x v="553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"/>
    <n v="78.66"/>
    <s v="film &amp; video"/>
    <s v="documentary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3"/>
    <n v="234.79"/>
    <s v="photography"/>
    <s v="photobooks"/>
    <x v="555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9"/>
    <n v="94.49"/>
    <s v="music"/>
    <s v="rock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"/>
    <n v="174.95"/>
    <s v="technology"/>
    <s v="wearables"/>
    <x v="557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"/>
    <n v="141.41999999999999"/>
    <s v="publishing"/>
    <s v="nonfiction"/>
    <x v="558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1"/>
    <n v="74.180000000000007"/>
    <s v="food"/>
    <s v="small batch"/>
    <x v="559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7"/>
    <n v="52.7"/>
    <s v="games"/>
    <s v="tabletop games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"/>
    <n v="118.74"/>
    <s v="photography"/>
    <s v="photobooks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"/>
    <n v="70.77"/>
    <s v="theater"/>
    <s v="plays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"/>
    <n v="84.11"/>
    <s v="theater"/>
    <s v="spaces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"/>
    <n v="127.32"/>
    <s v="technology"/>
    <s v="hardware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1"/>
    <n v="211.48"/>
    <s v="photography"/>
    <s v="photobooks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566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2"/>
    <n v="78.58"/>
    <s v="film &amp; video"/>
    <s v="documentary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4"/>
    <n v="56.46"/>
    <s v="film &amp; video"/>
    <s v="documentary"/>
    <x v="568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2"/>
    <n v="367.97"/>
    <s v="technology"/>
    <s v="wearables"/>
    <x v="569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"/>
    <n v="273.83"/>
    <s v="film &amp; video"/>
    <s v="shorts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"/>
    <n v="105.93"/>
    <s v="technology"/>
    <s v="web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"/>
    <n v="72.760000000000005"/>
    <s v="theater"/>
    <s v="plays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1"/>
    <s v="publishing"/>
    <s v="nonfiction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8"/>
    <n v="90.74"/>
    <s v="theater"/>
    <s v="plays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6"/>
    <n v="133.25"/>
    <s v="technology"/>
    <s v="wearables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"/>
    <n v="108.24"/>
    <s v="theater"/>
    <s v="spaces"/>
    <x v="576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"/>
    <n v="69.569999999999993"/>
    <s v="theater"/>
    <s v="plays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6"/>
    <n v="62.71"/>
    <s v="film &amp; video"/>
    <s v="documentary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3"/>
    <n v="68.25"/>
    <s v="technology"/>
    <s v="hardware"/>
    <x v="579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"/>
    <n v="93.81"/>
    <s v="theater"/>
    <s v="plays"/>
    <x v="580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"/>
    <n v="126.81"/>
    <s v="music"/>
    <s v="rock"/>
    <x v="581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70"/>
    <n v="63.56"/>
    <s v="theater"/>
    <s v="plays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"/>
    <n v="102.02"/>
    <s v="technology"/>
    <s v="wearables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7"/>
    <n v="51.72"/>
    <s v="music"/>
    <s v="rock"/>
    <x v="584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"/>
    <n v="94.74"/>
    <s v="photography"/>
    <s v="photobooks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"/>
    <n v="92.54"/>
    <s v="music"/>
    <s v="rock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4"/>
    <n v="88.24"/>
    <s v="technology"/>
    <s v="hardware"/>
    <x v="587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3"/>
    <n v="62.05"/>
    <s v="theater"/>
    <s v="plays"/>
    <x v="588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"/>
    <n v="71.239999999999995"/>
    <s v="theater"/>
    <s v="plays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"/>
    <n v="67.7"/>
    <s v="theater"/>
    <s v="spaces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"/>
    <n v="106.57"/>
    <s v="theater"/>
    <s v="plays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"/>
    <n v="66.59"/>
    <s v="theater"/>
    <s v="plays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2"/>
    <n v="103.64"/>
    <s v="photography"/>
    <s v="photobooks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2"/>
    <n v="716.35"/>
    <s v="theater"/>
    <s v="plays"/>
    <x v="594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595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2"/>
    <n v="109.59"/>
    <s v="theater"/>
    <s v="spaces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"/>
    <n v="55.81"/>
    <s v="technology"/>
    <s v="hardware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"/>
    <n v="31.44"/>
    <s v="technology"/>
    <s v="space exploration"/>
    <x v="598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1"/>
    <n v="60.48"/>
    <s v="theater"/>
    <s v="plays"/>
    <x v="599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"/>
    <n v="169.61"/>
    <s v="film &amp; video"/>
    <s v="television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"/>
    <n v="63.38"/>
    <s v="music"/>
    <s v="metal"/>
    <x v="601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"/>
    <n v="171.84"/>
    <s v="film &amp; video"/>
    <s v="television"/>
    <x v="602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603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"/>
    <n v="55.82"/>
    <s v="photography"/>
    <s v="photobooks"/>
    <x v="604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"/>
    <s v="film &amp; video"/>
    <s v="television"/>
    <x v="6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s v="theater"/>
    <s v="plays"/>
    <x v="6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"/>
    <n v="139.53"/>
    <s v="film &amp; video"/>
    <s v="documentary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20"/>
    <n v="64.16"/>
    <s v="theater"/>
    <s v="spaces"/>
    <x v="608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"/>
    <n v="57.93"/>
    <s v="games"/>
    <s v="tabletop games"/>
    <x v="609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2"/>
    <n v="314.29000000000002"/>
    <s v="film &amp; video"/>
    <s v="drama"/>
    <x v="610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40"/>
    <n v="78.44"/>
    <s v="photography"/>
    <s v="photobooks"/>
    <x v="611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9"/>
    <n v="125.05"/>
    <s v="theater"/>
    <s v="plays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"/>
    <n v="788.53"/>
    <s v="technology"/>
    <s v="wearables"/>
    <x v="613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"/>
    <n v="131.16999999999999"/>
    <s v="music"/>
    <s v="rock"/>
    <x v="614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7"/>
    <n v="42.89"/>
    <s v="technology"/>
    <s v="wearables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"/>
    <n v="93.98"/>
    <s v="theater"/>
    <s v="plays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5"/>
    <n v="64.180000000000007"/>
    <s v="technology"/>
    <s v="hardware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"/>
    <n v="81.56"/>
    <s v="games"/>
    <s v="tabletop games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"/>
    <n v="45.99"/>
    <s v="music"/>
    <s v="electronic music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8"/>
    <n v="292.08"/>
    <s v="technology"/>
    <s v="wearables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7"/>
    <n v="40.76"/>
    <s v="film &amp; video"/>
    <s v="documentary"/>
    <x v="621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"/>
    <n v="112.02"/>
    <s v="music"/>
    <s v="rock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7"/>
    <n v="63.92"/>
    <s v="film &amp; video"/>
    <s v="television"/>
    <x v="623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"/>
    <n v="223.48"/>
    <s v="film &amp; video"/>
    <s v="television"/>
    <x v="624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"/>
    <n v="120.77"/>
    <s v="photography"/>
    <s v="photobooks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6"/>
    <n v="84.46"/>
    <s v="technology"/>
    <s v="hardware"/>
    <x v="626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"/>
    <n v="40.799999999999997"/>
    <s v="food"/>
    <s v="small batch"/>
    <x v="627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"/>
    <n v="62.07"/>
    <s v="food"/>
    <s v="small batch"/>
    <x v="628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4"/>
    <n v="110.87"/>
    <s v="theater"/>
    <s v="plays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"/>
    <s v="technology"/>
    <s v="space exploration"/>
    <x v="630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5"/>
    <n v="67.88"/>
    <s v="music"/>
    <s v="rock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6"/>
    <n v="603.53"/>
    <s v="technology"/>
    <s v="wearables"/>
    <x v="632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5"/>
    <n v="184.68"/>
    <s v="theater"/>
    <s v="plays"/>
    <x v="633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"/>
    <n v="1270.22"/>
    <s v="theater"/>
    <s v="spaces"/>
    <x v="634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"/>
    <n v="23.81"/>
    <s v="games"/>
    <s v="tabletop games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4"/>
    <n v="72.06"/>
    <s v="music"/>
    <s v="rock"/>
    <x v="636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"/>
    <n v="98.82"/>
    <s v="music"/>
    <s v="indie rock"/>
    <x v="637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4"/>
    <n v="88.77"/>
    <s v="theater"/>
    <s v="plays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"/>
    <n v="61.7"/>
    <s v="music"/>
    <s v="rock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"/>
    <n v="105.05"/>
    <s v="publishing"/>
    <s v="nonfiction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"/>
    <n v="50.16"/>
    <s v="theater"/>
    <s v="plays"/>
    <x v="641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7"/>
    <n v="41.78"/>
    <s v="games"/>
    <s v="tabletop games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3"/>
    <n v="48.05"/>
    <s v="film &amp; video"/>
    <s v="documentary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50"/>
    <n v="160.44"/>
    <s v="technology"/>
    <s v="hardware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"/>
    <n v="181.13"/>
    <s v="film &amp; video"/>
    <s v="documentary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1"/>
    <n v="415.78"/>
    <s v="theater"/>
    <s v="spaces"/>
    <x v="646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"/>
    <n v="81.27"/>
    <s v="photography"/>
    <s v="photobooks"/>
    <x v="647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2"/>
    <n v="79.260000000000005"/>
    <s v="music"/>
    <s v="electronic music"/>
    <x v="648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2"/>
    <n v="73.91"/>
    <s v="music"/>
    <s v="rock"/>
    <x v="649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"/>
    <n v="57.63"/>
    <s v="theater"/>
    <s v="plays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1"/>
    <n v="62.33"/>
    <s v="film &amp; video"/>
    <s v="shorts"/>
    <x v="65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1"/>
    <n v="115.31"/>
    <s v="music"/>
    <s v="indie rock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1"/>
    <n v="151.46"/>
    <s v="theater"/>
    <s v="plays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"/>
    <n v="56.07"/>
    <s v="theater"/>
    <s v="plays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8"/>
    <n v="167.15"/>
    <s v="technology"/>
    <s v="makerspaces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"/>
    <s v="technology"/>
    <s v="hardware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10"/>
    <n v="85.55"/>
    <s v="music"/>
    <s v="pop"/>
    <x v="658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9"/>
    <n v="133.9"/>
    <s v="photography"/>
    <s v="photobooks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"/>
    <n v="41.23"/>
    <s v="games"/>
    <s v="tabletop games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2"/>
    <n v="50.3"/>
    <s v="technology"/>
    <s v="wearables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"/>
    <n v="58.72"/>
    <s v="film &amp; video"/>
    <s v="documentary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"/>
    <n v="24.27"/>
    <s v="games"/>
    <s v="tabletop games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s v="food"/>
    <s v="small batch"/>
    <x v="664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2"/>
    <n v="128.27000000000001"/>
    <s v="theater"/>
    <s v="plays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"/>
    <n v="108.48"/>
    <s v="music"/>
    <s v="electronic music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s v="technology"/>
    <s v="space exploration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6"/>
    <n v="21.5"/>
    <s v="games"/>
    <s v="tabletop games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7"/>
    <n v="109.03"/>
    <s v="theater"/>
    <s v="plays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"/>
    <n v="31.69"/>
    <s v="food"/>
    <s v="small batch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4"/>
    <n v="122.74"/>
    <s v="technology"/>
    <s v="wearables"/>
    <x v="671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6"/>
    <n v="187.19"/>
    <s v="publishing"/>
    <s v="nonfiction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"/>
    <n v="120.91"/>
    <s v="film &amp; video"/>
    <s v="documentary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"/>
    <n v="84.21"/>
    <s v="music"/>
    <s v="rock"/>
    <x v="674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"/>
    <n v="103.95"/>
    <s v="theater"/>
    <s v="plays"/>
    <x v="675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6"/>
    <n v="95.96"/>
    <s v="publishing"/>
    <s v="nonfiction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6"/>
    <n v="87.96"/>
    <s v="music"/>
    <s v="indie rock"/>
    <x v="677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6"/>
    <n v="62.83"/>
    <s v="theater"/>
    <s v="plays"/>
    <x v="678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2"/>
    <n v="22.08"/>
    <s v="music"/>
    <s v="electronic music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6"/>
    <n v="63.17"/>
    <s v="film &amp; video"/>
    <s v="documentary"/>
    <x v="680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"/>
    <n v="202.42"/>
    <s v="film &amp; video"/>
    <s v="documentary"/>
    <x v="681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"/>
    <n v="201.94"/>
    <s v="music"/>
    <s v="rock"/>
    <x v="682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"/>
    <n v="145"/>
    <s v="theater"/>
    <s v="plays"/>
    <x v="683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"/>
    <n v="71.97"/>
    <s v="music"/>
    <s v="rock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"/>
    <n v="43.1"/>
    <s v="technology"/>
    <s v="hardware"/>
    <x v="685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"/>
    <n v="66.37"/>
    <s v="music"/>
    <s v="rock"/>
    <x v="686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4"/>
    <n v="69.27"/>
    <s v="film &amp; video"/>
    <s v="television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4"/>
    <n v="90.2"/>
    <s v="theater"/>
    <s v="spaces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"/>
    <n v="94.05"/>
    <s v="music"/>
    <s v="indie rock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"/>
    <n v="90.68"/>
    <s v="theater"/>
    <s v="plays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"/>
    <n v="86.85"/>
    <s v="film &amp; video"/>
    <s v="documentary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"/>
    <s v="film &amp; video"/>
    <s v="documentary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9"/>
    <s v="theater"/>
    <s v="plays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3"/>
    <n v="63.57"/>
    <s v="theater"/>
    <s v="plays"/>
    <x v="694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3"/>
    <n v="137.21"/>
    <s v="film &amp; video"/>
    <s v="television"/>
    <x v="695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3"/>
    <n v="168.69"/>
    <s v="photography"/>
    <s v="photobooks"/>
    <x v="696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3"/>
    <n v="106.93"/>
    <s v="theater"/>
    <s v="musical"/>
    <x v="697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"/>
    <n v="196.83"/>
    <s v="music"/>
    <s v="rock"/>
    <x v="698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"/>
    <n v="105.52"/>
    <s v="theater"/>
    <s v="plays"/>
    <x v="699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6"/>
    <n v="64.62"/>
    <s v="music"/>
    <s v="rock"/>
    <x v="7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"/>
    <n v="59.36"/>
    <s v="publishing"/>
    <s v="nonfiction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8"/>
    <n v="129.11000000000001"/>
    <s v="music"/>
    <s v="indie rock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6"/>
    <n v="97.9"/>
    <s v="music"/>
    <s v="indie rock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2"/>
    <n v="141.29"/>
    <s v="theater"/>
    <s v="plays"/>
    <x v="704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2"/>
    <n v="137.24"/>
    <s v="theater"/>
    <s v="plays"/>
    <x v="705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"/>
    <n v="112.61"/>
    <s v="music"/>
    <s v="rock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"/>
    <n v="99.34"/>
    <s v="theater"/>
    <s v="plays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"/>
    <n v="146.65"/>
    <s v="film &amp; video"/>
    <s v="documentary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"/>
    <n v="103.21"/>
    <s v="theater"/>
    <s v="plays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"/>
    <s v="film &amp; video"/>
    <s v="television"/>
    <x v="710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1"/>
    <n v="162.77000000000001"/>
    <s v="theater"/>
    <s v="musical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1"/>
    <n v="162.71"/>
    <s v="theater"/>
    <s v="spaces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1"/>
    <n v="63.83"/>
    <s v="theater"/>
    <s v="plays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2"/>
    <n v="89.25"/>
    <s v="music"/>
    <s v="pop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2"/>
    <n v="80.650000000000006"/>
    <s v="photography"/>
    <s v="photobooks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5"/>
    <n v="53.01"/>
    <s v="music"/>
    <s v="rock"/>
    <x v="716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6"/>
    <n v="41.77"/>
    <s v="theater"/>
    <s v="plays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1"/>
    <n v="145.87"/>
    <s v="theater"/>
    <s v="plays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"/>
    <n v="93.02"/>
    <s v="film &amp; video"/>
    <s v="documentary"/>
    <x v="719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"/>
    <n v="99.46"/>
    <s v="technology"/>
    <s v="hardware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"/>
    <n v="264.26"/>
    <s v="music"/>
    <s v="faith"/>
    <x v="721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"/>
    <n v="118.13"/>
    <s v="theater"/>
    <s v="plays"/>
    <x v="722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"/>
    <n v="110.23"/>
    <s v="theater"/>
    <s v="plays"/>
    <x v="723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"/>
    <n v="92.84"/>
    <s v="theater"/>
    <s v="plays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"/>
    <n v="48.44"/>
    <s v="theater"/>
    <s v="plays"/>
    <x v="725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"/>
    <n v="169.92"/>
    <s v="music"/>
    <s v="classical music"/>
    <x v="726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"/>
    <n v="182.13"/>
    <s v="music"/>
    <s v="rock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"/>
    <n v="84.14"/>
    <s v="publishing"/>
    <s v="nonfiction"/>
    <x v="728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"/>
    <s v="music"/>
    <s v="rock"/>
    <x v="729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"/>
    <s v="theater"/>
    <s v="spaces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40"/>
    <n v="253.21"/>
    <s v="games"/>
    <s v="mobile games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3"/>
    <n v="169.52"/>
    <s v="technology"/>
    <s v="hardware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"/>
    <n v="58.69"/>
    <s v="theater"/>
    <s v="plays"/>
    <x v="733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"/>
    <n v="51.72"/>
    <s v="film &amp; video"/>
    <s v="documentary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735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8"/>
    <n v="112.79"/>
    <s v="photography"/>
    <s v="photobooks"/>
    <x v="736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"/>
    <n v="190.9"/>
    <s v="music"/>
    <s v="rock"/>
    <x v="737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"/>
    <n v="98.31"/>
    <s v="theater"/>
    <s v="plays"/>
    <x v="738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"/>
    <n v="134.15"/>
    <s v="theater"/>
    <s v="plays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"/>
    <n v="68.349999999999994"/>
    <s v="publishing"/>
    <s v="nonfiction"/>
    <x v="740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"/>
    <n v="64.540000000000006"/>
    <s v="music"/>
    <s v="rock"/>
    <x v="741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4"/>
    <n v="51.23"/>
    <s v="photography"/>
    <s v="photobooks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"/>
    <n v="83.72"/>
    <s v="photography"/>
    <s v="photobooks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5"/>
    <n v="59.41"/>
    <s v="photography"/>
    <s v="photobooks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9"/>
    <n v="31.21"/>
    <s v="theater"/>
    <s v="plays"/>
    <x v="745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"/>
    <n v="94.19"/>
    <s v="photography"/>
    <s v="photobooks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1"/>
    <n v="104.39"/>
    <s v="photography"/>
    <s v="photobooks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"/>
    <n v="140.1"/>
    <s v="film &amp; video"/>
    <s v="documentary"/>
    <x v="748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"/>
    <n v="90.1"/>
    <s v="music"/>
    <s v="indie rock"/>
    <x v="749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"/>
    <n v="55.61"/>
    <s v="music"/>
    <s v="rock"/>
    <x v="750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"/>
    <n v="64.16"/>
    <s v="photography"/>
    <s v="photobooks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"/>
    <s v="games"/>
    <s v="tabletop games"/>
    <x v="75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2"/>
    <n v="196.34"/>
    <s v="music"/>
    <s v="indie rock"/>
    <x v="753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5"/>
    <n v="85.44"/>
    <s v="film &amp; video"/>
    <s v="documentary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"/>
    <n v="57.52"/>
    <s v="music"/>
    <s v="indie rock"/>
    <x v="755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"/>
    <n v="96.53"/>
    <s v="theater"/>
    <s v="spaces"/>
    <x v="756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2"/>
    <n v="51.04"/>
    <s v="music"/>
    <s v="rock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"/>
    <n v="67.13"/>
    <s v="music"/>
    <s v="rock"/>
    <x v="758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"/>
    <n v="126.72"/>
    <s v="theater"/>
    <s v="plays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1"/>
    <n v="54.62"/>
    <s v="photography"/>
    <s v="photobooks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"/>
    <n v="130.16"/>
    <s v="photography"/>
    <s v="photobooks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"/>
    <n v="159.82"/>
    <s v="film &amp; video"/>
    <s v="television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"/>
    <n v="347.85"/>
    <s v="film &amp; video"/>
    <s v="documentary"/>
    <x v="763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"/>
    <n v="96.06"/>
    <s v="technology"/>
    <s v="hardware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3"/>
    <n v="107.32"/>
    <s v="games"/>
    <s v="tabletop games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2"/>
    <n v="61.3"/>
    <s v="film &amp; video"/>
    <s v="documentary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"/>
    <n v="23.95"/>
    <s v="technology"/>
    <s v="wearables"/>
    <x v="767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"/>
    <n v="65.91"/>
    <s v="music"/>
    <s v="rock"/>
    <x v="76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"/>
    <n v="93.9"/>
    <s v="technology"/>
    <s v="wearables"/>
    <x v="769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8"/>
    <n v="115.99"/>
    <s v="film &amp; video"/>
    <s v="drama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"/>
    <n v="31.57"/>
    <s v="games"/>
    <s v="tabletop games"/>
    <x v="771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6"/>
    <n v="56"/>
    <s v="music"/>
    <s v="indie rock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"/>
    <n v="94.41"/>
    <s v="theater"/>
    <s v="spaces"/>
    <x v="773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"/>
    <n v="194.44"/>
    <s v="film &amp; video"/>
    <s v="television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5"/>
    <n v="264.85000000000002"/>
    <s v="theater"/>
    <s v="plays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7"/>
    <n v="60.27"/>
    <s v="music"/>
    <s v="indie rock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3"/>
    <n v="109.19"/>
    <s v="film &amp; video"/>
    <s v="documentary"/>
    <x v="777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"/>
    <n v="86.44"/>
    <s v="music"/>
    <s v="faith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"/>
    <n v="147.88"/>
    <s v="theater"/>
    <s v="musical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3"/>
    <n v="242.28"/>
    <s v="theater"/>
    <s v="spaces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"/>
    <n v="51.85"/>
    <s v="music"/>
    <s v="pop"/>
    <x v="781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"/>
    <n v="173.7"/>
    <s v="theater"/>
    <s v="plays"/>
    <x v="782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6"/>
    <n v="144.43"/>
    <s v="games"/>
    <s v="tabletop games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3"/>
    <n v="75.13"/>
    <s v="food"/>
    <s v="small batch"/>
    <x v="784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2"/>
    <n v="105.32"/>
    <s v="film &amp; video"/>
    <s v="documentary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5"/>
    <n v="95.91"/>
    <s v="technology"/>
    <s v="wearables"/>
    <x v="786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8"/>
    <n v="88.87"/>
    <s v="theater"/>
    <s v="spaces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1"/>
    <n v="72.760000000000005"/>
    <s v="food"/>
    <s v="food trucks"/>
    <x v="788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"/>
    <n v="49.32"/>
    <s v="film &amp; video"/>
    <s v="television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1"/>
    <n v="125.99"/>
    <s v="food"/>
    <s v="small batch"/>
    <x v="790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7"/>
    <n v="45.42"/>
    <s v="film &amp; video"/>
    <s v="documentary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9"/>
    <n v="29.24"/>
    <s v="journalism"/>
    <s v="audio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7"/>
    <n v="90.82"/>
    <s v="theater"/>
    <s v="musical"/>
    <x v="793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"/>
    <n v="193.84"/>
    <s v="film &amp; video"/>
    <s v="television"/>
    <x v="794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"/>
    <n v="146.88"/>
    <s v="film &amp; video"/>
    <s v="television"/>
    <x v="795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"/>
    <n v="117.65"/>
    <s v="theater"/>
    <s v="spaces"/>
    <x v="796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2"/>
    <n v="52.79"/>
    <s v="photography"/>
    <s v="photobooks"/>
    <x v="797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"/>
    <n v="158.96"/>
    <s v="music"/>
    <s v="rock"/>
    <x v="798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"/>
    <n v="84.86"/>
    <s v="theater"/>
    <s v="spaces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8"/>
    <n v="75.67"/>
    <s v="food"/>
    <s v="small batch"/>
    <x v="800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"/>
    <n v="117.68"/>
    <s v="music"/>
    <s v="rock"/>
    <x v="801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"/>
    <n v="56.41"/>
    <s v="music"/>
    <s v="rock"/>
    <x v="802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"/>
    <n v="177.62"/>
    <s v="theater"/>
    <s v="plays"/>
    <x v="803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"/>
    <n v="177.02"/>
    <s v="theater"/>
    <s v="spaces"/>
    <x v="804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2"/>
    <n v="66.52"/>
    <s v="film &amp; video"/>
    <s v="animation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"/>
    <n v="87.44"/>
    <s v="technology"/>
    <s v="hardware"/>
    <x v="806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"/>
    <n v="21.23"/>
    <s v="games"/>
    <s v="tabletop games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1"/>
    <n v="61.03"/>
    <s v="music"/>
    <s v="classical music"/>
    <x v="808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"/>
    <n v="81.099999999999994"/>
    <s v="photography"/>
    <s v="photobooks"/>
    <x v="809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4"/>
    <n v="305.77999999999997"/>
    <s v="food"/>
    <s v="food trucks"/>
    <x v="810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"/>
    <n v="100.5"/>
    <s v="theater"/>
    <s v="plays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3"/>
    <n v="329.2"/>
    <s v="theater"/>
    <s v="musical"/>
    <x v="812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3"/>
    <n v="115.87"/>
    <s v="theater"/>
    <s v="plays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3"/>
    <n v="87.36"/>
    <s v="theater"/>
    <s v="plays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3"/>
    <n v="132.44"/>
    <s v="music"/>
    <s v="pop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3"/>
    <n v="70.78"/>
    <s v="music"/>
    <s v="pop"/>
    <x v="816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"/>
    <n v="151.97999999999999"/>
    <s v="theater"/>
    <s v="plays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"/>
    <n v="67.14"/>
    <s v="photography"/>
    <s v="photobooks"/>
    <x v="818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10"/>
    <n v="744.55"/>
    <s v="publishing"/>
    <s v="translations"/>
    <x v="819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7"/>
    <n v="97.3"/>
    <s v="games"/>
    <s v="tabletop games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"/>
    <n v="255.17"/>
    <s v="theater"/>
    <s v="musical"/>
    <x v="821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"/>
    <n v="77.64"/>
    <s v="music"/>
    <s v="rock"/>
    <x v="823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"/>
    <n v="50.22"/>
    <s v="technology"/>
    <s v="hardware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2"/>
    <n v="116"/>
    <s v="theater"/>
    <s v="plays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"/>
    <n v="202.85"/>
    <s v="theater"/>
    <s v="plays"/>
    <x v="826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"/>
    <n v="142.28"/>
    <s v="theater"/>
    <s v="plays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"/>
    <n v="37.200000000000003"/>
    <s v="games"/>
    <s v="tabletop games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3"/>
    <n v="47.68"/>
    <s v="music"/>
    <s v="indie rock"/>
    <x v="829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3"/>
    <n v="80.180000000000007"/>
    <s v="music"/>
    <s v="pop"/>
    <x v="830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"/>
    <n v="74.95"/>
    <s v="music"/>
    <s v="rock"/>
    <x v="831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8"/>
    <n v="74.23"/>
    <s v="food"/>
    <s v="small batch"/>
    <x v="832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"/>
    <n v="104.99"/>
    <s v="theater"/>
    <s v="plays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"/>
    <n v="87.83"/>
    <s v="music"/>
    <s v="rock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9"/>
    <n v="65.67"/>
    <s v="games"/>
    <s v="video games"/>
    <x v="835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9"/>
    <n v="34.22"/>
    <s v="games"/>
    <s v="video games"/>
    <x v="836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1"/>
    <n v="116.96"/>
    <s v="music"/>
    <s v="indie rock"/>
    <x v="837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"/>
    <n v="49.47"/>
    <s v="games"/>
    <s v="tabletop games"/>
    <x v="838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"/>
    <n v="39.31"/>
    <s v="music"/>
    <s v="rock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1"/>
    <n v="83.89"/>
    <s v="music"/>
    <s v="rock"/>
    <x v="840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"/>
    <n v="110.07"/>
    <s v="film &amp; video"/>
    <s v="documentary"/>
    <x v="841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"/>
    <n v="100.33"/>
    <s v="music"/>
    <s v="classical music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"/>
    <n v="63.1"/>
    <s v="music"/>
    <s v="metal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"/>
    <n v="70.88"/>
    <s v="theater"/>
    <s v="plays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7"/>
    <n v="65.08"/>
    <s v="photography"/>
    <s v="photobooks"/>
    <x v="845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"/>
    <n v="421.11"/>
    <s v="theater"/>
    <s v="plays"/>
    <x v="846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7"/>
    <n v="89.89"/>
    <s v="film &amp; video"/>
    <s v="documentary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"/>
    <n v="89.67"/>
    <s v="photography"/>
    <s v="photobooks"/>
    <x v="848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"/>
    <n v="74.22"/>
    <s v="theater"/>
    <s v="musical"/>
    <x v="849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"/>
    <n v="74.150000000000006"/>
    <s v="music"/>
    <s v="pop"/>
    <x v="850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6"/>
    <n v="60.9"/>
    <s v="publishing"/>
    <s v="nonfiction"/>
    <x v="851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20"/>
    <n v="272.58999999999997"/>
    <s v="theater"/>
    <s v="spaces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3"/>
    <n v="64.27"/>
    <s v="theater"/>
    <s v="plays"/>
    <x v="853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"/>
    <n v="48.33"/>
    <s v="theater"/>
    <s v="plays"/>
    <x v="854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2"/>
    <n v="106.43"/>
    <s v="film &amp; video"/>
    <s v="documentary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"/>
    <n v="157.46"/>
    <s v="technology"/>
    <s v="wearables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"/>
    <n v="302.31"/>
    <s v="theater"/>
    <s v="plays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1"/>
    <n v="45.05"/>
    <s v="film &amp; video"/>
    <s v="documentary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"/>
    <n v="147.81"/>
    <s v="music"/>
    <s v="indie rock"/>
    <x v="859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"/>
    <n v="340.57"/>
    <s v="technology"/>
    <s v="hardware"/>
    <x v="860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"/>
    <n v="38.28"/>
    <s v="theater"/>
    <s v="plays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80"/>
    <n v="37.119999999999997"/>
    <s v="games"/>
    <s v="tabletop games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6"/>
    <n v="90.62"/>
    <s v="technology"/>
    <s v="wearables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4"/>
    <n v="60.86"/>
    <s v="music"/>
    <s v="rock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4"/>
    <n v="90.52"/>
    <s v="music"/>
    <s v="indie rock"/>
    <x v="865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"/>
    <n v="55.46"/>
    <s v="film &amp; video"/>
    <s v="animation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1"/>
    <n v="104.73"/>
    <s v="music"/>
    <s v="rock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"/>
    <n v="69.67"/>
    <s v="music"/>
    <s v="electronic music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869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"/>
    <n v="111.38"/>
    <s v="film &amp; video"/>
    <s v="shorts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"/>
    <n v="84.29"/>
    <s v="theater"/>
    <s v="plays"/>
    <x v="872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8"/>
    <n v="117.92"/>
    <s v="film &amp; video"/>
    <s v="shorts"/>
    <x v="873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2"/>
    <n v="246.29"/>
    <s v="music"/>
    <s v="rock"/>
    <x v="875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2"/>
    <n v="177.21"/>
    <s v="music"/>
    <s v="classical music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9"/>
    <n v="65.099999999999994"/>
    <s v="theater"/>
    <s v="plays"/>
    <x v="877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9"/>
    <n v="73.03"/>
    <s v="theater"/>
    <s v="spaces"/>
    <x v="878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"/>
    <n v="270.57"/>
    <s v="technology"/>
    <s v="space exploration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6"/>
    <n v="28.63"/>
    <s v="publishing"/>
    <s v="nonfiction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"/>
    <n v="52.1"/>
    <s v="theater"/>
    <s v="spaces"/>
    <x v="881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"/>
    <n v="251.33"/>
    <s v="theater"/>
    <s v="plays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"/>
    <n v="51.22"/>
    <s v="film &amp; video"/>
    <s v="animation"/>
    <x v="883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8"/>
    <n v="132.05000000000001"/>
    <s v="film &amp; video"/>
    <s v="shorts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"/>
    <n v="156.77000000000001"/>
    <s v="music"/>
    <s v="pop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"/>
    <n v="81.739999999999995"/>
    <s v="music"/>
    <s v="rock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"/>
    <n v="58.63"/>
    <s v="games"/>
    <s v="tabletop games"/>
    <x v="887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20"/>
    <n v="500"/>
    <s v="theater"/>
    <s v="plays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"/>
    <n v="107.07"/>
    <s v="music"/>
    <s v="rock"/>
    <x v="889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"/>
    <n v="27.47"/>
    <s v="technology"/>
    <s v="hardware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"/>
    <n v="72.17"/>
    <s v="photography"/>
    <s v="photobooks"/>
    <x v="891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"/>
    <n v="322.39"/>
    <s v="film &amp; video"/>
    <s v="shorts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4"/>
    <n v="89.3"/>
    <s v="music"/>
    <s v="indie rock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8"/>
    <n v="493.13"/>
    <s v="technology"/>
    <s v="hardware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"/>
    <n v="51.63"/>
    <s v="publishing"/>
    <s v="nonfiction"/>
    <x v="895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"/>
    <n v="98.2"/>
    <s v="theater"/>
    <s v="plays"/>
    <x v="896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"/>
    <n v="43.98"/>
    <s v="games"/>
    <s v="video games"/>
    <x v="897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5"/>
    <n v="68.599999999999994"/>
    <s v="music"/>
    <s v="indie rock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"/>
    <n v="21.64"/>
    <s v="technology"/>
    <s v="hardware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7"/>
    <n v="7.19"/>
    <s v="technology"/>
    <s v="hardware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"/>
    <n v="65.209999999999994"/>
    <s v="music"/>
    <s v="rock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"/>
    <n v="50.53"/>
    <s v="theater"/>
    <s v="spaces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"/>
    <n v="126.67"/>
    <s v="theater"/>
    <s v="plays"/>
    <x v="903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"/>
    <n v="48.45"/>
    <s v="publishing"/>
    <s v="nonfiction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"/>
    <n v="96.08"/>
    <s v="music"/>
    <s v="rock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3"/>
    <n v="156.16999999999999"/>
    <s v="photography"/>
    <s v="photobooks"/>
    <x v="906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60"/>
    <n v="61.31"/>
    <s v="theater"/>
    <s v="spaces"/>
    <x v="907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"/>
    <n v="193.62"/>
    <s v="theater"/>
    <s v="plays"/>
    <x v="908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"/>
    <n v="42.87"/>
    <s v="film &amp; video"/>
    <s v="documentary"/>
    <x v="90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"/>
    <s v="theater"/>
    <s v="plays"/>
    <x v="910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3"/>
    <n v="162.27000000000001"/>
    <s v="music"/>
    <s v="rock"/>
    <x v="911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1"/>
    <n v="46.77"/>
    <s v="theater"/>
    <s v="plays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"/>
    <n v="68.48"/>
    <s v="music"/>
    <s v="indie rock"/>
    <x v="913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"/>
    <s v="film &amp; video"/>
    <s v="shorts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1"/>
    <n v="234.67"/>
    <s v="theater"/>
    <s v="spaces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2"/>
    <n v="107.98"/>
    <s v="music"/>
    <s v="rock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7"/>
    <n v="81.569999999999993"/>
    <s v="theater"/>
    <s v="plays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"/>
    <n v="36.33"/>
    <s v="technology"/>
    <s v="hardware"/>
    <x v="918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"/>
    <n v="127.33"/>
    <s v="publishing"/>
    <s v="nonfiction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"/>
    <n v="57.38"/>
    <s v="music"/>
    <s v="electronic music"/>
    <x v="920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4"/>
    <n v="102.38"/>
    <s v="film &amp; video"/>
    <s v="animation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5"/>
    <n v="153.88999999999999"/>
    <s v="technology"/>
    <s v="wearables"/>
    <x v="922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"/>
    <n v="123.29"/>
    <s v="film &amp; video"/>
    <s v="shorts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"/>
    <n v="55.8"/>
    <s v="music"/>
    <s v="electronic music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"/>
    <n v="62.87"/>
    <s v="music"/>
    <s v="rock"/>
    <x v="925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"/>
    <n v="43.03"/>
    <s v="music"/>
    <s v="electronic music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"/>
    <n v="356.84"/>
    <s v="theater"/>
    <s v="musical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8"/>
    <n v="48.25"/>
    <s v="photography"/>
    <s v="photobooks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5"/>
    <n v="60.18"/>
    <s v="music"/>
    <s v="rock"/>
    <x v="929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"/>
    <n v="108.15"/>
    <s v="film &amp; video"/>
    <s v="documentary"/>
    <x v="930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2"/>
    <n v="159.52000000000001"/>
    <s v="music"/>
    <s v="pop"/>
    <x v="931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"/>
    <n v="393.59"/>
    <s v="film &amp; video"/>
    <s v="animation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7"/>
    <n v="99.76"/>
    <s v="theater"/>
    <s v="spaces"/>
    <x v="933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4"/>
    <n v="31.66"/>
    <s v="music"/>
    <s v="indie rock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"/>
    <n v="69.41"/>
    <s v="technology"/>
    <s v="wearables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1"/>
    <n v="93.77"/>
    <s v="theater"/>
    <s v="musical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"/>
    <n v="114.59"/>
    <s v="film &amp; video"/>
    <s v="documentary"/>
    <x v="93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"/>
    <n v="61.53"/>
    <s v="photography"/>
    <s v="photobooks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"/>
    <n v="58.18"/>
    <s v="theater"/>
    <s v="spaces"/>
    <x v="93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1"/>
    <n v="83.95"/>
    <s v="film &amp; video"/>
    <s v="documentary"/>
    <x v="94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"/>
    <n v="105.21"/>
    <s v="theater"/>
    <s v="plays"/>
    <x v="941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"/>
    <n v="161.22"/>
    <s v="technology"/>
    <s v="wearables"/>
    <x v="942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20"/>
    <n v="49.19"/>
    <s v="music"/>
    <s v="classical music"/>
    <x v="94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"/>
    <n v="65"/>
    <s v="technology"/>
    <s v="wearables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1"/>
    <n v="43.7"/>
    <s v="music"/>
    <s v="classical music"/>
    <x v="945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94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9"/>
    <n v="94.64"/>
    <s v="theater"/>
    <s v="spaces"/>
    <x v="947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"/>
    <n v="93.07"/>
    <s v="photography"/>
    <s v="photobooks"/>
    <x v="94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"/>
    <n v="89.19"/>
    <s v="technology"/>
    <s v="wearables"/>
    <x v="949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"/>
    <n v="35.549999999999997"/>
    <s v="music"/>
    <s v="indie rock"/>
    <x v="950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"/>
    <n v="209.84"/>
    <s v="theater"/>
    <s v="plays"/>
    <x v="95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"/>
    <n v="39.159999999999997"/>
    <s v="music"/>
    <s v="electronic music"/>
    <x v="95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999999999999"/>
    <s v="music"/>
    <s v="classical music"/>
    <x v="953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"/>
    <n v="72.87"/>
    <s v="film &amp; video"/>
    <s v="documentary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"/>
    <n v="88.19"/>
    <s v="music"/>
    <s v="rock"/>
    <x v="955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7"/>
    <n v="59.82"/>
    <s v="music"/>
    <s v="indie rock"/>
    <x v="956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"/>
    <n v="375.76"/>
    <s v="film &amp; video"/>
    <s v="shorts"/>
    <x v="957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8"/>
    <n v="63.87"/>
    <s v="technology"/>
    <s v="space exploration"/>
    <x v="958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"/>
    <n v="43.42"/>
    <s v="games"/>
    <s v="video games"/>
    <x v="959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"/>
    <n v="108.05"/>
    <s v="publishing"/>
    <s v="art books"/>
    <x v="960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"/>
    <n v="108.02"/>
    <s v="music"/>
    <s v="rock"/>
    <x v="96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"/>
    <s v="photography"/>
    <s v="photobooks"/>
    <x v="96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"/>
    <s v="theater"/>
    <s v="plays"/>
    <x v="963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"/>
    <n v="88.85"/>
    <s v="film &amp; video"/>
    <s v="documentary"/>
    <x v="964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"/>
    <n v="105.03"/>
    <s v="theater"/>
    <s v="plays"/>
    <x v="965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"/>
    <n v="88.75"/>
    <s v="music"/>
    <s v="rock"/>
    <x v="966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"/>
    <s v="publishing"/>
    <s v="nonfiction"/>
    <x v="967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39999999999995"/>
    <s v="theater"/>
    <s v="plays"/>
    <x v="968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"/>
    <n v="69.53"/>
    <s v="theater"/>
    <s v="spaces"/>
    <x v="969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"/>
    <n v="82.33"/>
    <s v="music"/>
    <s v="classical music"/>
    <x v="970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"/>
    <s v="film &amp; video"/>
    <s v="documentary"/>
    <x v="971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5"/>
    <n v="168.51"/>
    <s v="music"/>
    <s v="pop"/>
    <x v="972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4"/>
    <n v="75.849999999999994"/>
    <s v="music"/>
    <s v="rock"/>
    <x v="97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3"/>
    <n v="71.44"/>
    <s v="publishing"/>
    <s v="nonfiction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4"/>
    <n v="81.78"/>
    <s v="theater"/>
    <s v="plays"/>
    <x v="975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7"/>
    <n v="221.79"/>
    <s v="photography"/>
    <s v="photobooks"/>
    <x v="97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6"/>
    <n v="59.7"/>
    <s v="theater"/>
    <s v="plays"/>
    <x v="977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"/>
    <n v="46.67"/>
    <s v="music"/>
    <s v="metal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4"/>
    <n v="80.27"/>
    <s v="music"/>
    <s v="indie rock"/>
    <x v="979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"/>
    <n v="136.78"/>
    <s v="theater"/>
    <s v="plays"/>
    <x v="980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"/>
    <n v="55.37"/>
    <s v="photography"/>
    <s v="photobooks"/>
    <x v="98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6"/>
    <n v="65.34"/>
    <s v="theater"/>
    <s v="plays"/>
    <x v="982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"/>
    <n v="45.41"/>
    <s v="technology"/>
    <s v="wearables"/>
    <x v="983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"/>
    <n v="56.67"/>
    <s v="publishing"/>
    <s v="nonfiction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7"/>
    <n v="291.33"/>
    <s v="technology"/>
    <s v="wearables"/>
    <x v="9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2"/>
    <n v="165.16"/>
    <s v="music"/>
    <s v="classical music"/>
    <x v="986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2"/>
    <n v="82.54"/>
    <s v="music"/>
    <s v="rock"/>
    <x v="987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2"/>
    <n v="148.78"/>
    <s v="music"/>
    <s v="rock"/>
    <x v="988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2"/>
    <n v="78.209999999999994"/>
    <s v="theater"/>
    <s v="plays"/>
    <x v="989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"/>
    <n v="160.16"/>
    <s v="film &amp; video"/>
    <s v="documentary"/>
    <x v="99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"/>
    <n v="81.069999999999993"/>
    <s v="music"/>
    <s v="rock"/>
    <x v="991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2"/>
    <n v="129.36000000000001"/>
    <s v="theater"/>
    <s v="plays"/>
    <x v="99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"/>
    <n v="110.49"/>
    <s v="music"/>
    <s v="indie rock"/>
    <x v="99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"/>
    <n v="55.7"/>
    <s v="music"/>
    <s v="rock"/>
    <x v="994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"/>
    <n v="116.56"/>
    <s v="food"/>
    <s v="food trucks"/>
    <x v="995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"/>
    <n v="163.78"/>
    <s v="music"/>
    <s v="rock"/>
    <x v="996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1"/>
    <n v="147.71"/>
    <s v="film &amp; video"/>
    <s v="television"/>
    <x v="99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"/>
    <n v="37.130000000000003"/>
    <s v="music"/>
    <s v="indie rock"/>
    <x v="99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1"/>
    <n v="53.47"/>
    <s v="music"/>
    <s v="indie rock"/>
    <x v="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1"/>
    <n v="137.31"/>
    <s v="music"/>
    <s v="rock"/>
    <x v="10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9"/>
    <n v="40.549999999999997"/>
    <s v="music"/>
    <s v="rock"/>
    <x v="1001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"/>
    <n v="68.63"/>
    <s v="games"/>
    <s v="tabletop games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1"/>
    <n v="71.790000000000006"/>
    <s v="theater"/>
    <s v="plays"/>
    <x v="1003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6"/>
    <n v="58.53"/>
    <s v="photography"/>
    <s v="photobooks"/>
    <x v="100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"/>
    <n v="215.25"/>
    <s v="theater"/>
    <s v="musical"/>
    <x v="1005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"/>
    <n v="89.93"/>
    <s v="photography"/>
    <s v="photobooks"/>
    <x v="1006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1"/>
    <n v="80.33"/>
    <s v="film &amp; video"/>
    <s v="television"/>
    <x v="1007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"/>
    <n v="188.13"/>
    <s v="music"/>
    <s v="indie rock"/>
    <x v="1008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"/>
    <n v="34.01"/>
    <s v="music"/>
    <s v="metal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"/>
    <n v="859.86"/>
    <s v="technology"/>
    <s v="wearables"/>
    <x v="1010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"/>
    <n v="127.81"/>
    <s v="theater"/>
    <s v="plays"/>
    <x v="1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"/>
    <n v="46.88"/>
    <s v="film &amp; video"/>
    <s v="documentary"/>
    <x v="1012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"/>
    <n v="93.76"/>
    <s v="theater"/>
    <s v="plays"/>
    <x v="1013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s v="music"/>
    <s v="indie rock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3"/>
    <s v="theater"/>
    <s v="plays"/>
    <x v="1015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90000000000006"/>
    <s v="theater"/>
    <s v="plays"/>
    <x v="1016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"/>
    <s v="film &amp; video"/>
    <s v="television"/>
    <x v="1017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8"/>
    <s v="film &amp; video"/>
    <s v="documentary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2"/>
    <n v="230.19"/>
    <s v="publishing"/>
    <s v="nonfiction"/>
    <x v="1019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9"/>
    <n v="97.38"/>
    <s v="theater"/>
    <s v="plays"/>
    <x v="1020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"/>
    <n v="120.86"/>
    <s v="technology"/>
    <s v="hardware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"/>
    <n v="64.95"/>
    <s v="film &amp; video"/>
    <s v="documentary"/>
    <x v="1022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9"/>
    <n v="32.82"/>
    <s v="games"/>
    <s v="tabletop games"/>
    <x v="1023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8"/>
    <n v="95.23"/>
    <s v="film &amp; video"/>
    <s v="documentary"/>
    <x v="1024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"/>
    <n v="42.16"/>
    <s v="photography"/>
    <s v="photobooks"/>
    <x v="1025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2"/>
    <n v="83.94"/>
    <s v="technology"/>
    <s v="space exploration"/>
    <x v="1026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2"/>
    <n v="69.12"/>
    <s v="food"/>
    <s v="food trucks"/>
    <x v="1027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"/>
    <n v="61.03"/>
    <s v="music"/>
    <s v="electronic music"/>
    <x v="1028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"/>
    <n v="130.09"/>
    <s v="theater"/>
    <s v="spaces"/>
    <x v="1029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"/>
    <n v="56.2"/>
    <s v="theater"/>
    <s v="plays"/>
    <x v="1030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7"/>
    <n v="44.86"/>
    <s v="theater"/>
    <s v="plays"/>
    <x v="1031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7"/>
    <n v="60.74"/>
    <s v="music"/>
    <s v="rock"/>
    <x v="1032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"/>
    <n v="36.630000000000003"/>
    <s v="music"/>
    <s v="metal"/>
    <x v="1033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"/>
    <n v="73.58"/>
    <s v="theater"/>
    <s v="plays"/>
    <x v="1034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6"/>
    <n v="414.29"/>
    <s v="photography"/>
    <s v="photobooks"/>
    <x v="10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5"/>
    <n v="65.58"/>
    <s v="theater"/>
    <s v="plays"/>
    <x v="1036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2"/>
    <n v="127.93"/>
    <s v="technology"/>
    <s v="wearables"/>
    <x v="1037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"/>
    <n v="358.69"/>
    <s v="theater"/>
    <s v="plays"/>
    <x v="1038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"/>
    <n v="63.48"/>
    <s v="music"/>
    <s v="rock"/>
    <x v="1039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4"/>
    <n v="82.61"/>
    <s v="theater"/>
    <s v="plays"/>
    <x v="1040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4"/>
    <n v="80.23"/>
    <s v="theater"/>
    <s v="plays"/>
    <x v="104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"/>
    <n v="189.33"/>
    <s v="music"/>
    <s v="jazz"/>
    <x v="104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"/>
    <n v="83.43"/>
    <s v="theater"/>
    <s v="plays"/>
    <x v="1043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"/>
    <n v="107"/>
    <s v="theater"/>
    <s v="plays"/>
    <x v="1044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8"/>
    <n v="40.76"/>
    <s v="publishing"/>
    <s v="nonfiction"/>
    <x v="1045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"/>
    <n v="68.25"/>
    <s v="theater"/>
    <s v="plays"/>
    <x v="1046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2"/>
    <n v="115.51"/>
    <s v="film &amp; video"/>
    <s v="documentary"/>
    <x v="1047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3"/>
    <n v="47.13"/>
    <s v="photography"/>
    <s v="photobooks"/>
    <x v="1048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"/>
    <n v="144.91"/>
    <s v="film &amp; video"/>
    <s v="shorts"/>
    <x v="1049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3"/>
    <n v="68.010000000000005"/>
    <s v="music"/>
    <s v="rock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3"/>
    <n v="78.260000000000005"/>
    <s v="theater"/>
    <s v="plays"/>
    <x v="10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3"/>
    <n v="110.47"/>
    <s v="film &amp; video"/>
    <s v="documentary"/>
    <x v="1052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"/>
    <n v="66.150000000000006"/>
    <s v="theater"/>
    <s v="plays"/>
    <x v="1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9"/>
    <n v="95.28"/>
    <s v="technology"/>
    <s v="space exploration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7"/>
    <n v="70.209999999999994"/>
    <s v="music"/>
    <s v="indie rock"/>
    <x v="1055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"/>
    <n v="69.19"/>
    <s v="theater"/>
    <s v="plays"/>
    <x v="1056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2"/>
    <n v="62.92"/>
    <s v="theater"/>
    <s v="plays"/>
    <x v="1057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60"/>
    <n v="109.78"/>
    <s v="film &amp; video"/>
    <s v="television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2"/>
    <n v="53.19"/>
    <s v="publishing"/>
    <s v="nonfiction"/>
    <x v="1059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"/>
    <n v="113.88"/>
    <s v="music"/>
    <s v="rock"/>
    <x v="1060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9"/>
    <n v="23.52"/>
    <s v="technology"/>
    <s v="wearables"/>
    <x v="1061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"/>
    <n v="50.18"/>
    <s v="film &amp; video"/>
    <s v="documentary"/>
    <x v="106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"/>
    <n v="168.39"/>
    <s v="food"/>
    <s v="food trucks"/>
    <x v="1063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"/>
    <n v="95.78"/>
    <s v="film &amp; video"/>
    <s v="documentary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1"/>
    <n v="554"/>
    <s v="music"/>
    <s v="pop"/>
    <x v="1065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1"/>
    <n v="63.62"/>
    <s v="music"/>
    <s v="rock"/>
    <x v="1066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"/>
    <n v="48.13"/>
    <s v="games"/>
    <s v="tabletop games"/>
    <x v="1067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1"/>
    <n v="40.630000000000003"/>
    <s v="theater"/>
    <s v="plays"/>
    <x v="1068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"/>
    <n v="69.819999999999993"/>
    <s v="theater"/>
    <s v="plays"/>
    <x v="1069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"/>
    <n v="166.97"/>
    <s v="theater"/>
    <s v="musical"/>
    <x v="1070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"/>
    <n v="68.86"/>
    <s v="food"/>
    <s v="small batch"/>
    <x v="1071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"/>
    <n v="37.479999999999997"/>
    <s v="games"/>
    <s v="tabletop games"/>
    <x v="1072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"/>
    <n v="125.09"/>
    <s v="theater"/>
    <s v="plays"/>
    <x v="1073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"/>
    <n v="72.38"/>
    <s v="theater"/>
    <s v="plays"/>
    <x v="10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6"/>
    <s v="music"/>
    <s v="rock"/>
    <x v="1075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"/>
    <n v="69.569999999999993"/>
    <s v="games"/>
    <s v="tabletop games"/>
    <x v="1076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10"/>
    <n v="50.75"/>
    <s v="theater"/>
    <s v="plays"/>
    <x v="1077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10"/>
    <n v="91.3"/>
    <s v="theater"/>
    <s v="plays"/>
    <x v="1078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"/>
    <n v="54.69"/>
    <s v="publishing"/>
    <s v="nonfiction"/>
    <x v="107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7"/>
    <n v="70.06"/>
    <s v="music"/>
    <s v="rock"/>
    <x v="1080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"/>
    <n v="74.819999999999993"/>
    <s v="theater"/>
    <s v="plays"/>
    <x v="1081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"/>
    <n v="160.47"/>
    <s v="film &amp; video"/>
    <s v="documentary"/>
    <x v="10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"/>
    <n v="104.85"/>
    <s v="photography"/>
    <s v="photobooks"/>
    <x v="108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6"/>
    <n v="36.53"/>
    <s v="publishing"/>
    <s v="nonfiction"/>
    <x v="1084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2"/>
    <n v="48.54"/>
    <s v="music"/>
    <s v="rock"/>
    <x v="10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9"/>
    <n v="61.04"/>
    <s v="music"/>
    <s v="indie rock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2"/>
    <n v="115.55"/>
    <s v="publishing"/>
    <s v="translations"/>
    <x v="1087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9"/>
    <n v="54.3"/>
    <s v="theater"/>
    <s v="plays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"/>
    <n v="71.34"/>
    <s v="photography"/>
    <s v="photobooks"/>
    <x v="1089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1"/>
    <n v="53.08"/>
    <s v="games"/>
    <s v="tabletop games"/>
    <x v="1090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"/>
    <n v="94.91"/>
    <s v="theater"/>
    <s v="musical"/>
    <x v="1091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5"/>
    <n v="102.08"/>
    <s v="film &amp; video"/>
    <s v="shorts"/>
    <x v="109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20"/>
    <n v="50.93"/>
    <s v="music"/>
    <s v="rock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8"/>
    <n v="154.16999999999999"/>
    <s v="technology"/>
    <s v="hardware"/>
    <x v="1094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1"/>
    <n v="71.87"/>
    <s v="photography"/>
    <s v="photobooks"/>
    <x v="109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8"/>
    <n v="45.67"/>
    <s v="film &amp; video"/>
    <s v="documentary"/>
    <x v="1096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8"/>
    <n v="76.87"/>
    <s v="film &amp; video"/>
    <s v="television"/>
    <x v="109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90"/>
    <n v="145.41"/>
    <s v="theater"/>
    <s v="musical"/>
    <x v="1098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8"/>
    <n v="76.8"/>
    <s v="theater"/>
    <s v="plays"/>
    <x v="1099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9"/>
    <n v="116.65"/>
    <s v="theater"/>
    <s v="plays"/>
    <x v="1100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"/>
    <n v="83.75"/>
    <s v="film &amp; video"/>
    <s v="television"/>
    <x v="1101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"/>
    <n v="68.709999999999994"/>
    <s v="music"/>
    <s v="rock"/>
    <x v="1102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60"/>
    <n v="40.29"/>
    <s v="theater"/>
    <s v="plays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"/>
    <n v="73.36"/>
    <s v="music"/>
    <s v="rock"/>
    <x v="1104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7"/>
    <n v="74.209999999999994"/>
    <s v="theater"/>
    <s v="plays"/>
    <x v="110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7"/>
    <n v="59.23"/>
    <s v="music"/>
    <s v="rock"/>
    <x v="1106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7"/>
    <n v="108.78"/>
    <s v="photography"/>
    <s v="photobooks"/>
    <x v="1107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7"/>
    <n v="70.11"/>
    <s v="theater"/>
    <s v="spaces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"/>
    <n v="81.89"/>
    <s v="film &amp; video"/>
    <s v="documentary"/>
    <x v="1109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"/>
    <n v="50.69"/>
    <s v="music"/>
    <s v="indie rock"/>
    <x v="1110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3"/>
    <n v="82.94"/>
    <s v="theater"/>
    <s v="spaces"/>
    <x v="111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9"/>
    <s v="music"/>
    <s v="rock"/>
    <x v="111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"/>
    <n v="48.15"/>
    <s v="photography"/>
    <s v="photobooks"/>
    <x v="11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6"/>
    <n v="143.11000000000001"/>
    <s v="theater"/>
    <s v="plays"/>
    <x v="1114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6"/>
    <n v="115.02"/>
    <s v="theater"/>
    <s v="plays"/>
    <x v="1115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6"/>
    <n v="41.94"/>
    <s v="theater"/>
    <s v="plays"/>
    <x v="11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"/>
    <n v="107.57"/>
    <s v="theater"/>
    <s v="plays"/>
    <x v="1117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"/>
    <n v="75.19"/>
    <s v="film &amp; video"/>
    <s v="documentary"/>
    <x v="1118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"/>
    <n v="64.16"/>
    <s v="theater"/>
    <s v="plays"/>
    <x v="1119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"/>
    <n v="122.33"/>
    <s v="film &amp; video"/>
    <s v="shorts"/>
    <x v="112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2"/>
    <n v="105.18"/>
    <s v="film &amp; video"/>
    <s v="documentary"/>
    <x v="1121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7"/>
    <n v="52.58"/>
    <s v="theater"/>
    <s v="plays"/>
    <x v="1122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1"/>
    <n v="437.5"/>
    <s v="theater"/>
    <s v="plays"/>
    <x v="1123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5"/>
    <n v="50.38"/>
    <s v="theater"/>
    <s v="plays"/>
    <x v="1124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5"/>
    <n v="113.83"/>
    <s v="music"/>
    <s v="pop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5"/>
    <n v="35.61"/>
    <s v="music"/>
    <s v="indie rock"/>
    <x v="1126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5"/>
    <n v="36.86"/>
    <s v="theater"/>
    <s v="plays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2"/>
    <n v="307.82"/>
    <s v="technology"/>
    <s v="space exploration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5"/>
    <n v="93.43"/>
    <s v="theater"/>
    <s v="plays"/>
    <x v="112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5"/>
    <n v="80.400000000000006"/>
    <s v="theater"/>
    <s v="plays"/>
    <x v="1130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1"/>
    <n v="43.55"/>
    <s v="publishing"/>
    <s v="nonfiction"/>
    <x v="1131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"/>
    <n v="64.47"/>
    <s v="music"/>
    <s v="rock"/>
    <x v="1132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"/>
    <n v="50.69"/>
    <s v="theater"/>
    <s v="spaces"/>
    <x v="1133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"/>
    <n v="50.2"/>
    <s v="theater"/>
    <s v="plays"/>
    <x v="113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"/>
    <n v="65.97"/>
    <s v="music"/>
    <s v="faith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"/>
    <n v="66.7"/>
    <s v="publishing"/>
    <s v="nonfiction"/>
    <x v="1136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2"/>
    <s v="film &amp; video"/>
    <s v="shorts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nology"/>
    <s v="wearables"/>
    <x v="1138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4"/>
    <n v="96.2"/>
    <s v="theater"/>
    <s v="plays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4"/>
    <n v="54.02"/>
    <s v="film &amp; video"/>
    <s v="documentary"/>
    <x v="1140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4"/>
    <n v="99.54"/>
    <s v="theater"/>
    <s v="musical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4"/>
    <n v="63.11"/>
    <s v="theater"/>
    <s v="plays"/>
    <x v="1142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"/>
    <n v="172.23"/>
    <s v="theater"/>
    <s v="musical"/>
    <x v="1143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9"/>
    <n v="53.16"/>
    <s v="theater"/>
    <s v="spaces"/>
    <x v="114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3"/>
    <n v="85.75"/>
    <s v="technology"/>
    <s v="makerspaces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3"/>
    <n v="66.69"/>
    <s v="music"/>
    <s v="rock"/>
    <x v="1146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"/>
    <n v="55.01"/>
    <s v="theater"/>
    <s v="plays"/>
    <x v="1147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"/>
    <n v="82.52"/>
    <s v="publishing"/>
    <s v="nonfiction"/>
    <x v="1148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"/>
    <n v="150.15"/>
    <s v="theater"/>
    <s v="plays"/>
    <x v="1149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"/>
    <n v="86.49"/>
    <s v="theater"/>
    <s v="spaces"/>
    <x v="115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"/>
    <s v="theater"/>
    <s v="plays"/>
    <x v="11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8"/>
    <n v="82.26"/>
    <s v="theater"/>
    <s v="plays"/>
    <x v="1152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2"/>
    <n v="51.47"/>
    <s v="publishing"/>
    <s v="nonfiction"/>
    <x v="1153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"/>
    <n v="28.1"/>
    <s v="games"/>
    <s v="tabletop games"/>
    <x v="1154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"/>
    <n v="80.73"/>
    <s v="theater"/>
    <s v="plays"/>
    <x v="1155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"/>
    <s v="music"/>
    <s v="indie rock"/>
    <x v="11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8"/>
    <n v="101.56"/>
    <s v="technology"/>
    <s v="hardware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"/>
    <n v="36.47"/>
    <s v="theater"/>
    <s v="plays"/>
    <x v="1158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"/>
    <n v="110.22"/>
    <s v="theater"/>
    <s v="plays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"/>
    <n v="53.89"/>
    <s v="music"/>
    <s v="metal"/>
    <x v="1160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"/>
    <n v="23.96"/>
    <s v="music"/>
    <s v="electronic music"/>
    <x v="116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"/>
    <n v="93.61"/>
    <s v="theater"/>
    <s v="plays"/>
    <x v="1162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"/>
    <n v="87.1"/>
    <s v="music"/>
    <s v="rock"/>
    <x v="1163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"/>
    <n v="34.130000000000003"/>
    <s v="games"/>
    <s v="video games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"/>
    <n v="41.74"/>
    <s v="technology"/>
    <s v="hardware"/>
    <x v="1165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"/>
    <n v="55.5"/>
    <s v="theater"/>
    <s v="musical"/>
    <x v="1166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"/>
    <n v="53.72"/>
    <s v="theater"/>
    <s v="plays"/>
    <x v="1167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1"/>
    <n v="109.71"/>
    <s v="music"/>
    <s v="rock"/>
    <x v="116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"/>
    <n v="84.08"/>
    <s v="music"/>
    <s v="classical music"/>
    <x v="1169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1"/>
    <n v="88.44"/>
    <s v="music"/>
    <s v="classical music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1"/>
    <n v="114.55"/>
    <s v="theater"/>
    <s v="plays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1"/>
    <n v="25.69"/>
    <s v="theater"/>
    <s v="plays"/>
    <x v="1172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1"/>
    <n v="186.11"/>
    <s v="film &amp; video"/>
    <s v="shorts"/>
    <x v="117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"/>
    <n v="122.54"/>
    <s v="theater"/>
    <s v="plays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"/>
    <n v="79.62"/>
    <s v="theater"/>
    <s v="plays"/>
    <x v="117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"/>
    <n v="200.49"/>
    <s v="theater"/>
    <s v="plays"/>
    <x v="1176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"/>
    <n v="178.93"/>
    <s v="technology"/>
    <s v="wearables"/>
    <x v="1177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"/>
    <n v="68.53"/>
    <s v="theater"/>
    <s v="plays"/>
    <x v="1178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"/>
    <n v="178.61"/>
    <s v="music"/>
    <s v="rock"/>
    <x v="117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"/>
    <n v="131.58000000000001"/>
    <s v="music"/>
    <s v="indie rock"/>
    <x v="1180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1"/>
    <s v="film &amp; video"/>
    <s v="shorts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s v="film &amp; video"/>
    <s v="documentary"/>
    <x v="118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9"/>
    <s v="music"/>
    <s v="classical music"/>
    <x v="1183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4"/>
    <s v="theater"/>
    <s v="musical"/>
    <x v="1184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"/>
    <s v="theater"/>
    <s v="plays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8"/>
    <n v="65.16"/>
    <s v="music"/>
    <s v="electronic music"/>
    <x v="1186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20"/>
    <n v="308.75"/>
    <s v="technology"/>
    <s v="wearables"/>
    <x v="118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"/>
    <n v="129.97"/>
    <s v="technology"/>
    <s v="gadgets"/>
    <x v="1188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10"/>
    <n v="94.9"/>
    <s v="theater"/>
    <s v="musical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10"/>
    <n v="54.67"/>
    <s v="technology"/>
    <s v="wearables"/>
    <x v="1190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"/>
    <n v="39.57"/>
    <s v="film &amp; video"/>
    <s v="animation"/>
    <x v="1191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7999999999999"/>
    <s v="theater"/>
    <s v="plays"/>
    <x v="1192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6"/>
    <n v="40.75"/>
    <s v="music"/>
    <s v="electronic music"/>
    <x v="1193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3"/>
    <n v="88.8"/>
    <s v="film &amp; video"/>
    <s v="animation"/>
    <x v="119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6"/>
    <n v="64.75"/>
    <s v="games"/>
    <s v="tabletop games"/>
    <x v="1195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"/>
    <n v="44.94"/>
    <s v="photography"/>
    <s v="photobooks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10"/>
    <n v="74.25"/>
    <s v="music"/>
    <s v="rock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8"/>
    <n v="34.17"/>
    <s v="music"/>
    <s v="rock"/>
    <x v="1198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"/>
    <n v="24.76"/>
    <s v="games"/>
    <s v="tabletop games"/>
    <x v="1199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7"/>
    <n v="28.58"/>
    <s v="film &amp; video"/>
    <s v="documentary"/>
    <x v="12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20"/>
    <n v="41.7"/>
    <s v="music"/>
    <s v="metal"/>
    <x v="1201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"/>
    <n v="77.34"/>
    <s v="theater"/>
    <s v="plays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20"/>
    <n v="159.47"/>
    <s v="theater"/>
    <s v="plays"/>
    <x v="1203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"/>
    <n v="36.21"/>
    <s v="music"/>
    <s v="electronic music"/>
    <x v="120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205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"/>
    <n v="85.18"/>
    <s v="theater"/>
    <s v="spaces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4"/>
    <n v="62.38"/>
    <s v="music"/>
    <s v="indie rock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"/>
    <n v="50.25"/>
    <s v="music"/>
    <s v="rock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"/>
    <n v="424.45"/>
    <s v="technology"/>
    <s v="wearables"/>
    <x v="1209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2"/>
    <n v="49.12"/>
    <s v="games"/>
    <s v="mobile games"/>
    <x v="1210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4"/>
    <n v="53.56"/>
    <s v="music"/>
    <s v="rock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"/>
    <n v="83.14"/>
    <s v="theater"/>
    <s v="plays"/>
    <x v="1212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"/>
    <n v="43.04"/>
    <s v="film &amp; video"/>
    <s v="shorts"/>
    <x v="1213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5"/>
    <n v="96.71"/>
    <s v="film &amp; video"/>
    <s v="shorts"/>
    <x v="12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5"/>
    <n v="69.27"/>
    <s v="food"/>
    <s v="small batch"/>
    <x v="1215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"/>
    <n v="125.27"/>
    <s v="theater"/>
    <s v="spaces"/>
    <x v="121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1"/>
    <n v="231.75"/>
    <s v="music"/>
    <s v="jazz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1"/>
    <n v="124.92"/>
    <s v="technology"/>
    <s v="wearables"/>
    <x v="1218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"/>
    <n v="100.22"/>
    <s v="theater"/>
    <s v="plays"/>
    <x v="1219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"/>
    <n v="72.89"/>
    <s v="theater"/>
    <s v="plays"/>
    <x v="1220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3"/>
    <n v="70.459999999999994"/>
    <s v="theater"/>
    <s v="plays"/>
    <x v="1221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2"/>
    <n v="80.16"/>
    <s v="theater"/>
    <s v="plays"/>
    <x v="122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"/>
    <n v="51.29"/>
    <s v="games"/>
    <s v="video games"/>
    <x v="1223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"/>
    <n v="114.13"/>
    <s v="theater"/>
    <s v="plays"/>
    <x v="1224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"/>
    <n v="42.21"/>
    <s v="theater"/>
    <s v="plays"/>
    <x v="12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3"/>
    <n v="77.27"/>
    <s v="publishing"/>
    <s v="nonfiction"/>
    <x v="122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"/>
    <n v="267.64999999999998"/>
    <s v="theater"/>
    <s v="musical"/>
    <x v="1227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4"/>
    <n v="56.83"/>
    <s v="theater"/>
    <s v="plays"/>
    <x v="1228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4"/>
    <n v="39.869999999999997"/>
    <s v="theater"/>
    <s v="plays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1"/>
    <n v="64.709999999999994"/>
    <s v="music"/>
    <s v="pop"/>
    <x v="12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"/>
    <n v="32.32"/>
    <s v="photography"/>
    <s v="photobooks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"/>
    <n v="167.49"/>
    <s v="film &amp; video"/>
    <s v="shorts"/>
    <x v="1232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"/>
    <n v="74.069999999999993"/>
    <s v="music"/>
    <s v="classical music"/>
    <x v="1233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3"/>
    <n v="136.91"/>
    <s v="music"/>
    <s v="classical music"/>
    <x v="12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3"/>
    <n v="47.54"/>
    <s v="music"/>
    <s v="indie rock"/>
    <x v="123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"/>
    <n v="65.38"/>
    <s v="theater"/>
    <s v="plays"/>
    <x v="123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3"/>
    <n v="80.55"/>
    <s v="music"/>
    <s v="indie rock"/>
    <x v="123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"/>
    <s v="music"/>
    <s v="rock"/>
    <x v="1238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"/>
    <s v="theater"/>
    <s v="plays"/>
    <x v="1239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6"/>
    <n v="373.5"/>
    <s v="film &amp; video"/>
    <s v="drama"/>
    <x v="1240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"/>
    <n v="61.9"/>
    <s v="music"/>
    <s v="electronic music"/>
    <x v="1241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"/>
    <n v="72.95"/>
    <s v="theater"/>
    <s v="plays"/>
    <x v="1242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"/>
    <n v="68.349999999999994"/>
    <s v="theater"/>
    <s v="plays"/>
    <x v="1243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90000000000006"/>
    <s v="theater"/>
    <s v="plays"/>
    <x v="1244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"/>
    <n v="50.11"/>
    <s v="theater"/>
    <s v="musical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3"/>
    <n v="49.55"/>
    <s v="theater"/>
    <s v="plays"/>
    <x v="124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"/>
    <n v="49.44"/>
    <s v="theater"/>
    <s v="plays"/>
    <x v="1247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7"/>
    <n v="191.13"/>
    <s v="theater"/>
    <s v="spaces"/>
    <x v="1248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6"/>
    <n v="57.08"/>
    <s v="film &amp; video"/>
    <s v="documentary"/>
    <x v="124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10"/>
    <n v="93.4"/>
    <s v="film &amp; video"/>
    <s v="television"/>
    <x v="1250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8"/>
    <n v="27.6"/>
    <s v="technology"/>
    <s v="space exploration"/>
    <x v="1251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9"/>
    <n v="67.260000000000005"/>
    <s v="technology"/>
    <s v="hardware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6"/>
    <n v="104.07"/>
    <s v="theater"/>
    <s v="plays"/>
    <x v="125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"/>
    <n v="111.41"/>
    <s v="technology"/>
    <s v="web"/>
    <x v="1254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"/>
    <n v="68.94"/>
    <s v="music"/>
    <s v="rock"/>
    <x v="1255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56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3"/>
    <s v="theater"/>
    <s v="plays"/>
    <x v="12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3"/>
    <n v="100.47"/>
    <s v="music"/>
    <s v="rock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2"/>
    <n v="110.64"/>
    <s v="film &amp; video"/>
    <s v="animation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7"/>
    <n v="52.6"/>
    <s v="music"/>
    <s v="pop"/>
    <x v="1260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"/>
    <n v="93.7"/>
    <s v="technology"/>
    <s v="makerspaces"/>
    <x v="1261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"/>
    <n v="10.51"/>
    <s v="technology"/>
    <s v="hardware"/>
    <x v="126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8"/>
    <n v="74.239999999999995"/>
    <s v="theater"/>
    <s v="musical"/>
    <x v="1263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"/>
    <n v="40.98"/>
    <s v="technology"/>
    <s v="gadgets"/>
    <x v="1264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"/>
    <n v="204.57"/>
    <s v="theater"/>
    <s v="plays"/>
    <x v="1265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"/>
    <n v="52.96"/>
    <s v="music"/>
    <s v="classical music"/>
    <x v="1266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"/>
    <s v="music"/>
    <s v="rock"/>
    <x v="1267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"/>
    <n v="75.09"/>
    <s v="theater"/>
    <s v="plays"/>
    <x v="1268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"/>
    <n v="85.5"/>
    <s v="music"/>
    <s v="rock"/>
    <x v="1269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7"/>
    <n v="106.53"/>
    <s v="music"/>
    <s v="indie rock"/>
    <x v="1270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"/>
    <n v="184.78"/>
    <s v="theater"/>
    <s v="plays"/>
    <x v="127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2"/>
    <n v="25.13"/>
    <s v="theater"/>
    <s v="plays"/>
    <x v="1272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"/>
    <n v="90.28"/>
    <s v="music"/>
    <s v="rock"/>
    <x v="127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1"/>
    <n v="103.17"/>
    <s v="theater"/>
    <s v="spaces"/>
    <x v="127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"/>
    <n v="22.12"/>
    <s v="technology"/>
    <s v="hardware"/>
    <x v="127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1"/>
    <n v="58.6"/>
    <s v="music"/>
    <s v="indie rock"/>
    <x v="1276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"/>
    <n v="136"/>
    <s v="theater"/>
    <s v="plays"/>
    <x v="1277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"/>
    <n v="73.77"/>
    <s v="music"/>
    <s v="rock"/>
    <x v="1278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"/>
    <n v="48.72"/>
    <s v="photography"/>
    <s v="photobooks"/>
    <x v="1279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5"/>
    <n v="42.72"/>
    <s v="music"/>
    <s v="metal"/>
    <x v="1280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"/>
    <n v="44.96"/>
    <s v="music"/>
    <s v="pop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"/>
    <n v="46.4"/>
    <s v="music"/>
    <s v="indie rock"/>
    <x v="128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60"/>
    <n v="174"/>
    <s v="theater"/>
    <s v="musical"/>
    <x v="128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"/>
    <n v="62.33"/>
    <s v="theater"/>
    <s v="plays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"/>
    <n v="63.18"/>
    <s v="music"/>
    <s v="rock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"/>
    <n v="46.65"/>
    <s v="music"/>
    <s v="indie rock"/>
    <x v="1286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4"/>
    <n v="79.83"/>
    <s v="music"/>
    <s v="rock"/>
    <x v="1287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"/>
    <n v="51.88"/>
    <s v="theater"/>
    <s v="plays"/>
    <x v="1288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"/>
    <n v="109.08"/>
    <s v="theater"/>
    <s v="plays"/>
    <x v="128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4"/>
    <n v="76.67"/>
    <s v="music"/>
    <s v="rock"/>
    <x v="129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"/>
    <n v="36.61"/>
    <s v="theater"/>
    <s v="plays"/>
    <x v="1291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6"/>
    <n v="56.64"/>
    <s v="photography"/>
    <s v="photobooks"/>
    <x v="1292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"/>
    <n v="64.53"/>
    <s v="food"/>
    <s v="small batch"/>
    <x v="1293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"/>
    <n v="50.29"/>
    <s v="film &amp; video"/>
    <s v="documentary"/>
    <x v="1294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3"/>
    <n v="65.38"/>
    <s v="music"/>
    <s v="rock"/>
    <x v="1295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3"/>
    <n v="62.17"/>
    <s v="music"/>
    <s v="rock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"/>
    <n v="44.48"/>
    <s v="photography"/>
    <s v="places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"/>
    <n v="85.21"/>
    <s v="theater"/>
    <s v="plays"/>
    <x v="1298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"/>
    <n v="57.54"/>
    <s v="music"/>
    <s v="classical music"/>
    <x v="1299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"/>
    <n v="46.42"/>
    <s v="theater"/>
    <s v="plays"/>
    <x v="1300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"/>
    <n v="204.05"/>
    <s v="theater"/>
    <s v="plays"/>
    <x v="1301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2"/>
    <n v="60.87"/>
    <s v="food"/>
    <s v="small batch"/>
    <x v="1302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2"/>
    <n v="84.85"/>
    <s v="theater"/>
    <s v="plays"/>
    <x v="1303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"/>
    <n v="30.58"/>
    <s v="music"/>
    <s v="rock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"/>
    <n v="81.319999999999993"/>
    <s v="theater"/>
    <s v="plays"/>
    <x v="1305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2"/>
    <n v="86.49"/>
    <s v="music"/>
    <s v="rock"/>
    <x v="1306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"/>
    <n v="126.72"/>
    <s v="theater"/>
    <s v="musical"/>
    <x v="1307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"/>
    <n v="46.61"/>
    <s v="theater"/>
    <s v="plays"/>
    <x v="1308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"/>
    <n v="76.45"/>
    <s v="film &amp; video"/>
    <s v="television"/>
    <x v="1309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"/>
    <n v="176.09"/>
    <s v="theater"/>
    <s v="plays"/>
    <x v="1310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s v="theater"/>
    <s v="plays"/>
    <x v="13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8"/>
    <n v="56.98"/>
    <s v="photography"/>
    <s v="photobooks"/>
    <x v="1312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4"/>
    <s v="theater"/>
    <s v="plays"/>
    <x v="1313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"/>
    <n v="85.96"/>
    <s v="film &amp; video"/>
    <s v="shorts"/>
    <x v="1314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1"/>
    <n v="45.88"/>
    <s v="music"/>
    <s v="rock"/>
    <x v="13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1"/>
    <n v="72.05"/>
    <s v="theater"/>
    <s v="plays"/>
    <x v="1316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1"/>
    <n v="310"/>
    <s v="theater"/>
    <s v="plays"/>
    <x v="1317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1"/>
    <n v="115.09"/>
    <s v="music"/>
    <s v="indie rock"/>
    <x v="1318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1"/>
    <n v="41.04"/>
    <s v="music"/>
    <s v="pop"/>
    <x v="1319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5"/>
    <n v="46.22"/>
    <s v="music"/>
    <s v="rock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"/>
    <n v="65.87"/>
    <s v="theater"/>
    <s v="plays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"/>
    <n v="34.92"/>
    <s v="theater"/>
    <s v="plays"/>
    <x v="1322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5"/>
    <n v="72.91"/>
    <s v="music"/>
    <s v="indie rock"/>
    <x v="1323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"/>
    <n v="121.36"/>
    <s v="theater"/>
    <s v="plays"/>
    <x v="13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"/>
    <n v="57.2"/>
    <s v="theater"/>
    <s v="plays"/>
    <x v="13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"/>
    <n v="81.67"/>
    <s v="theater"/>
    <s v="plays"/>
    <x v="132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"/>
    <n v="40.01"/>
    <s v="film &amp; video"/>
    <s v="shorts"/>
    <x v="13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"/>
    <n v="114.29"/>
    <s v="theater"/>
    <s v="plays"/>
    <x v="1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"/>
    <s v="theater"/>
    <s v="plays"/>
    <x v="1329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"/>
    <s v="theater"/>
    <s v="plays"/>
    <x v="13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7"/>
    <n v="74.069999999999993"/>
    <s v="theater"/>
    <s v="spaces"/>
    <x v="1331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"/>
    <n v="104.89"/>
    <s v="photography"/>
    <s v="photobooks"/>
    <x v="1332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4"/>
    <n v="47.4"/>
    <s v="film &amp; video"/>
    <s v="documentary"/>
    <x v="1333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4"/>
    <n v="69.790000000000006"/>
    <s v="film &amp; video"/>
    <s v="shorts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"/>
    <n v="53.73"/>
    <s v="publishing"/>
    <s v="nonfiction"/>
    <x v="1335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"/>
    <n v="63.03"/>
    <s v="music"/>
    <s v="indie rock"/>
    <x v="1336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2"/>
    <n v="70.63"/>
    <s v="music"/>
    <s v="rock"/>
    <x v="1337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1"/>
    <n v="53.95"/>
    <s v="theater"/>
    <s v="spaces"/>
    <x v="13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1"/>
    <n v="46.18"/>
    <s v="music"/>
    <s v="indie rock"/>
    <x v="1339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2"/>
    <n v="47.76"/>
    <s v="music"/>
    <s v="rock"/>
    <x v="1340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2"/>
    <n v="60.15"/>
    <s v="music"/>
    <s v="classical music"/>
    <x v="1341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"/>
    <n v="61.06"/>
    <s v="theater"/>
    <s v="plays"/>
    <x v="134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"/>
    <n v="64.03"/>
    <s v="music"/>
    <s v="classical music"/>
    <x v="13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"/>
    <n v="105.54"/>
    <s v="theater"/>
    <s v="plays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"/>
    <n v="100.06"/>
    <s v="theater"/>
    <s v="plays"/>
    <x v="134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"/>
    <n v="125.81"/>
    <s v="theater"/>
    <s v="plays"/>
    <x v="1346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1"/>
    <n v="58.79"/>
    <s v="theater"/>
    <s v="plays"/>
    <x v="13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5"/>
    <n v="84.28"/>
    <s v="theater"/>
    <s v="plays"/>
    <x v="1348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"/>
    <n v="55.22"/>
    <s v="photography"/>
    <s v="photobooks"/>
    <x v="1349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"/>
    <n v="32.1"/>
    <s v="film &amp; video"/>
    <s v="documentary"/>
    <x v="1350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1"/>
    <n v="47.19"/>
    <s v="music"/>
    <s v="pop"/>
    <x v="1351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9"/>
    <n v="29.26"/>
    <s v="theater"/>
    <s v="plays"/>
    <x v="1352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9"/>
    <n v="44.19"/>
    <s v="theater"/>
    <s v="plays"/>
    <x v="13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9"/>
    <n v="75.959999999999994"/>
    <s v="theater"/>
    <s v="musical"/>
    <x v="1354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2"/>
    <n v="64.25"/>
    <s v="music"/>
    <s v="rock"/>
    <x v="1355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"/>
    <n v="47.91"/>
    <s v="technology"/>
    <s v="hardware"/>
    <x v="135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"/>
    <n v="135.04"/>
    <s v="technology"/>
    <s v="web"/>
    <x v="13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3"/>
    <n v="67.42"/>
    <s v="music"/>
    <s v="classical music"/>
    <x v="13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6"/>
    <n v="62.88"/>
    <s v="theater"/>
    <s v="plays"/>
    <x v="135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"/>
    <n v="62.67"/>
    <s v="theater"/>
    <s v="plays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4"/>
    <n v="50.69"/>
    <s v="music"/>
    <s v="rock"/>
    <x v="1361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s v="theater"/>
    <s v="musical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"/>
    <n v="59.46"/>
    <s v="music"/>
    <s v="classical music"/>
    <x v="1363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7"/>
    <n v="51.19"/>
    <s v="music"/>
    <s v="indie rock"/>
    <x v="1364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7"/>
    <n v="67.91"/>
    <s v="film &amp; video"/>
    <s v="documentary"/>
    <x v="1365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"/>
    <n v="47.85"/>
    <s v="theater"/>
    <s v="plays"/>
    <x v="1366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7"/>
    <n v="71.73"/>
    <s v="theater"/>
    <s v="plays"/>
    <x v="1367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4"/>
    <s v="theater"/>
    <s v="plays"/>
    <x v="1368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"/>
    <n v="31.62"/>
    <s v="film &amp; video"/>
    <s v="television"/>
    <x v="1369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7"/>
    <n v="78.72"/>
    <s v="film &amp; video"/>
    <s v="shorts"/>
    <x v="1370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7"/>
    <n v="147.4"/>
    <s v="theater"/>
    <s v="plays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3"/>
    <n v="54.99"/>
    <s v="music"/>
    <s v="classical music"/>
    <x v="1372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5"/>
    <n v="59.26"/>
    <s v="music"/>
    <s v="metal"/>
    <x v="1373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8"/>
    <n v="126.55"/>
    <s v="theater"/>
    <s v="plays"/>
    <x v="13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5"/>
    <n v="32.97"/>
    <s v="theater"/>
    <s v="plays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5"/>
    <n v="79.540000000000006"/>
    <s v="theater"/>
    <s v="plays"/>
    <x v="1376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"/>
    <n v="71.67"/>
    <s v="theater"/>
    <s v="plays"/>
    <x v="137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"/>
    <n v="46.09"/>
    <s v="music"/>
    <s v="rock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4"/>
    <n v="125.45"/>
    <s v="film &amp; video"/>
    <s v="documentary"/>
    <x v="1379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"/>
    <n v="125.38"/>
    <s v="theater"/>
    <s v="plays"/>
    <x v="1380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3"/>
    <n v="60"/>
    <s v="film &amp; video"/>
    <s v="shorts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000000000005"/>
    <s v="film &amp; video"/>
    <s v="shorts"/>
    <x v="1382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"/>
    <n v="63.12"/>
    <s v="publishing"/>
    <s v="fiction"/>
    <x v="1383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3"/>
    <n v="132.96"/>
    <s v="theater"/>
    <s v="plays"/>
    <x v="1384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"/>
    <n v="51.81"/>
    <s v="music"/>
    <s v="rock"/>
    <x v="1385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8"/>
    <n v="37.21"/>
    <s v="theater"/>
    <s v="plays"/>
    <x v="1386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8"/>
    <n v="43.98"/>
    <s v="technology"/>
    <s v="wearables"/>
    <x v="1387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9"/>
    <n v="57.34"/>
    <s v="publishing"/>
    <s v="nonfiction"/>
    <x v="138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4"/>
    <n v="591.66999999999996"/>
    <s v="technology"/>
    <s v="wearables"/>
    <x v="1389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"/>
    <n v="57.26"/>
    <s v="theater"/>
    <s v="plays"/>
    <x v="1390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"/>
    <n v="51.3"/>
    <s v="music"/>
    <s v="electronic music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"/>
    <s v="theater"/>
    <s v="plays"/>
    <x v="1392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1"/>
    <n v="90.54"/>
    <s v="theater"/>
    <s v="musical"/>
    <x v="1393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1"/>
    <n v="106.97"/>
    <s v="theater"/>
    <s v="plays"/>
    <x v="1394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1"/>
    <n v="88.25"/>
    <s v="theater"/>
    <s v="plays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1"/>
    <n v="76.650000000000006"/>
    <s v="theater"/>
    <s v="plays"/>
    <x v="1396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"/>
    <n v="103.35"/>
    <s v="theater"/>
    <s v="plays"/>
    <x v="139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3"/>
    <n v="57.54"/>
    <s v="film &amp; video"/>
    <s v="documentary"/>
    <x v="1398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"/>
    <n v="87.7"/>
    <s v="theater"/>
    <s v="spaces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7"/>
    <n v="100.17"/>
    <s v="theater"/>
    <s v="plays"/>
    <x v="1400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1401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s v="film &amp; video"/>
    <s v="shorts"/>
    <x v="140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s v="music"/>
    <s v="pop"/>
    <x v="1403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"/>
    <n v="175"/>
    <s v="music"/>
    <s v="rock"/>
    <x v="1404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40"/>
    <n v="42.67"/>
    <s v="technology"/>
    <s v="wearables"/>
    <x v="140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"/>
    <n v="55.33"/>
    <s v="theater"/>
    <s v="plays"/>
    <x v="1406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"/>
    <n v="63.36"/>
    <s v="theater"/>
    <s v="plays"/>
    <x v="1407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"/>
    <n v="46.89"/>
    <s v="theater"/>
    <s v="plays"/>
    <x v="1408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7"/>
    <n v="115.53"/>
    <s v="food"/>
    <s v="food trucks"/>
    <x v="1409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9"/>
    <n v="29.62"/>
    <s v="music"/>
    <s v="rock"/>
    <x v="1410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6"/>
    <n v="46.2"/>
    <s v="music"/>
    <s v="indie rock"/>
    <x v="14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6"/>
    <n v="30.94"/>
    <s v="theater"/>
    <s v="plays"/>
    <x v="1412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"/>
    <n v="82.38"/>
    <s v="music"/>
    <s v="pop"/>
    <x v="1413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3"/>
    <n v="49.34"/>
    <s v="music"/>
    <s v="indie rock"/>
    <x v="1414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5"/>
    <n v="86.23"/>
    <s v="theater"/>
    <s v="plays"/>
    <x v="141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"/>
    <n v="132.35"/>
    <s v="theater"/>
    <s v="spaces"/>
    <x v="1416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5"/>
    <n v="110.97"/>
    <s v="theater"/>
    <s v="plays"/>
    <x v="1417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"/>
    <n v="104"/>
    <s v="music"/>
    <s v="indie rock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"/>
    <n v="48.84"/>
    <s v="music"/>
    <s v="rock"/>
    <x v="14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"/>
    <n v="100.5"/>
    <s v="technology"/>
    <s v="wearables"/>
    <x v="1420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8"/>
    <n v="126.48"/>
    <s v="technology"/>
    <s v="makerspaces"/>
    <x v="142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4"/>
    <n v="155"/>
    <s v="publishing"/>
    <s v="art books"/>
    <x v="1422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"/>
    <n v="113.57"/>
    <s v="games"/>
    <s v="video games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4"/>
    <n v="113.57"/>
    <s v="theater"/>
    <s v="plays"/>
    <x v="1424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2"/>
    <n v="486.43"/>
    <s v="theater"/>
    <s v="plays"/>
    <x v="1425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"/>
    <n v="56.67"/>
    <s v="film &amp; video"/>
    <s v="shorts"/>
    <x v="142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7"/>
    <s v="theater"/>
    <s v="plays"/>
    <x v="142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5"/>
    <n v="91.84"/>
    <s v="film &amp; video"/>
    <s v="shorts"/>
    <x v="1428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70"/>
    <n v="47.18"/>
    <s v="technology"/>
    <s v="space exploration"/>
    <x v="1429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10"/>
    <n v="45.88"/>
    <s v="theater"/>
    <s v="plays"/>
    <x v="1430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"/>
    <n v="49.88"/>
    <s v="film &amp; video"/>
    <s v="television"/>
    <x v="1431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6"/>
    <n v="89.21"/>
    <s v="food"/>
    <s v="food trucks"/>
    <x v="143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3"/>
    <n v="49.06"/>
    <s v="theater"/>
    <s v="plays"/>
    <x v="1433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6"/>
    <n v="94.03"/>
    <s v="music"/>
    <s v="indie rock"/>
    <x v="1434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3"/>
    <n v="99.5"/>
    <s v="theater"/>
    <s v="plays"/>
    <x v="143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1"/>
    <n v="41.73"/>
    <s v="music"/>
    <s v="indie rock"/>
    <x v="1436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5"/>
    <n v="59.16"/>
    <s v="music"/>
    <s v="rock"/>
    <x v="1437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38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s v="theater"/>
    <s v="plays"/>
    <x v="1439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"/>
    <n v="44.25"/>
    <s v="theater"/>
    <s v="plays"/>
    <x v="1440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"/>
    <n v="61.1"/>
    <s v="music"/>
    <s v="indie rock"/>
    <x v="1441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2"/>
    <n v="40.4"/>
    <s v="film &amp; video"/>
    <s v="documentary"/>
    <x v="1442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"/>
    <s v="theater"/>
    <s v="plays"/>
    <x v="1443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2"/>
    <n v="145.65"/>
    <s v="theater"/>
    <s v="plays"/>
    <x v="1444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2"/>
    <n v="68.37"/>
    <s v="publishing"/>
    <s v="nonfiction"/>
    <x v="1445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"/>
    <n v="416.88"/>
    <s v="music"/>
    <s v="indie rock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"/>
    <n v="92.5"/>
    <s v="theater"/>
    <s v="plays"/>
    <x v="144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1"/>
    <n v="28.88"/>
    <s v="music"/>
    <s v="indie rock"/>
    <x v="1448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1"/>
    <n v="63.85"/>
    <s v="theater"/>
    <s v="plays"/>
    <x v="1449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"/>
    <n v="70.62"/>
    <s v="technology"/>
    <s v="makerspaces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1"/>
    <n v="77.19"/>
    <s v="theater"/>
    <s v="plays"/>
    <x v="1451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"/>
    <n v="34.21"/>
    <s v="publishing"/>
    <s v="nonfiction"/>
    <x v="1452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7"/>
    <n v="89.65"/>
    <s v="technology"/>
    <s v="wearables"/>
    <x v="1453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"/>
    <n v="67.650000000000006"/>
    <s v="theater"/>
    <s v="plays"/>
    <x v="145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"/>
    <n v="75.34"/>
    <s v="theater"/>
    <s v="plays"/>
    <x v="1455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"/>
    <n v="21.9"/>
    <s v="technology"/>
    <s v="space exploration"/>
    <x v="1456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"/>
    <n v="75.11"/>
    <s v="music"/>
    <s v="rock"/>
    <x v="1457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"/>
    <n v="122"/>
    <s v="games"/>
    <s v="video games"/>
    <x v="1458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10"/>
    <n v="47.03"/>
    <s v="theater"/>
    <s v="plays"/>
    <x v="1459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10"/>
    <n v="28.11"/>
    <s v="film &amp; video"/>
    <s v="television"/>
    <x v="1460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"/>
    <n v="136.46"/>
    <s v="theater"/>
    <s v="plays"/>
    <x v="1461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"/>
    <n v="83.97"/>
    <s v="theater"/>
    <s v="plays"/>
    <x v="1462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"/>
    <n v="155.94999999999999"/>
    <s v="theater"/>
    <s v="plays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"/>
    <n v="71.150000000000006"/>
    <s v="theater"/>
    <s v="plays"/>
    <x v="1464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"/>
    <n v="57.39"/>
    <s v="theater"/>
    <s v="plays"/>
    <x v="1465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"/>
    <n v="46.71"/>
    <s v="theater"/>
    <s v="plays"/>
    <x v="1466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"/>
    <n v="85.74"/>
    <s v="theater"/>
    <s v="musical"/>
    <x v="1467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9"/>
    <n v="53.41"/>
    <s v="food"/>
    <s v="small batch"/>
    <x v="146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9"/>
    <n v="81.38"/>
    <s v="theater"/>
    <s v="plays"/>
    <x v="1469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9"/>
    <n v="135.63"/>
    <s v="theater"/>
    <s v="plays"/>
    <x v="1470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"/>
    <n v="70.650000000000006"/>
    <s v="music"/>
    <s v="indie rock"/>
    <x v="1471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8"/>
    <n v="40.96"/>
    <s v="music"/>
    <s v="indie rock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8"/>
    <n v="41.96"/>
    <s v="music"/>
    <s v="indie rock"/>
    <x v="1473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8"/>
    <n v="45.44"/>
    <s v="music"/>
    <s v="rock"/>
    <x v="1474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"/>
    <n v="38.869999999999997"/>
    <s v="photography"/>
    <s v="photobooks"/>
    <x v="1475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8"/>
    <n v="76.790000000000006"/>
    <s v="theater"/>
    <s v="spaces"/>
    <x v="1476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7"/>
    <n v="15.72"/>
    <s v="games"/>
    <s v="tabletop games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"/>
    <n v="169.58"/>
    <s v="publishing"/>
    <s v="nonfiction"/>
    <x v="14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"/>
    <n v="134.21"/>
    <s v="music"/>
    <s v="rock"/>
    <x v="1479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"/>
    <n v="214.07"/>
    <s v="technology"/>
    <s v="wearables"/>
    <x v="1480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1"/>
    <n v="37.78"/>
    <s v="photography"/>
    <s v="photobooks"/>
    <x v="1481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"/>
    <n v="42.8"/>
    <s v="music"/>
    <s v="indie rock"/>
    <x v="1482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"/>
    <n v="74.53"/>
    <s v="theater"/>
    <s v="plays"/>
    <x v="148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7"/>
    <n v="49.25"/>
    <s v="music"/>
    <s v="indie rock"/>
    <x v="1484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"/>
    <n v="640"/>
    <s v="food"/>
    <s v="food trucks"/>
    <x v="1485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"/>
    <s v="music"/>
    <s v="indie rock"/>
    <x v="1486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7"/>
    <n v="177.5"/>
    <s v="music"/>
    <s v="classical music"/>
    <x v="148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"/>
    <n v="96.67"/>
    <s v="theater"/>
    <s v="plays"/>
    <x v="148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6"/>
    <n v="106.2"/>
    <s v="music"/>
    <s v="electronic music"/>
    <x v="1489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"/>
    <n v="176.94"/>
    <s v="theater"/>
    <s v="musical"/>
    <x v="1490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6"/>
    <n v="44.14"/>
    <s v="theater"/>
    <s v="plays"/>
    <x v="1491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"/>
    <n v="50.4"/>
    <s v="theater"/>
    <s v="plays"/>
    <x v="1492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"/>
    <n v="453.14"/>
    <s v="photography"/>
    <s v="people"/>
    <x v="1493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7"/>
    <n v="57.65"/>
    <s v="film &amp; video"/>
    <s v="documentary"/>
    <x v="1494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6"/>
    <n v="45.94"/>
    <s v="technology"/>
    <s v="space exploration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"/>
    <n v="47.88"/>
    <s v="theater"/>
    <s v="plays"/>
    <x v="1496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8"/>
    <n v="38.99"/>
    <s v="technology"/>
    <s v="space exploration"/>
    <x v="1497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"/>
    <n v="73.37"/>
    <s v="technology"/>
    <s v="space exploration"/>
    <x v="1498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"/>
    <s v="music"/>
    <s v="rock"/>
    <x v="149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5"/>
    <n v="80.72"/>
    <s v="theater"/>
    <s v="plays"/>
    <x v="15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"/>
    <n v="39.81"/>
    <s v="theater"/>
    <s v="plays"/>
    <x v="1501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5"/>
    <n v="48.98"/>
    <s v="theater"/>
    <s v="spaces"/>
    <x v="1502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"/>
    <n v="111.89"/>
    <s v="theater"/>
    <s v="plays"/>
    <x v="1503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"/>
    <n v="46.07"/>
    <s v="music"/>
    <s v="rock"/>
    <x v="150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"/>
    <n v="80.13"/>
    <s v="music"/>
    <s v="faith"/>
    <x v="1505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"/>
    <n v="34.69"/>
    <s v="photography"/>
    <s v="photobooks"/>
    <x v="1506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5"/>
    <n v="37.14"/>
    <s v="theater"/>
    <s v="plays"/>
    <x v="1507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5"/>
    <n v="69.33"/>
    <s v="theater"/>
    <s v="plays"/>
    <x v="1508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4"/>
    <n v="70.569999999999993"/>
    <s v="theater"/>
    <s v="plays"/>
    <x v="1509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"/>
    <n v="50.9"/>
    <s v="theater"/>
    <s v="plays"/>
    <x v="1510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6"/>
    <n v="129.16999999999999"/>
    <s v="technology"/>
    <s v="wearables"/>
    <x v="151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"/>
    <n v="88.57"/>
    <s v="film &amp; video"/>
    <s v="shorts"/>
    <x v="1512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"/>
    <n v="60.78"/>
    <s v="theater"/>
    <s v="plays"/>
    <x v="1513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"/>
    <s v="theater"/>
    <s v="plays"/>
    <x v="1514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"/>
    <n v="53.36"/>
    <s v="theater"/>
    <s v="plays"/>
    <x v="1515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3"/>
    <n v="39.54"/>
    <s v="theater"/>
    <s v="plays"/>
    <x v="1516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9"/>
    <n v="49.69"/>
    <s v="theater"/>
    <s v="plays"/>
    <x v="1517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3"/>
    <n v="66.959999999999994"/>
    <s v="theater"/>
    <s v="plays"/>
    <x v="1518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3"/>
    <n v="39.49"/>
    <s v="theater"/>
    <s v="plays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3"/>
    <n v="25.35"/>
    <s v="publishing"/>
    <s v="nonfiction"/>
    <x v="1520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"/>
    <n v="57.77"/>
    <s v="games"/>
    <s v="tabletop games"/>
    <x v="1521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"/>
    <n v="235.46"/>
    <s v="theater"/>
    <s v="plays"/>
    <x v="1522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"/>
    <n v="34.380000000000003"/>
    <s v="music"/>
    <s v="pop"/>
    <x v="1523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1"/>
    <n v="191.25"/>
    <s v="technology"/>
    <s v="wearables"/>
    <x v="1524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2"/>
    <n v="55.6"/>
    <s v="theater"/>
    <s v="plays"/>
    <x v="152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2"/>
    <n v="33.94"/>
    <s v="theater"/>
    <s v="plays"/>
    <x v="1526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"/>
    <n v="160.79"/>
    <s v="music"/>
    <s v="rock"/>
    <x v="1527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2"/>
    <n v="203.2"/>
    <s v="theater"/>
    <s v="plays"/>
    <x v="152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2"/>
    <n v="53.44"/>
    <s v="theater"/>
    <s v="plays"/>
    <x v="152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1"/>
    <n v="179.12"/>
    <s v="theater"/>
    <s v="plays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2"/>
    <n v="105"/>
    <s v="theater"/>
    <s v="plays"/>
    <x v="1531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2"/>
    <n v="49.11"/>
    <s v="music"/>
    <s v="rock"/>
    <x v="1532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8"/>
    <n v="55.2"/>
    <s v="film &amp; video"/>
    <s v="documentary"/>
    <x v="15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"/>
    <n v="97.9"/>
    <s v="film &amp; video"/>
    <s v="documentary"/>
    <x v="1534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"/>
    <n v="126.46"/>
    <s v="theater"/>
    <s v="plays"/>
    <x v="1535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"/>
    <n v="178.53"/>
    <s v="theater"/>
    <s v="spaces"/>
    <x v="1536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"/>
    <n v="116.73"/>
    <s v="theater"/>
    <s v="spaces"/>
    <x v="1537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"/>
    <n v="131.91"/>
    <s v="theater"/>
    <s v="plays"/>
    <x v="1538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"/>
    <n v="91.82"/>
    <s v="film &amp; video"/>
    <s v="drama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7"/>
    <s v="theater"/>
    <s v="plays"/>
    <x v="1540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7"/>
    <s v="theater"/>
    <s v="plays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1"/>
    <n v="63.03"/>
    <s v="music"/>
    <s v="rock"/>
    <x v="1542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1"/>
    <n v="79.53"/>
    <s v="music"/>
    <s v="rock"/>
    <x v="1543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1"/>
    <n v="143.66999999999999"/>
    <s v="technology"/>
    <s v="wearables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1"/>
    <n v="88.74"/>
    <s v="theater"/>
    <s v="plays"/>
    <x v="1545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8"/>
    <n v="86.16"/>
    <s v="film &amp; video"/>
    <s v="documentary"/>
    <x v="154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1"/>
    <n v="158.68"/>
    <s v="film &amp; video"/>
    <s v="television"/>
    <x v="1547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1"/>
    <n v="100.5"/>
    <s v="theater"/>
    <s v="musical"/>
    <x v="1548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"/>
    <n v="107.64"/>
    <s v="technology"/>
    <s v="wearables"/>
    <x v="154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"/>
    <n v="17.82"/>
    <s v="publishing"/>
    <s v="nonfiction"/>
    <x v="1550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"/>
    <n v="48.55"/>
    <s v="music"/>
    <s v="indie rock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"/>
    <n v="143.1"/>
    <s v="theater"/>
    <s v="plays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"/>
    <n v="143"/>
    <s v="music"/>
    <s v="classical music"/>
    <x v="1553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"/>
    <n v="75.05"/>
    <s v="music"/>
    <s v="rock"/>
    <x v="1554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8"/>
    <n v="32.979999999999997"/>
    <s v="theater"/>
    <s v="plays"/>
    <x v="1555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s v="film &amp; video"/>
    <s v="drama"/>
    <x v="1556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000000000001"/>
    <s v="music"/>
    <s v="rock"/>
    <x v="1557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5"/>
    <s v="music"/>
    <s v="indie rock"/>
    <x v="1558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3"/>
    <s v="theater"/>
    <s v="plays"/>
    <x v="1559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"/>
    <s v="theater"/>
    <s v="plays"/>
    <x v="1560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"/>
    <s v="theater"/>
    <s v="plays"/>
    <x v="1561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4"/>
    <s v="theater"/>
    <s v="plays"/>
    <x v="1562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"/>
    <s v="theater"/>
    <s v="musical"/>
    <x v="1563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s v="theater"/>
    <s v="musical"/>
    <x v="1564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5"/>
    <n v="136.09"/>
    <s v="film &amp; video"/>
    <s v="animation"/>
    <x v="1565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"/>
    <n v="83.14"/>
    <s v="theater"/>
    <s v="plays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20"/>
    <n v="30.2"/>
    <s v="games"/>
    <s v="tabletop games"/>
    <x v="1567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5"/>
    <n v="80.3"/>
    <s v="games"/>
    <s v="video games"/>
    <x v="156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"/>
    <n v="70.599999999999994"/>
    <s v="technology"/>
    <s v="gadgets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30"/>
    <n v="134.55000000000001"/>
    <s v="technology"/>
    <s v="wearables"/>
    <x v="157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2"/>
    <n v="44.76"/>
    <s v="theater"/>
    <s v="plays"/>
    <x v="1571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8"/>
    <n v="39.81"/>
    <s v="theater"/>
    <s v="plays"/>
    <x v="1572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"/>
    <n v="89.24"/>
    <s v="photography"/>
    <s v="photobooks"/>
    <x v="157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"/>
    <n v="57.55"/>
    <s v="theater"/>
    <s v="plays"/>
    <x v="157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7"/>
    <n v="91.63"/>
    <s v="music"/>
    <s v="rock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"/>
    <n v="27.39"/>
    <s v="music"/>
    <s v="indie rock"/>
    <x v="1576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7"/>
    <n v="63.7"/>
    <s v="theater"/>
    <s v="plays"/>
    <x v="1577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3"/>
    <n v="36.61"/>
    <s v="film &amp; video"/>
    <s v="documentary"/>
    <x v="1578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"/>
    <n v="83.57"/>
    <s v="theater"/>
    <s v="plays"/>
    <x v="1579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"/>
    <n v="83.51"/>
    <s v="theater"/>
    <s v="plays"/>
    <x v="158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"/>
    <n v="47.67"/>
    <s v="music"/>
    <s v="rock"/>
    <x v="158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2"/>
    <n v="160.5"/>
    <s v="technology"/>
    <s v="wearables"/>
    <x v="158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"/>
    <n v="23.65"/>
    <s v="technology"/>
    <s v="hardware"/>
    <x v="1583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"/>
    <n v="32.01"/>
    <s v="music"/>
    <s v="pop"/>
    <x v="1584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9"/>
    <n v="62.59"/>
    <s v="theater"/>
    <s v="plays"/>
    <x v="1585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8"/>
    <n v="57.52"/>
    <s v="theater"/>
    <s v="plays"/>
    <x v="158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"/>
    <n v="358.88"/>
    <s v="food"/>
    <s v="food trucks"/>
    <x v="1587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"/>
    <s v="theater"/>
    <s v="plays"/>
    <x v="1588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5"/>
    <n v="30.19"/>
    <s v="theater"/>
    <s v="plays"/>
    <x v="1589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"/>
    <n v="48.54"/>
    <s v="theater"/>
    <s v="musical"/>
    <x v="159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10"/>
    <n v="77.22"/>
    <s v="theater"/>
    <s v="plays"/>
    <x v="159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"/>
    <n v="64.91"/>
    <s v="theater"/>
    <s v="plays"/>
    <x v="159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3"/>
    <n v="74.790000000000006"/>
    <s v="technology"/>
    <s v="wearables"/>
    <x v="159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"/>
    <n v="43.06"/>
    <s v="music"/>
    <s v="rock"/>
    <x v="1594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4"/>
    <n v="27.32"/>
    <s v="music"/>
    <s v="rock"/>
    <x v="15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"/>
    <n v="33.76"/>
    <s v="technology"/>
    <s v="makerspaces"/>
    <x v="159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"/>
    <n v="74.61"/>
    <s v="music"/>
    <s v="rock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2"/>
    <n v="65.88"/>
    <s v="film &amp; video"/>
    <s v="documentary"/>
    <x v="1598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2"/>
    <n v="88.47"/>
    <s v="music"/>
    <s v="pop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3"/>
    <n v="88.33"/>
    <s v="music"/>
    <s v="rock"/>
    <x v="1600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"/>
    <n v="166.06"/>
    <s v="theater"/>
    <s v="plays"/>
    <x v="1601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"/>
    <n v="41.24"/>
    <s v="theater"/>
    <s v="plays"/>
    <x v="1602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"/>
    <n v="50.98"/>
    <s v="theater"/>
    <s v="plays"/>
    <x v="1603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"/>
    <n v="96.55"/>
    <s v="theater"/>
    <s v="plays"/>
    <x v="1604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"/>
    <n v="56"/>
    <s v="technology"/>
    <s v="space exploration"/>
    <x v="1605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40"/>
    <n v="53.75"/>
    <s v="music"/>
    <s v="pop"/>
    <x v="160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3"/>
    <n v="58.08"/>
    <s v="games"/>
    <s v="mobile games"/>
    <x v="1607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"/>
    <n v="81.03"/>
    <s v="theater"/>
    <s v="plays"/>
    <x v="1608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"/>
    <n v="41.68"/>
    <s v="film &amp; video"/>
    <s v="television"/>
    <x v="1609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s v="theater"/>
    <s v="plays"/>
    <x v="16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10"/>
    <n v="61.02"/>
    <s v="theater"/>
    <s v="plays"/>
    <x v="1612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4"/>
    <n v="66.709999999999994"/>
    <s v="publishing"/>
    <s v="nonfiction"/>
    <x v="1613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"/>
    <n v="50.63"/>
    <s v="music"/>
    <s v="indie rock"/>
    <x v="161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"/>
    <n v="24.15"/>
    <s v="music"/>
    <s v="rock"/>
    <x v="1615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5"/>
    <n v="109.04"/>
    <s v="theater"/>
    <s v="musical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"/>
    <n v="389.29"/>
    <s v="technology"/>
    <s v="web"/>
    <x v="1617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"/>
    <n v="40.07"/>
    <s v="theater"/>
    <s v="plays"/>
    <x v="1618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1"/>
    <n v="49.38"/>
    <s v="games"/>
    <s v="video games"/>
    <x v="1619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1"/>
    <n v="40.49"/>
    <s v="food"/>
    <s v="small batch"/>
    <x v="1620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"/>
    <n v="54.2"/>
    <s v="music"/>
    <s v="indie rock"/>
    <x v="1621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"/>
    <n v="48.33"/>
    <s v="music"/>
    <s v="rock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"/>
    <n v="47.46"/>
    <s v="theater"/>
    <s v="plays"/>
    <x v="162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"/>
    <n v="450"/>
    <s v="theater"/>
    <s v="plays"/>
    <x v="162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2"/>
    <n v="34.18"/>
    <s v="music"/>
    <s v="jazz"/>
    <x v="1625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"/>
    <s v="theater"/>
    <s v="musical"/>
    <x v="16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"/>
    <n v="299.22000000000003"/>
    <s v="photography"/>
    <s v="photobooks"/>
    <x v="16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"/>
    <n v="45.59"/>
    <s v="music"/>
    <s v="pop"/>
    <x v="1628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8"/>
    <n v="70.760000000000005"/>
    <s v="theater"/>
    <s v="plays"/>
    <x v="1629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"/>
    <n v="81.239999999999995"/>
    <s v="theater"/>
    <s v="musical"/>
    <x v="1630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"/>
    <n v="70.55"/>
    <s v="music"/>
    <s v="rock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3"/>
    <n v="106.8"/>
    <s v="technology"/>
    <s v="gadgets"/>
    <x v="1632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7"/>
    <n v="37.08"/>
    <s v="theater"/>
    <s v="plays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7"/>
    <n v="37.590000000000003"/>
    <s v="theater"/>
    <s v="plays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7"/>
    <n v="35.04"/>
    <s v="theater"/>
    <s v="plays"/>
    <x v="1635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8"/>
    <n v="33.549999999999997"/>
    <s v="games"/>
    <s v="tabletop games"/>
    <x v="1636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"/>
    <s v="theater"/>
    <s v="plays"/>
    <x v="16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6"/>
    <n v="46.43"/>
    <s v="theater"/>
    <s v="plays"/>
    <x v="163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2"/>
    <n v="105.44"/>
    <s v="photography"/>
    <s v="photobooks"/>
    <x v="16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"/>
    <n v="292.77999999999997"/>
    <s v="theater"/>
    <s v="plays"/>
    <x v="164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1"/>
    <n v="97.41"/>
    <s v="technology"/>
    <s v="web"/>
    <x v="1641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"/>
    <n v="77.349999999999994"/>
    <s v="music"/>
    <s v="indie rock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"/>
    <n v="48.7"/>
    <s v="theater"/>
    <s v="plays"/>
    <x v="1643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5"/>
    <n v="40.94"/>
    <s v="theater"/>
    <s v="plays"/>
    <x v="1644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5"/>
    <n v="32.32"/>
    <s v="music"/>
    <s v="indie rock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"/>
    <n v="68.84"/>
    <s v="theater"/>
    <s v="plays"/>
    <x v="1646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5"/>
    <n v="104.6"/>
    <s v="film &amp; video"/>
    <s v="shorts"/>
    <x v="1647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"/>
    <n v="37.270000000000003"/>
    <s v="music"/>
    <s v="metal"/>
    <x v="1648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"/>
    <n v="49.21"/>
    <s v="theater"/>
    <s v="musical"/>
    <x v="164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"/>
    <n v="66.87"/>
    <s v="music"/>
    <s v="metal"/>
    <x v="165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3"/>
    <n v="108.63"/>
    <s v="technology"/>
    <s v="wearables"/>
    <x v="1651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"/>
    <n v="27.15"/>
    <s v="music"/>
    <s v="rock"/>
    <x v="1652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"/>
    <n v="186.07"/>
    <s v="theater"/>
    <s v="plays"/>
    <x v="1653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8"/>
    <s v="music"/>
    <s v="indie rock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7"/>
    <s v="theater"/>
    <s v="plays"/>
    <x v="1655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7"/>
    <s v="theater"/>
    <s v="plays"/>
    <x v="1656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"/>
    <n v="32.07"/>
    <s v="publishing"/>
    <s v="nonfiction"/>
    <x v="1657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6"/>
    <n v="54.08"/>
    <s v="film &amp; video"/>
    <s v="documentary"/>
    <x v="1658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4"/>
    <n v="66.510000000000005"/>
    <s v="theater"/>
    <s v="plays"/>
    <x v="1659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"/>
    <n v="95.74"/>
    <s v="music"/>
    <s v="classical music"/>
    <x v="166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"/>
    <n v="76.03"/>
    <s v="theater"/>
    <s v="plays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0000000000007"/>
    <s v="photography"/>
    <s v="photobooks"/>
    <x v="1662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2"/>
    <n v="33.03"/>
    <s v="theater"/>
    <s v="plays"/>
    <x v="1663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"/>
    <s v="theater"/>
    <s v="plays"/>
    <x v="1664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3"/>
    <n v="47.57"/>
    <s v="theater"/>
    <s v="musical"/>
    <x v="1665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"/>
    <n v="30.95"/>
    <s v="theater"/>
    <s v="plays"/>
    <x v="1666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3"/>
    <n v="40.08"/>
    <s v="music"/>
    <s v="indie rock"/>
    <x v="1667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3"/>
    <n v="59.65"/>
    <s v="theater"/>
    <s v="plays"/>
    <x v="1668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3"/>
    <n v="77.73"/>
    <s v="theater"/>
    <s v="plays"/>
    <x v="1669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"/>
    <n v="121.9"/>
    <s v="theater"/>
    <s v="plays"/>
    <x v="167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"/>
    <n v="47.41"/>
    <s v="theater"/>
    <s v="plays"/>
    <x v="167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"/>
    <s v="theater"/>
    <s v="plays"/>
    <x v="1672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1"/>
    <n v="44.91"/>
    <s v="theater"/>
    <s v="plays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"/>
    <n v="82.42"/>
    <s v="publishing"/>
    <s v="nonfiction"/>
    <x v="1674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8"/>
    <n v="38.71"/>
    <s v="theater"/>
    <s v="plays"/>
    <x v="167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3"/>
    <n v="110.87"/>
    <s v="technology"/>
    <s v="wearables"/>
    <x v="167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"/>
    <n v="70.83"/>
    <s v="theater"/>
    <s v="musical"/>
    <x v="1677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"/>
    <s v="publishing"/>
    <s v="nonfiction"/>
    <x v="1678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2"/>
    <n v="39.83"/>
    <s v="theater"/>
    <s v="plays"/>
    <x v="167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2"/>
    <n v="37.47"/>
    <s v="publishing"/>
    <s v="nonfiction"/>
    <x v="1680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"/>
    <n v="72.709999999999994"/>
    <s v="theater"/>
    <s v="plays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"/>
    <n v="52.92"/>
    <s v="music"/>
    <s v="jazz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1"/>
    <n v="74.62"/>
    <s v="music"/>
    <s v="world music"/>
    <x v="1683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"/>
    <n v="72.430000000000007"/>
    <s v="publishing"/>
    <s v="nonfiction"/>
    <x v="1684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"/>
    <n v="97.5"/>
    <s v="music"/>
    <s v="pop"/>
    <x v="1685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6"/>
    <n v="45.21"/>
    <s v="theater"/>
    <s v="spaces"/>
    <x v="168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"/>
    <n v="114.82"/>
    <s v="music"/>
    <s v="faith"/>
    <x v="1687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5"/>
    <s v="theater"/>
    <s v="plays"/>
    <x v="1688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7"/>
    <n v="315.5"/>
    <s v="theater"/>
    <s v="plays"/>
    <x v="1689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"/>
    <n v="57.3"/>
    <s v="publishing"/>
    <s v="fiction"/>
    <x v="1690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"/>
    <n v="70.03"/>
    <s v="theater"/>
    <s v="musical"/>
    <x v="1691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1"/>
    <n v="35.49"/>
    <s v="theater"/>
    <s v="plays"/>
    <x v="1692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1"/>
    <n v="63"/>
    <s v="theater"/>
    <s v="plays"/>
    <x v="1693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6"/>
    <n v="78.5"/>
    <s v="theater"/>
    <s v="plays"/>
    <x v="1694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"/>
    <n v="41.85"/>
    <s v="music"/>
    <s v="rock"/>
    <x v="1695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"/>
    <n v="38.549999999999997"/>
    <s v="publishing"/>
    <s v="nonfiction"/>
    <x v="169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"/>
    <n v="67.73"/>
    <s v="music"/>
    <s v="rock"/>
    <x v="169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"/>
    <n v="119.29"/>
    <s v="music"/>
    <s v="rock"/>
    <x v="1698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"/>
    <n v="65.87"/>
    <s v="music"/>
    <s v="rock"/>
    <x v="1699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"/>
    <n v="43.91"/>
    <s v="games"/>
    <s v="tabletop games"/>
    <x v="17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5"/>
    <n v="69.47"/>
    <s v="food"/>
    <s v="food trucks"/>
    <x v="1701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"/>
    <n v="61"/>
    <s v="theater"/>
    <s v="plays"/>
    <x v="1702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7"/>
    <n v="75.77"/>
    <s v="music"/>
    <s v="rock"/>
    <x v="1703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"/>
    <n v="1250"/>
    <s v="theater"/>
    <s v="plays"/>
    <x v="1704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s v="theater"/>
    <s v="plays"/>
    <x v="1705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4"/>
    <s v="music"/>
    <s v="indie rock"/>
    <x v="1706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8"/>
    <s v="music"/>
    <s v="indie rock"/>
    <x v="1707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3"/>
    <s v="theater"/>
    <s v="plays"/>
    <x v="1708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"/>
    <s v="theater"/>
    <s v="plays"/>
    <x v="1709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7"/>
    <s v="theater"/>
    <s v="plays"/>
    <x v="1710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s v="theater"/>
    <s v="musical"/>
    <x v="17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"/>
    <n v="41.58"/>
    <s v="technology"/>
    <s v="makerspaces"/>
    <x v="1712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"/>
    <n v="248.5"/>
    <s v="theater"/>
    <s v="plays"/>
    <x v="1713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"/>
    <n v="155.25"/>
    <s v="technology"/>
    <s v="wearables"/>
    <x v="1714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"/>
    <n v="47.77"/>
    <s v="publishing"/>
    <s v="art books"/>
    <x v="1715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"/>
    <n v="79.87"/>
    <s v="theater"/>
    <s v="spaces"/>
    <x v="1716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"/>
    <n v="72.59"/>
    <s v="technology"/>
    <s v="wearables"/>
    <x v="1717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3"/>
    <n v="32.32"/>
    <s v="music"/>
    <s v="electronic music"/>
    <x v="17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"/>
    <n v="23.8"/>
    <s v="photography"/>
    <s v="photobooks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1"/>
    <n v="143.82"/>
    <s v="music"/>
    <s v="indie rock"/>
    <x v="1720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"/>
    <n v="33.67"/>
    <s v="theater"/>
    <s v="plays"/>
    <x v="1721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1"/>
    <n v="48.24"/>
    <s v="music"/>
    <s v="indie rock"/>
    <x v="172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1"/>
    <n v="40.85"/>
    <s v="theater"/>
    <s v="plays"/>
    <x v="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"/>
    <n v="141.47"/>
    <s v="music"/>
    <s v="rock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"/>
    <n v="104.57"/>
    <s v="theater"/>
    <s v="plays"/>
    <x v="17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"/>
    <n v="44.54"/>
    <s v="theater"/>
    <s v="plays"/>
    <x v="1726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3"/>
    <s v="music"/>
    <s v="faith"/>
    <x v="1727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3"/>
    <s v="theater"/>
    <s v="plays"/>
    <x v="1728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60"/>
    <n v="25"/>
    <s v="music"/>
    <s v="rock"/>
    <x v="1729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8"/>
    <n v="159.33000000000001"/>
    <s v="music"/>
    <s v="faith"/>
    <x v="173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"/>
    <n v="108.59"/>
    <s v="theater"/>
    <s v="plays"/>
    <x v="1731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"/>
    <n v="58.17"/>
    <s v="film &amp; video"/>
    <s v="shorts"/>
    <x v="1732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9"/>
    <n v="91.23"/>
    <s v="film &amp; video"/>
    <s v="shorts"/>
    <x v="1733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9"/>
    <n v="103.04"/>
    <s v="film &amp; video"/>
    <s v="television"/>
    <x v="1734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s v="theater"/>
    <s v="spaces"/>
    <x v="173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2"/>
    <n v="60.67"/>
    <s v="theater"/>
    <s v="plays"/>
    <x v="173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"/>
    <n v="39.380000000000003"/>
    <s v="film &amp; video"/>
    <s v="shorts"/>
    <x v="1737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"/>
    <n v="41.42"/>
    <s v="theater"/>
    <s v="plays"/>
    <x v="17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"/>
    <n v="73.760000000000005"/>
    <s v="music"/>
    <s v="indie rock"/>
    <x v="1739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20"/>
    <n v="58.95"/>
    <s v="theater"/>
    <s v="musical"/>
    <x v="1740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4"/>
    <n v="63.65"/>
    <s v="photography"/>
    <s v="photobooks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"/>
    <n v="53.52"/>
    <s v="music"/>
    <s v="indie rock"/>
    <x v="1742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1"/>
    <n v="112.14"/>
    <s v="theater"/>
    <s v="musical"/>
    <x v="174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"/>
    <n v="58.63"/>
    <s v="music"/>
    <s v="rock"/>
    <x v="17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"/>
    <s v="music"/>
    <s v="rock"/>
    <x v="1745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8"/>
    <s v="music"/>
    <s v="rock"/>
    <x v="1746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"/>
    <n v="83.43"/>
    <s v="photography"/>
    <s v="people"/>
    <x v="1747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7"/>
    <n v="41.7"/>
    <s v="theater"/>
    <s v="musical"/>
    <x v="174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6"/>
    <n v="38.880000000000003"/>
    <s v="music"/>
    <s v="classical music"/>
    <x v="1749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6"/>
    <n v="34.79"/>
    <s v="theater"/>
    <s v="plays"/>
    <x v="1750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"/>
    <n v="116.25"/>
    <s v="film &amp; video"/>
    <s v="shorts"/>
    <x v="1751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"/>
    <n v="31"/>
    <s v="music"/>
    <s v="indie rock"/>
    <x v="1752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"/>
    <n v="80.03"/>
    <s v="theater"/>
    <s v="plays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"/>
    <n v="20.34"/>
    <s v="technology"/>
    <s v="wearables"/>
    <x v="1754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6"/>
    <n v="36.11"/>
    <s v="music"/>
    <s v="indie rock"/>
    <x v="1755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10"/>
    <n v="51.22"/>
    <s v="theater"/>
    <s v="plays"/>
    <x v="1756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7"/>
    <n v="383.33"/>
    <s v="theater"/>
    <s v="plays"/>
    <x v="175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5"/>
    <n v="79.31"/>
    <s v="theater"/>
    <s v="plays"/>
    <x v="1758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60"/>
    <n v="11.67"/>
    <s v="games"/>
    <s v="tabletop games"/>
    <x v="1759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5"/>
    <n v="31.05"/>
    <s v="music"/>
    <s v="electronic music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6"/>
    <n v="164"/>
    <s v="technology"/>
    <s v="wearables"/>
    <x v="176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3"/>
    <n v="65.459999999999994"/>
    <s v="publishing"/>
    <s v="art books"/>
    <x v="176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"/>
    <n v="57.25"/>
    <s v="theater"/>
    <s v="plays"/>
    <x v="1763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"/>
    <n v="87.96"/>
    <s v="theater"/>
    <s v="plays"/>
    <x v="1764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6"/>
    <n v="58.62"/>
    <s v="photography"/>
    <s v="photobooks"/>
    <x v="1765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"/>
    <n v="40.75"/>
    <s v="music"/>
    <s v="rock"/>
    <x v="176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767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4"/>
    <n v="35.47"/>
    <s v="film &amp; video"/>
    <s v="shorts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"/>
    <n v="51.48"/>
    <s v="music"/>
    <s v="indie rock"/>
    <x v="1769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3"/>
    <n v="39.6"/>
    <s v="theater"/>
    <s v="plays"/>
    <x v="1770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5"/>
    <n v="80.319999999999993"/>
    <s v="technology"/>
    <s v="wearables"/>
    <x v="1771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"/>
    <n v="31.62"/>
    <s v="theater"/>
    <s v="plays"/>
    <x v="177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4"/>
    <n v="69.72"/>
    <s v="film &amp; video"/>
    <s v="shorts"/>
    <x v="1773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2"/>
    <n v="43.73"/>
    <s v="music"/>
    <s v="rock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5"/>
    <n v="185.83"/>
    <s v="film &amp; video"/>
    <s v="drama"/>
    <x v="1775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"/>
    <n v="51.67"/>
    <s v="music"/>
    <s v="indie rock"/>
    <x v="177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"/>
    <n v="63.49"/>
    <s v="music"/>
    <s v="rock"/>
    <x v="177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1"/>
    <n v="110.75"/>
    <s v="theater"/>
    <s v="plays"/>
    <x v="1778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"/>
    <n v="110.5"/>
    <s v="theater"/>
    <s v="plays"/>
    <x v="1779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"/>
    <n v="147.33000000000001"/>
    <s v="theater"/>
    <s v="plays"/>
    <x v="1780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"/>
    <n v="26.55"/>
    <s v="music"/>
    <s v="pop"/>
    <x v="178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"/>
    <n v="73.400000000000006"/>
    <s v="theater"/>
    <s v="plays"/>
    <x v="1782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6"/>
    <n v="220"/>
    <s v="film &amp; video"/>
    <s v="drama"/>
    <x v="178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784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4"/>
    <n v="137.25"/>
    <s v="music"/>
    <s v="faith"/>
    <x v="1785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20"/>
    <n v="46.7"/>
    <s v="film &amp; video"/>
    <s v="shorts"/>
    <x v="1786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10"/>
    <n v="52.21"/>
    <s v="theater"/>
    <s v="plays"/>
    <x v="1787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10"/>
    <n v="43.82"/>
    <s v="music"/>
    <s v="electronic music"/>
    <x v="1788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10"/>
    <n v="199.18"/>
    <s v="theater"/>
    <s v="plays"/>
    <x v="17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4"/>
    <n v="58.97"/>
    <s v="photography"/>
    <s v="photobooks"/>
    <x v="1790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5"/>
    <n v="39.67"/>
    <s v="theater"/>
    <s v="plays"/>
    <x v="179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"/>
    <n v="35.74"/>
    <s v="music"/>
    <s v="electronic music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9"/>
    <n v="63.97"/>
    <s v="photography"/>
    <s v="photobooks"/>
    <x v="1793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9"/>
    <n v="30.15"/>
    <s v="theater"/>
    <s v="plays"/>
    <x v="1794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"/>
    <n v="45.98"/>
    <s v="theater"/>
    <s v="plays"/>
    <x v="1795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s v="theater"/>
    <s v="plays"/>
    <x v="1796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8"/>
    <n v="56.82"/>
    <s v="film &amp; video"/>
    <s v="television"/>
    <x v="1797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20"/>
    <n v="55.28"/>
    <s v="photography"/>
    <s v="photobooks"/>
    <x v="1798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8"/>
    <n v="113.42"/>
    <s v="theater"/>
    <s v="plays"/>
    <x v="1799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8"/>
    <n v="37.15"/>
    <s v="music"/>
    <s v="indie rock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8"/>
    <n v="74.209999999999994"/>
    <s v="games"/>
    <s v="video games"/>
    <x v="1801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8"/>
    <n v="89.67"/>
    <s v="theater"/>
    <s v="plays"/>
    <x v="180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"/>
    <n v="39.82"/>
    <s v="music"/>
    <s v="rock"/>
    <x v="180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"/>
    <n v="61.34"/>
    <s v="music"/>
    <s v="classical music"/>
    <x v="1804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"/>
    <n v="46.63"/>
    <s v="music"/>
    <s v="rock"/>
    <x v="1805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"/>
    <n v="107.25"/>
    <s v="theater"/>
    <s v="plays"/>
    <x v="1806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"/>
    <n v="36.97"/>
    <s v="music"/>
    <s v="indie rock"/>
    <x v="1807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3"/>
    <n v="44.65"/>
    <s v="music"/>
    <s v="pop"/>
    <x v="1808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"/>
    <n v="31.97"/>
    <s v="theater"/>
    <s v="plays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"/>
    <n v="125.94"/>
    <s v="technology"/>
    <s v="wearables"/>
    <x v="1810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2"/>
    <n v="164.62"/>
    <s v="theater"/>
    <s v="plays"/>
    <x v="1811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3"/>
    <n v="164.62"/>
    <s v="theater"/>
    <s v="plays"/>
    <x v="1812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7"/>
    <n v="21.76"/>
    <s v="film &amp; video"/>
    <s v="television"/>
    <x v="1813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7"/>
    <n v="48.45"/>
    <s v="music"/>
    <s v="indie rock"/>
    <x v="1814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"/>
    <n v="163.85"/>
    <s v="film &amp; video"/>
    <s v="drama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7"/>
    <n v="54.62"/>
    <s v="music"/>
    <s v="indie rock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"/>
    <n v="49.51"/>
    <s v="theater"/>
    <s v="plays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"/>
    <n v="51.85"/>
    <s v="theater"/>
    <s v="plays"/>
    <x v="181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1"/>
    <n v="78.52"/>
    <s v="theater"/>
    <s v="plays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"/>
    <n v="132.19"/>
    <s v="photography"/>
    <s v="nature"/>
    <x v="1820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"/>
    <n v="75.459999999999994"/>
    <s v="theater"/>
    <s v="plays"/>
    <x v="182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"/>
    <n v="21.34"/>
    <s v="games"/>
    <s v="video games"/>
    <x v="1822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"/>
    <n v="95.93"/>
    <s v="music"/>
    <s v="rock"/>
    <x v="1823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6"/>
    <n v="60.29"/>
    <s v="theater"/>
    <s v="plays"/>
    <x v="1824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"/>
    <n v="123.94"/>
    <s v="theater"/>
    <s v="plays"/>
    <x v="182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"/>
    <n v="420.6"/>
    <s v="theater"/>
    <s v="spaces"/>
    <x v="1826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"/>
    <n v="28.41"/>
    <s v="theater"/>
    <s v="plays"/>
    <x v="182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"/>
    <n v="61.82"/>
    <s v="theater"/>
    <s v="plays"/>
    <x v="182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"/>
    <n v="42.02"/>
    <s v="music"/>
    <s v="rock"/>
    <x v="182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1"/>
    <n v="91.3"/>
    <s v="technology"/>
    <s v="space exploration"/>
    <x v="18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s v="music"/>
    <s v="classical music"/>
    <x v="1831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2"/>
    <s v="theater"/>
    <s v="plays"/>
    <x v="1832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5"/>
    <s v="theater"/>
    <s v="plays"/>
    <x v="18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7"/>
    <n v="27.94"/>
    <s v="music"/>
    <s v="indie rock"/>
    <x v="183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5"/>
    <n v="55.13"/>
    <s v="theater"/>
    <s v="plays"/>
    <x v="1835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5"/>
    <n v="63.42"/>
    <s v="theater"/>
    <s v="plays"/>
    <x v="1836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"/>
    <n v="39.380000000000003"/>
    <s v="theater"/>
    <s v="plays"/>
    <x v="1837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6"/>
    <n v="59.6"/>
    <s v="theater"/>
    <s v="plays"/>
    <x v="1838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"/>
    <n v="63.1"/>
    <s v="publishing"/>
    <s v="children's books"/>
    <x v="1839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"/>
    <n v="86.67"/>
    <s v="film &amp; video"/>
    <s v="shorts"/>
    <x v="1840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4"/>
    <n v="46.13"/>
    <s v="music"/>
    <s v="rock"/>
    <x v="1841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"/>
    <n v="53.23"/>
    <s v="theater"/>
    <s v="plays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4"/>
    <n v="42.35"/>
    <s v="publishing"/>
    <s v="nonfiction"/>
    <x v="1843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4"/>
    <n v="54.55"/>
    <s v="theater"/>
    <s v="plays"/>
    <x v="184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1"/>
    <n v="82.82"/>
    <s v="food"/>
    <s v="food trucks"/>
    <x v="1845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846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"/>
    <n v="53.08"/>
    <s v="theater"/>
    <s v="musical"/>
    <x v="184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"/>
    <n v="50.37"/>
    <s v="music"/>
    <s v="indie rock"/>
    <x v="1848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7"/>
    <n v="43.02"/>
    <s v="film &amp; video"/>
    <s v="documentary"/>
    <x v="1849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"/>
    <n v="44.85"/>
    <s v="theater"/>
    <s v="plays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7"/>
    <s v="theater"/>
    <s v="plays"/>
    <x v="1851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"/>
    <s v="theater"/>
    <s v="plays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3"/>
    <n v="44.76"/>
    <s v="theater"/>
    <s v="musical"/>
    <x v="185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"/>
    <n v="89.42"/>
    <s v="music"/>
    <s v="rock"/>
    <x v="1854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3"/>
    <n v="70.86"/>
    <s v="theater"/>
    <s v="plays"/>
    <x v="1855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3"/>
    <n v="40.29"/>
    <s v="theater"/>
    <s v="plays"/>
    <x v="185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8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"/>
    <n v="45.62"/>
    <s v="music"/>
    <s v="rock"/>
    <x v="1858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7"/>
    <n v="54"/>
    <s v="music"/>
    <s v="indie rock"/>
    <x v="1859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3"/>
    <n v="34.75"/>
    <s v="theater"/>
    <s v="plays"/>
    <x v="1860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3"/>
    <n v="102.5"/>
    <s v="theater"/>
    <s v="plays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3"/>
    <n v="73.209999999999994"/>
    <s v="theater"/>
    <s v="plays"/>
    <x v="1862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3"/>
    <n v="66.13"/>
    <s v="theater"/>
    <s v="plays"/>
    <x v="186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"/>
    <n v="52.49"/>
    <s v="theater"/>
    <s v="plays"/>
    <x v="1864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"/>
    <n v="120.12"/>
    <s v="theater"/>
    <s v="plays"/>
    <x v="18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"/>
    <n v="88.74"/>
    <s v="theater"/>
    <s v="plays"/>
    <x v="1866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4"/>
    <n v="59.85"/>
    <s v="music"/>
    <s v="rock"/>
    <x v="1867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2"/>
    <n v="50.88"/>
    <s v="music"/>
    <s v="rock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2"/>
    <n v="75.37"/>
    <s v="theater"/>
    <s v="musical"/>
    <x v="1869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2"/>
    <n v="32.270000000000003"/>
    <s v="theater"/>
    <s v="plays"/>
    <x v="1870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2"/>
    <n v="92.32"/>
    <s v="film &amp; video"/>
    <s v="documentary"/>
    <x v="1871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"/>
    <n v="78.08"/>
    <s v="theater"/>
    <s v="plays"/>
    <x v="1872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2"/>
    <n v="106.84"/>
    <s v="theater"/>
    <s v="plays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"/>
    <n v="184.36"/>
    <s v="technology"/>
    <s v="wearables"/>
    <x v="1874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"/>
    <n v="126.69"/>
    <s v="film &amp; video"/>
    <s v="television"/>
    <x v="1875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"/>
    <n v="72.39"/>
    <s v="theater"/>
    <s v="plays"/>
    <x v="1876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"/>
    <n v="38.94"/>
    <s v="music"/>
    <s v="rock"/>
    <x v="1877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"/>
    <n v="53.29"/>
    <s v="music"/>
    <s v="rock"/>
    <x v="1878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"/>
    <n v="53.29"/>
    <s v="theater"/>
    <s v="plays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"/>
    <n v="63.28"/>
    <s v="theater"/>
    <s v="plays"/>
    <x v="1880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"/>
    <n v="673.33"/>
    <s v="publishing"/>
    <s v="translations"/>
    <x v="1881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"/>
    <s v="theater"/>
    <s v="plays"/>
    <x v="1882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6"/>
    <s v="music"/>
    <s v="rock"/>
    <x v="188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"/>
    <s v="theater"/>
    <s v="plays"/>
    <x v="1884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"/>
    <s v="theater"/>
    <s v="plays"/>
    <x v="1885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"/>
    <s v="theater"/>
    <s v="plays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1"/>
    <n v="100.75"/>
    <s v="music"/>
    <s v="pop"/>
    <x v="1887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1"/>
    <n v="91.59"/>
    <s v="music"/>
    <s v="indie rock"/>
    <x v="1888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1"/>
    <n v="95.95"/>
    <s v="theater"/>
    <s v="plays"/>
    <x v="1889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1"/>
    <n v="61.06"/>
    <s v="theater"/>
    <s v="plays"/>
    <x v="1890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6"/>
    <n v="55.97"/>
    <s v="theater"/>
    <s v="plays"/>
    <x v="1891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1"/>
    <n v="26.15"/>
    <s v="music"/>
    <s v="pop"/>
    <x v="1892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1"/>
    <n v="62.81"/>
    <s v="music"/>
    <s v="rock"/>
    <x v="1893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1"/>
    <n v="60.91"/>
    <s v="theater"/>
    <s v="plays"/>
    <x v="1894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"/>
    <n v="52.82"/>
    <s v="music"/>
    <s v="indie rock"/>
    <x v="189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"/>
    <n v="501.25"/>
    <s v="food"/>
    <s v="food trucks"/>
    <x v="1896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"/>
    <n v="45.57"/>
    <s v="publishing"/>
    <s v="nonfiction"/>
    <x v="1897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"/>
    <n v="66.83"/>
    <s v="theater"/>
    <s v="plays"/>
    <x v="189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"/>
    <n v="143.21"/>
    <s v="theater"/>
    <s v="musical"/>
    <x v="1899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"/>
    <n v="80.16"/>
    <s v="film &amp; video"/>
    <s v="television"/>
    <x v="1900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"/>
    <n v="117.88"/>
    <s v="theater"/>
    <s v="plays"/>
    <x v="1901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"/>
    <n v="38.5"/>
    <s v="theater"/>
    <s v="plays"/>
    <x v="1902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"/>
    <n v="83.38"/>
    <s v="music"/>
    <s v="indie rock"/>
    <x v="1903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"/>
    <n v="57.17"/>
    <s v="theater"/>
    <s v="plays"/>
    <x v="1904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"/>
    <n v="66.69"/>
    <s v="music"/>
    <s v="rock"/>
    <x v="1905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"/>
    <s v="film &amp; video"/>
    <s v="television"/>
    <x v="190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1907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0999999999998"/>
    <s v="music"/>
    <s v="electronic music"/>
    <x v="1908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"/>
    <s v="music"/>
    <s v="indie rock"/>
    <x v="1909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s v="music"/>
    <s v="indie rock"/>
    <x v="191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000000000001"/>
    <s v="theater"/>
    <s v="plays"/>
    <x v="1911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5"/>
    <s v="theater"/>
    <s v="plays"/>
    <x v="19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4"/>
    <s v="theater"/>
    <s v="plays"/>
    <x v="1913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2"/>
    <s v="theater"/>
    <s v="plays"/>
    <x v="1914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7"/>
    <s v="theater"/>
    <s v="plays"/>
    <x v="1915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s v="theater"/>
    <s v="musical"/>
    <x v="1916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"/>
    <n v="86.96"/>
    <s v="music"/>
    <s v="rock"/>
    <x v="1917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"/>
    <n v="36.36"/>
    <s v="theater"/>
    <s v="musical"/>
    <x v="191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3"/>
    <n v="27.3"/>
    <s v="music"/>
    <s v="electronic music"/>
    <x v="191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40"/>
    <n v="60.24"/>
    <s v="photography"/>
    <s v="photobooks"/>
    <x v="192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7"/>
    <n v="82.58"/>
    <s v="music"/>
    <s v="jazz"/>
    <x v="19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"/>
    <n v="26.59"/>
    <s v="technology"/>
    <s v="space exploration"/>
    <x v="19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8"/>
    <n v="115.71"/>
    <s v="music"/>
    <s v="faith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2"/>
    <n v="65.17"/>
    <s v="theater"/>
    <s v="plays"/>
    <x v="1924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4"/>
    <s v="theater"/>
    <s v="plays"/>
    <x v="1925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8"/>
    <n v="60.66"/>
    <s v="music"/>
    <s v="rock"/>
    <x v="1926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"/>
    <n v="102.11"/>
    <s v="film &amp; video"/>
    <s v="television"/>
    <x v="1927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4"/>
    <n v="48.43"/>
    <s v="music"/>
    <s v="world music"/>
    <x v="1928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3"/>
    <n v="39.18"/>
    <s v="music"/>
    <s v="pop"/>
    <x v="1929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"/>
    <s v="theater"/>
    <s v="spaces"/>
    <x v="1930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8"/>
    <n v="34.25"/>
    <s v="theater"/>
    <s v="plays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8"/>
    <n v="45.55"/>
    <s v="music"/>
    <s v="indie rock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19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"/>
    <n v="381.6"/>
    <s v="theater"/>
    <s v="plays"/>
    <x v="19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8"/>
    <n v="65.41"/>
    <s v="technology"/>
    <s v="makerspaces"/>
    <x v="193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"/>
    <n v="82.09"/>
    <s v="technology"/>
    <s v="wearables"/>
    <x v="1936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7"/>
    <n v="37.67"/>
    <s v="music"/>
    <s v="indie rock"/>
    <x v="193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"/>
    <n v="98.79"/>
    <s v="photography"/>
    <s v="photobooks"/>
    <x v="193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940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"/>
    <n v="170.55"/>
    <s v="film &amp; video"/>
    <s v="animation"/>
    <x v="1941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"/>
    <n v="36.08"/>
    <s v="theater"/>
    <s v="plays"/>
    <x v="19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"/>
    <n v="37.46"/>
    <s v="technology"/>
    <s v="space exploration"/>
    <x v="1943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"/>
    <n v="20.12"/>
    <s v="theater"/>
    <s v="plays"/>
    <x v="1944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"/>
    <n v="35.96"/>
    <s v="theater"/>
    <s v="plays"/>
    <x v="1945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946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7"/>
    <n v="45.54"/>
    <s v="theater"/>
    <s v="spaces"/>
    <x v="194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9"/>
    <n v="155.33000000000001"/>
    <s v="technology"/>
    <s v="wearables"/>
    <x v="1948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"/>
    <n v="60.06"/>
    <s v="theater"/>
    <s v="plays"/>
    <x v="1949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"/>
    <n v="132.86000000000001"/>
    <s v="music"/>
    <s v="rock"/>
    <x v="1950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7"/>
    <s v="theater"/>
    <s v="plays"/>
    <x v="1951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6"/>
    <n v="41.22"/>
    <s v="theater"/>
    <s v="plays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7"/>
    <n v="61.37"/>
    <s v="music"/>
    <s v="rock"/>
    <x v="195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"/>
    <n v="44.85"/>
    <s v="technology"/>
    <s v="hardware"/>
    <x v="1954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"/>
    <n v="67.959999999999994"/>
    <s v="theater"/>
    <s v="plays"/>
    <x v="1955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"/>
    <n v="73.239999999999995"/>
    <s v="theater"/>
    <s v="plays"/>
    <x v="1956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"/>
    <n v="87.14"/>
    <s v="film &amp; video"/>
    <s v="animation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2"/>
    <n v="61"/>
    <s v="theater"/>
    <s v="plays"/>
    <x v="19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"/>
    <n v="140.54"/>
    <s v="theater"/>
    <s v="spaces"/>
    <x v="1959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2"/>
    <n v="70.23"/>
    <s v="theater"/>
    <s v="plays"/>
    <x v="1960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"/>
    <n v="96.05"/>
    <s v="food"/>
    <s v="food trucks"/>
    <x v="1961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"/>
    <n v="18.579999999999998"/>
    <s v="games"/>
    <s v="video games"/>
    <x v="1962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"/>
    <n v="140"/>
    <s v="theater"/>
    <s v="plays"/>
    <x v="1963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96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"/>
    <n v="150.41999999999999"/>
    <s v="theater"/>
    <s v="plays"/>
    <x v="1965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"/>
    <n v="81.95"/>
    <s v="games"/>
    <s v="video games"/>
    <x v="1966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"/>
    <n v="300"/>
    <s v="theater"/>
    <s v="musical"/>
    <x v="1967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4"/>
    <s v="music"/>
    <s v="rock"/>
    <x v="1968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"/>
    <s v="theater"/>
    <s v="plays"/>
    <x v="196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"/>
    <n v="48.34"/>
    <s v="theater"/>
    <s v="plays"/>
    <x v="1970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"/>
    <n v="89.4"/>
    <s v="theater"/>
    <s v="plays"/>
    <x v="1971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"/>
    <n v="119"/>
    <s v="film &amp; video"/>
    <s v="science fiction"/>
    <x v="1972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4"/>
    <s v="music"/>
    <s v="rock"/>
    <x v="197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6"/>
    <n v="137.08000000000001"/>
    <s v="theater"/>
    <s v="plays"/>
    <x v="1974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5"/>
    <n v="59.2"/>
    <s v="technology"/>
    <s v="wearables"/>
    <x v="1975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"/>
    <n v="36.24"/>
    <s v="music"/>
    <s v="pop"/>
    <x v="197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"/>
    <n v="443.75"/>
    <s v="music"/>
    <s v="rock"/>
    <x v="1978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8"/>
    <n v="50.66"/>
    <s v="music"/>
    <s v="indie rock"/>
    <x v="1979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"/>
    <n v="253.14"/>
    <s v="music"/>
    <s v="faith"/>
    <x v="1980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10"/>
    <n v="53.55"/>
    <s v="food"/>
    <s v="restaurants"/>
    <x v="1981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8"/>
    <n v="67.92"/>
    <s v="theater"/>
    <s v="plays"/>
    <x v="1982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"/>
    <n v="56.84"/>
    <s v="theater"/>
    <s v="musical"/>
    <x v="1983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4"/>
    <n v="65.11"/>
    <s v="theater"/>
    <s v="spaces"/>
    <x v="1984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3"/>
    <n v="73.13"/>
    <s v="music"/>
    <s v="electronic music"/>
    <x v="1985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986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1"/>
    <s v="music"/>
    <s v="rock"/>
    <x v="198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"/>
    <n v="116.53"/>
    <s v="technology"/>
    <s v="wearables"/>
    <x v="1988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"/>
    <n v="45.84"/>
    <s v="theater"/>
    <s v="plays"/>
    <x v="1989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1"/>
    <n v="217.38"/>
    <s v="theater"/>
    <s v="spaces"/>
    <x v="199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"/>
    <n v="22.74"/>
    <s v="music"/>
    <s v="metal"/>
    <x v="199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5"/>
    <n v="50.59"/>
    <s v="film &amp; video"/>
    <s v="shorts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"/>
    <n v="40.83"/>
    <s v="theater"/>
    <s v="spaces"/>
    <x v="1993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4"/>
    <n v="74.349999999999994"/>
    <s v="theater"/>
    <s v="plays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7"/>
    <n v="213.38"/>
    <s v="photography"/>
    <s v="photobooks"/>
    <x v="1995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1"/>
    <n v="60.96"/>
    <s v="technology"/>
    <s v="makerspaces"/>
    <x v="19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4"/>
    <n v="41.59"/>
    <s v="technology"/>
    <s v="wearables"/>
    <x v="1997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"/>
    <n v="37.78"/>
    <s v="theater"/>
    <s v="plays"/>
    <x v="1998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1"/>
    <n v="65.38"/>
    <s v="film &amp; video"/>
    <s v="shorts"/>
    <x v="1999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"/>
    <n v="84.9"/>
    <s v="food"/>
    <s v="food trucks"/>
    <x v="2000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"/>
    <n v="188.56"/>
    <s v="theater"/>
    <s v="plays"/>
    <x v="2001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"/>
    <n v="94.28"/>
    <s v="photography"/>
    <s v="photobooks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"/>
    <n v="44.5"/>
    <s v="music"/>
    <s v="world music"/>
    <x v="2003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"/>
    <n v="40.24"/>
    <s v="theater"/>
    <s v="plays"/>
    <x v="2004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9"/>
    <n v="34.409999999999997"/>
    <s v="theater"/>
    <s v="plays"/>
    <x v="2005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"/>
    <n v="35.130000000000003"/>
    <s v="technology"/>
    <s v="wearables"/>
    <x v="2006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1"/>
    <n v="29.07"/>
    <s v="theater"/>
    <s v="plays"/>
    <x v="2007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7"/>
    <n v="52.41"/>
    <s v="technology"/>
    <s v="wearables"/>
    <x v="2008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"/>
    <n v="38.86"/>
    <s v="photography"/>
    <s v="photobooks"/>
    <x v="200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"/>
    <n v="45.11"/>
    <s v="theater"/>
    <s v="plays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"/>
    <n v="47.66"/>
    <s v="theater"/>
    <s v="plays"/>
    <x v="201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7"/>
    <n v="59.46"/>
    <s v="film &amp; video"/>
    <s v="television"/>
    <x v="2012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1"/>
    <n v="43.71"/>
    <s v="music"/>
    <s v="indie rock"/>
    <x v="2013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1"/>
    <n v="83.05"/>
    <s v="theater"/>
    <s v="plays"/>
    <x v="20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1"/>
    <n v="55.33"/>
    <s v="theater"/>
    <s v="plays"/>
    <x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1"/>
    <n v="92.22"/>
    <s v="technology"/>
    <s v="makerspaces"/>
    <x v="2016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"/>
    <n v="31.85"/>
    <s v="publishing"/>
    <s v="fiction"/>
    <x v="20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8"/>
    <n v="45.97"/>
    <s v="publishing"/>
    <s v="children's books"/>
    <x v="2018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"/>
    <n v="31.83"/>
    <s v="music"/>
    <s v="indie rock"/>
    <x v="2019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70000000000003"/>
    <s v="film &amp; video"/>
    <s v="shorts"/>
    <x v="2020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"/>
    <n v="50.02"/>
    <s v="theater"/>
    <s v="plays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"/>
    <n v="91.67"/>
    <s v="theater"/>
    <s v="plays"/>
    <x v="2022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3"/>
    <n v="23.87"/>
    <s v="theater"/>
    <s v="plays"/>
    <x v="2023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5"/>
    <n v="109.07"/>
    <s v="photography"/>
    <s v="photobooks"/>
    <x v="20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"/>
    <n v="41.92"/>
    <s v="theater"/>
    <s v="plays"/>
    <x v="2025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"/>
    <n v="29.04"/>
    <s v="games"/>
    <s v="video games"/>
    <x v="2026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"/>
    <n v="81.25"/>
    <s v="theater"/>
    <s v="plays"/>
    <x v="2027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3"/>
    <n v="95.59"/>
    <s v="theater"/>
    <s v="plays"/>
    <x v="2028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"/>
    <n v="52.35"/>
    <s v="theater"/>
    <s v="plays"/>
    <x v="2029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5"/>
    <n v="89.79"/>
    <s v="theater"/>
    <s v="plays"/>
    <x v="2030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8"/>
    <n v="25.25"/>
    <s v="theater"/>
    <s v="plays"/>
    <x v="2031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3"/>
    <n v="43.62"/>
    <s v="music"/>
    <s v="classical music"/>
    <x v="2032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"/>
    <n v="76.86"/>
    <s v="music"/>
    <s v="rock"/>
    <x v="2033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"/>
    <n v="64.44"/>
    <s v="music"/>
    <s v="rock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s v="theater"/>
    <s v="plays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"/>
    <n v="200.63"/>
    <s v="theater"/>
    <s v="spaces"/>
    <x v="2036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9"/>
    <n v="80.25"/>
    <s v="theater"/>
    <s v="spaces"/>
    <x v="2037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7"/>
    <n v="39.049999999999997"/>
    <s v="publishing"/>
    <s v="nonfiction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"/>
    <n v="23.1"/>
    <s v="theater"/>
    <s v="plays"/>
    <x v="2039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"/>
    <n v="40.78"/>
    <s v="film &amp; video"/>
    <s v="shorts"/>
    <x v="2040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6"/>
    <n v="36.07"/>
    <s v="theater"/>
    <s v="plays"/>
    <x v="204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999999999999"/>
    <s v="photography"/>
    <s v="places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6"/>
    <n v="49.28"/>
    <s v="theater"/>
    <s v="plays"/>
    <x v="2043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"/>
    <n v="58.37"/>
    <s v="music"/>
    <s v="rock"/>
    <x v="204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1"/>
    <n v="225"/>
    <s v="publishing"/>
    <s v="translations"/>
    <x v="2045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1"/>
    <n v="56.25"/>
    <s v="music"/>
    <s v="jazz"/>
    <x v="204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"/>
    <s v="music"/>
    <s v="rock"/>
    <x v="2047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9999999999997"/>
    <s v="theater"/>
    <s v="plays"/>
    <x v="2048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"/>
    <n v="87.31"/>
    <s v="film &amp; video"/>
    <s v="drama"/>
    <x v="2049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2"/>
    <n v="224.43"/>
    <s v="technology"/>
    <s v="web"/>
    <x v="20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"/>
    <n v="34.130000000000003"/>
    <s v="theater"/>
    <s v="spaces"/>
    <x v="2051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5"/>
    <n v="54.14"/>
    <s v="theater"/>
    <s v="plays"/>
    <x v="2052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3"/>
    <n v="60.38"/>
    <s v="film &amp; video"/>
    <s v="shorts"/>
    <x v="2053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"/>
    <n v="55.89"/>
    <s v="theater"/>
    <s v="plays"/>
    <x v="205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"/>
    <n v="86.94"/>
    <s v="theater"/>
    <s v="plays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"/>
    <n v="24.42"/>
    <s v="publishing"/>
    <s v="nonfiction"/>
    <x v="2056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"/>
    <n v="53.83"/>
    <s v="music"/>
    <s v="rock"/>
    <x v="2057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"/>
    <s v="technology"/>
    <s v="hardware"/>
    <x v="2058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4"/>
    <n v="34.6"/>
    <s v="theater"/>
    <s v="plays"/>
    <x v="2059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1"/>
    <n v="25.49"/>
    <s v="food"/>
    <s v="small batch"/>
    <x v="2060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4"/>
    <n v="77.75"/>
    <s v="music"/>
    <s v="rock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4"/>
    <n v="62.12"/>
    <s v="music"/>
    <s v="indie rock"/>
    <x v="2062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"/>
    <n v="775"/>
    <s v="theater"/>
    <s v="spaces"/>
    <x v="206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1"/>
    <n v="67.39"/>
    <s v="publishing"/>
    <s v="nonfiction"/>
    <x v="20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9"/>
    <n v="64.459999999999994"/>
    <s v="theater"/>
    <s v="musical"/>
    <x v="206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"/>
    <n v="110.29"/>
    <s v="technology"/>
    <s v="wearables"/>
    <x v="2066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4"/>
    <n v="48.06"/>
    <s v="games"/>
    <s v="tabletop games"/>
    <x v="2067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"/>
    <n v="66.83"/>
    <s v="music"/>
    <s v="indie rock"/>
    <x v="20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"/>
    <n v="69.819999999999993"/>
    <s v="theater"/>
    <s v="plays"/>
    <x v="2069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"/>
    <n v="59.04"/>
    <s v="theater"/>
    <s v="musical"/>
    <x v="2070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6"/>
    <n v="69.77"/>
    <s v="film &amp; video"/>
    <s v="documentary"/>
    <x v="207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"/>
    <n v="109.57"/>
    <s v="theater"/>
    <s v="plays"/>
    <x v="2072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"/>
    <n v="63.88"/>
    <s v="photography"/>
    <s v="photobooks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"/>
    <n v="41.41"/>
    <s v="theater"/>
    <s v="plays"/>
    <x v="207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"/>
    <n v="84.94"/>
    <s v="technology"/>
    <s v="wearables"/>
    <x v="2075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2"/>
    <n v="61.1"/>
    <s v="theater"/>
    <s v="plays"/>
    <x v="2076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"/>
    <n v="109.07"/>
    <s v="publishing"/>
    <s v="translations"/>
    <x v="2077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2"/>
    <n v="152.5"/>
    <s v="theater"/>
    <s v="plays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"/>
    <n v="76.05"/>
    <s v="music"/>
    <s v="rock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"/>
    <n v="56.33"/>
    <s v="theater"/>
    <s v="plays"/>
    <x v="2080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"/>
    <n v="50.67"/>
    <s v="music"/>
    <s v="jazz"/>
    <x v="2081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"/>
    <n v="79.89"/>
    <s v="theater"/>
    <s v="plays"/>
    <x v="2082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"/>
    <n v="38.85"/>
    <s v="music"/>
    <s v="indie rock"/>
    <x v="208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1"/>
    <n v="215.86"/>
    <s v="film &amp; video"/>
    <s v="documentary"/>
    <x v="2084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1"/>
    <n v="41.94"/>
    <s v="film &amp; video"/>
    <s v="television"/>
    <x v="2085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1"/>
    <n v="35.950000000000003"/>
    <s v="theater"/>
    <s v="plays"/>
    <x v="2086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1"/>
    <n v="75.5"/>
    <s v="theater"/>
    <s v="plays"/>
    <x v="2087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"/>
    <n v="48.71"/>
    <s v="music"/>
    <s v="rock"/>
    <x v="2088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"/>
    <n v="30.12"/>
    <s v="theater"/>
    <s v="spaces"/>
    <x v="2089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6"/>
    <n v="71.709999999999994"/>
    <s v="film &amp; video"/>
    <s v="shorts"/>
    <x v="2090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"/>
    <n v="38.590000000000003"/>
    <s v="theater"/>
    <s v="plays"/>
    <x v="209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"/>
    <n v="44.21"/>
    <s v="music"/>
    <s v="rock"/>
    <x v="2092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"/>
    <n v="46.95"/>
    <s v="music"/>
    <s v="rock"/>
    <x v="2093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"/>
    <n v="107.21"/>
    <s v="music"/>
    <s v="rock"/>
    <x v="2094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"/>
    <n v="39.49"/>
    <s v="music"/>
    <s v="indie rock"/>
    <x v="2095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"/>
    <n v="40.549999999999997"/>
    <s v="theater"/>
    <s v="plays"/>
    <x v="209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musical"/>
    <x v="2097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"/>
    <s v="theater"/>
    <s v="spaces"/>
    <x v="2098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"/>
    <s v="theater"/>
    <s v="plays"/>
    <x v="2099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"/>
    <s v="theater"/>
    <s v="plays"/>
    <x v="2100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"/>
    <s v="theater"/>
    <s v="plays"/>
    <x v="2101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6"/>
    <s v="theater"/>
    <s v="musical"/>
    <x v="2102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"/>
    <n v="31.91"/>
    <s v="music"/>
    <s v="metal"/>
    <x v="2103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s v="theater"/>
    <s v="plays"/>
    <x v="2104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3"/>
    <n v="17.989999999999998"/>
    <s v="games"/>
    <s v="video games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5"/>
    <n v="47.94"/>
    <s v="technology"/>
    <s v="wearables"/>
    <x v="210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4"/>
    <s v="film &amp; video"/>
    <s v="shorts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"/>
    <n v="61.29"/>
    <s v="technology"/>
    <s v="wearables"/>
    <x v="2108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"/>
    <n v="34.9"/>
    <s v="technology"/>
    <s v="space exploration"/>
    <x v="210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"/>
    <n v="61.04"/>
    <s v="music"/>
    <s v="world music"/>
    <x v="2110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2"/>
    <n v="77.11"/>
    <s v="film &amp; video"/>
    <s v="drama"/>
    <x v="21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9"/>
    <n v="47.26"/>
    <s v="theater"/>
    <s v="plays"/>
    <x v="211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1"/>
    <n v="292.2"/>
    <s v="technology"/>
    <s v="web"/>
    <x v="2113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"/>
    <s v="theater"/>
    <s v="musical"/>
    <x v="21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"/>
    <n v="90.94"/>
    <s v="games"/>
    <s v="mobile games"/>
    <x v="21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6"/>
    <n v="40.42"/>
    <s v="film &amp; video"/>
    <s v="documentary"/>
    <x v="211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5"/>
    <n v="68.81"/>
    <s v="music"/>
    <s v="indie rock"/>
    <x v="2117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"/>
    <n v="110.62"/>
    <s v="games"/>
    <s v="mobile games"/>
    <x v="2118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20"/>
    <n v="31.93"/>
    <s v="theater"/>
    <s v="plays"/>
    <x v="2119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80"/>
    <n v="43.52"/>
    <s v="music"/>
    <s v="rock"/>
    <x v="2120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8"/>
    <s v="technology"/>
    <s v="space exploration"/>
    <x v="212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"/>
    <n v="71.55"/>
    <s v="games"/>
    <s v="video games"/>
    <x v="21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123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"/>
    <n v="88.69"/>
    <s v="photography"/>
    <s v="people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6"/>
    <n v="59.04"/>
    <s v="photography"/>
    <s v="photobooks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7"/>
    <n v="64.36"/>
    <s v="technology"/>
    <s v="web"/>
    <x v="2126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"/>
    <n v="54.15"/>
    <s v="music"/>
    <s v="classical music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2"/>
    <n v="61.09"/>
    <s v="music"/>
    <s v="faith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6"/>
    <n v="93.67"/>
    <s v="publishing"/>
    <s v="children's books"/>
    <x v="2129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"/>
    <n v="58.42"/>
    <s v="technology"/>
    <s v="wearables"/>
    <x v="213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7"/>
    <n v="70"/>
    <s v="theater"/>
    <s v="plays"/>
    <x v="2131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7"/>
    <n v="34.1"/>
    <s v="technology"/>
    <s v="gadgets"/>
    <x v="2132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3"/>
    <n v="34.020000000000003"/>
    <s v="music"/>
    <s v="faith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3"/>
    <s v="theater"/>
    <s v="plays"/>
    <x v="21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1"/>
    <s v="music"/>
    <s v="rock"/>
    <x v="2135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"/>
    <n v="115.83"/>
    <s v="music"/>
    <s v="rock"/>
    <x v="2136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"/>
    <n v="115.75"/>
    <s v="technology"/>
    <s v="wearables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138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"/>
    <n v="81.41"/>
    <s v="theater"/>
    <s v="plays"/>
    <x v="2139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"/>
    <n v="81.290000000000006"/>
    <s v="theater"/>
    <s v="plays"/>
    <x v="2140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5"/>
    <n v="46.03"/>
    <s v="music"/>
    <s v="jazz"/>
    <x v="2141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"/>
    <n v="40.42"/>
    <s v="music"/>
    <s v="pop"/>
    <x v="2142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8"/>
    <n v="23.28"/>
    <s v="theater"/>
    <s v="spaces"/>
    <x v="2143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"/>
    <n v="80.59"/>
    <s v="music"/>
    <s v="rock"/>
    <x v="2144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"/>
    <n v="27.9"/>
    <s v="film &amp; video"/>
    <s v="shorts"/>
    <x v="2145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1"/>
    <n v="68.3"/>
    <s v="technology"/>
    <s v="web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3"/>
    <n v="50.59"/>
    <s v="music"/>
    <s v="electronic music"/>
    <x v="2147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1"/>
    <n v="68.25"/>
    <s v="theater"/>
    <s v="plays"/>
    <x v="214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4"/>
    <n v="29.02"/>
    <s v="music"/>
    <s v="indie rock"/>
    <x v="2149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"/>
    <n v="68.099999999999994"/>
    <s v="theater"/>
    <s v="plays"/>
    <x v="2150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9"/>
    <n v="75.61"/>
    <s v="music"/>
    <s v="classical music"/>
    <x v="2151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9"/>
    <s v="music"/>
    <s v="indie rock"/>
    <x v="2152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0000000000005"/>
    <s v="theater"/>
    <s v="plays"/>
    <x v="2153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8"/>
    <n v="46.59"/>
    <s v="music"/>
    <s v="jazz"/>
    <x v="2154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"/>
    <n v="51.96"/>
    <s v="music"/>
    <s v="indie rock"/>
    <x v="215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s v="film &amp; video"/>
    <s v="shorts"/>
    <x v="2156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5"/>
    <n v="79.180000000000007"/>
    <s v="music"/>
    <s v="indie rock"/>
    <x v="2157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"/>
    <n v="84.06"/>
    <s v="food"/>
    <s v="food trucks"/>
    <x v="2158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"/>
    <n v="28.55"/>
    <s v="music"/>
    <s v="metal"/>
    <x v="2159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4"/>
    <n v="31.81"/>
    <s v="publishing"/>
    <s v="nonfiction"/>
    <x v="2160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9"/>
    <n v="222.5"/>
    <s v="theater"/>
    <s v="plays"/>
    <x v="2161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16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9"/>
    <n v="30.27"/>
    <s v="technology"/>
    <s v="wearables"/>
    <x v="2163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1"/>
    <n v="25.58"/>
    <s v="photography"/>
    <s v="photobooks"/>
    <x v="2164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6"/>
    <n v="44.33"/>
    <s v="theater"/>
    <s v="plays"/>
    <x v="2165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"/>
    <s v="theater"/>
    <s v="plays"/>
    <x v="2166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"/>
    <n v="47.43"/>
    <s v="theater"/>
    <s v="musical"/>
    <x v="2167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3"/>
    <n v="120.55"/>
    <s v="theater"/>
    <s v="musical"/>
    <x v="2168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7"/>
    <n v="66.099999999999994"/>
    <s v="theater"/>
    <s v="spaces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20"/>
    <n v="38.79"/>
    <s v="music"/>
    <s v="pop"/>
    <x v="2170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"/>
    <n v="47"/>
    <s v="theater"/>
    <s v="plays"/>
    <x v="217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4"/>
    <n v="57.17"/>
    <s v="theater"/>
    <s v="plays"/>
    <x v="2172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"/>
    <n v="50.46"/>
    <s v="theater"/>
    <s v="plays"/>
    <x v="2173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7"/>
    <n v="6.5"/>
    <s v="technology"/>
    <s v="wearables"/>
    <x v="2174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"/>
    <n v="217.5"/>
    <s v="theater"/>
    <s v="plays"/>
    <x v="2175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"/>
    <n v="118.36"/>
    <s v="music"/>
    <s v="faith"/>
    <x v="217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"/>
    <n v="50.04"/>
    <s v="music"/>
    <s v="rock"/>
    <x v="2177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"/>
    <n v="76.47"/>
    <s v="film &amp; video"/>
    <s v="drama"/>
    <x v="2178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s v="theater"/>
    <s v="plays"/>
    <x v="2179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"/>
    <n v="49.88"/>
    <s v="film &amp; video"/>
    <s v="drama"/>
    <x v="2180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9"/>
    <n v="64.8"/>
    <s v="theater"/>
    <s v="spaces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"/>
    <n v="43.2"/>
    <s v="theater"/>
    <s v="plays"/>
    <x v="218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18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"/>
    <n v="51.6"/>
    <s v="theater"/>
    <s v="spaces"/>
    <x v="2184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1"/>
    <n v="28.58"/>
    <s v="music"/>
    <s v="jazz"/>
    <x v="2185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"/>
    <n v="31.34"/>
    <s v="music"/>
    <s v="indie rock"/>
    <x v="2186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"/>
    <n v="183.29"/>
    <s v="film &amp; video"/>
    <s v="documentary"/>
    <x v="2187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5"/>
    <s v="theater"/>
    <s v="musical"/>
    <x v="2188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"/>
    <s v="theater"/>
    <s v="plays"/>
    <x v="2189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"/>
    <n v="127.6"/>
    <s v="theater"/>
    <s v="musical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8"/>
    <n v="47.22"/>
    <s v="theater"/>
    <s v="plays"/>
    <x v="2191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"/>
    <n v="45.46"/>
    <s v="music"/>
    <s v="rock"/>
    <x v="2192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"/>
    <n v="13.54"/>
    <s v="food"/>
    <s v="small batch"/>
    <x v="2193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"/>
    <n v="50.88"/>
    <s v="theater"/>
    <s v="spaces"/>
    <x v="2194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5"/>
    <s v="music"/>
    <s v="indie rock"/>
    <x v="2195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"/>
    <n v="26.27"/>
    <s v="music"/>
    <s v="indie rock"/>
    <x v="2196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80000000000003"/>
    <s v="theater"/>
    <s v="plays"/>
    <x v="2197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2"/>
    <s v="theater"/>
    <s v="plays"/>
    <x v="2198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6"/>
    <n v="25.69"/>
    <s v="theater"/>
    <s v="plays"/>
    <x v="219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5"/>
    <n v="139.56"/>
    <s v="theater"/>
    <s v="plays"/>
    <x v="2200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4"/>
    <n v="65.84"/>
    <s v="music"/>
    <s v="indie rock"/>
    <x v="220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"/>
    <n v="113.64"/>
    <s v="film &amp; video"/>
    <s v="animation"/>
    <x v="2202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s v="theater"/>
    <s v="plays"/>
    <x v="220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"/>
    <n v="59.52"/>
    <s v="theater"/>
    <s v="plays"/>
    <x v="2204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6"/>
    <n v="51.92"/>
    <s v="theater"/>
    <s v="plays"/>
    <x v="220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"/>
    <n v="49.8"/>
    <s v="technology"/>
    <s v="web"/>
    <x v="2206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4"/>
    <n v="27.07"/>
    <s v="theater"/>
    <s v="plays"/>
    <x v="2207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5"/>
    <n v="88.64"/>
    <s v="theater"/>
    <s v="musical"/>
    <x v="2208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"/>
    <n v="56.14"/>
    <s v="film &amp; video"/>
    <s v="television"/>
    <x v="2209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"/>
    <n v="175"/>
    <s v="theater"/>
    <s v="plays"/>
    <x v="22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"/>
    <n v="42.24"/>
    <s v="music"/>
    <s v="indie rock"/>
    <x v="22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6"/>
    <s v="theater"/>
    <s v="plays"/>
    <x v="22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"/>
    <n v="306"/>
    <s v="food"/>
    <s v="food trucks"/>
    <x v="2213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3"/>
    <n v="58.1"/>
    <s v="theater"/>
    <s v="plays"/>
    <x v="2214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2"/>
    <n v="60.9"/>
    <s v="theater"/>
    <s v="plays"/>
    <x v="221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"/>
    <n v="43.5"/>
    <s v="theater"/>
    <s v="plays"/>
    <x v="221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"/>
    <n v="202.83"/>
    <s v="food"/>
    <s v="food trucks"/>
    <x v="2217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5"/>
    <n v="71.59"/>
    <s v="games"/>
    <s v="mobile games"/>
    <x v="2218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"/>
    <n v="45.04"/>
    <s v="theater"/>
    <s v="plays"/>
    <x v="2219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"/>
    <n v="52.83"/>
    <s v="music"/>
    <s v="rock"/>
    <x v="2220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"/>
    <n v="48.09"/>
    <s v="film &amp; video"/>
    <s v="documentary"/>
    <x v="222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"/>
    <n v="109.18"/>
    <s v="music"/>
    <s v="jazz"/>
    <x v="2222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s v="music"/>
    <s v="metal"/>
    <x v="2223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6"/>
    <s v="music"/>
    <s v="pop"/>
    <x v="2224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8"/>
    <s v="theater"/>
    <s v="plays"/>
    <x v="2225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7"/>
    <s v="theater"/>
    <s v="plays"/>
    <x v="2226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"/>
    <n v="28.57"/>
    <s v="music"/>
    <s v="indie rock"/>
    <x v="222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"/>
    <n v="52.17"/>
    <s v="theater"/>
    <s v="plays"/>
    <x v="2228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"/>
    <n v="52.17"/>
    <s v="theater"/>
    <s v="plays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20"/>
    <n v="31.5"/>
    <s v="theater"/>
    <s v="plays"/>
    <x v="2230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"/>
    <n v="26.02"/>
    <s v="theater"/>
    <s v="plays"/>
    <x v="2231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30"/>
    <n v="237"/>
    <s v="theater"/>
    <s v="spaces"/>
    <x v="2232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8"/>
    <n v="79"/>
    <s v="theater"/>
    <s v="plays"/>
    <x v="2233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9"/>
    <n v="27.56"/>
    <s v="music"/>
    <s v="indie rock"/>
    <x v="223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"/>
    <n v="56.34"/>
    <s v="theater"/>
    <s v="spaces"/>
    <x v="2235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s v="music"/>
    <s v="rock"/>
    <x v="2236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8"/>
    <n v="47"/>
    <s v="music"/>
    <s v="pop"/>
    <x v="223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1"/>
    <n v="97.92"/>
    <s v="theater"/>
    <s v="plays"/>
    <x v="2238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8"/>
    <n v="23.96"/>
    <s v="games"/>
    <s v="video games"/>
    <x v="2239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"/>
    <s v="food"/>
    <s v="food trucks"/>
    <x v="2240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7"/>
    <n v="44.92"/>
    <s v="theater"/>
    <s v="plays"/>
    <x v="224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1"/>
    <s v="games"/>
    <s v="tabletop games"/>
    <x v="224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"/>
    <n v="37.450000000000003"/>
    <s v="technology"/>
    <s v="wearables"/>
    <x v="224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7"/>
    <n v="82.57"/>
    <s v="theater"/>
    <s v="plays"/>
    <x v="224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4"/>
    <n v="60.79"/>
    <s v="food"/>
    <s v="food trucks"/>
    <x v="2245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5"/>
    <n v="50"/>
    <s v="theater"/>
    <s v="plays"/>
    <x v="224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5"/>
    <n v="115"/>
    <s v="theater"/>
    <s v="musical"/>
    <x v="2247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6"/>
    <n v="88.31"/>
    <s v="photography"/>
    <s v="photobooks"/>
    <x v="224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5"/>
    <n v="42.48"/>
    <s v="photography"/>
    <s v="photobooks"/>
    <x v="2249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"/>
    <n v="163.57"/>
    <s v="theater"/>
    <s v="spaces"/>
    <x v="2250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"/>
    <n v="286.25"/>
    <s v="theater"/>
    <s v="musical"/>
    <x v="2251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5"/>
    <n v="57.25"/>
    <s v="music"/>
    <s v="indie rock"/>
    <x v="225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5"/>
    <n v="18.77"/>
    <s v="theater"/>
    <s v="plays"/>
    <x v="2253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"/>
    <n v="81.569999999999993"/>
    <s v="theater"/>
    <s v="plays"/>
    <x v="225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9"/>
    <n v="42.3"/>
    <s v="theater"/>
    <s v="plays"/>
    <x v="2255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"/>
    <s v="music"/>
    <s v="electronic music"/>
    <x v="2256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"/>
    <n v="29.89"/>
    <s v="technology"/>
    <s v="wearables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"/>
    <n v="102.73"/>
    <s v="technology"/>
    <s v="wearables"/>
    <x v="2258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3"/>
    <n v="33.24"/>
    <s v="music"/>
    <s v="electronic music"/>
    <x v="2259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3"/>
    <n v="66.47"/>
    <s v="music"/>
    <s v="rock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3"/>
    <n v="66.47"/>
    <s v="theater"/>
    <s v="plays"/>
    <x v="2261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3"/>
    <n v="56.3"/>
    <s v="food"/>
    <s v="food trucks"/>
    <x v="2262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8"/>
    <n v="86.62"/>
    <s v="theater"/>
    <s v="plays"/>
    <x v="226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"/>
    <n v="59.21"/>
    <s v="theater"/>
    <s v="plays"/>
    <x v="2264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"/>
    <n v="38.74"/>
    <s v="music"/>
    <s v="indie rock"/>
    <x v="2265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"/>
    <n v="58.95"/>
    <s v="theater"/>
    <s v="plays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2"/>
    <n v="62.17"/>
    <s v="theater"/>
    <s v="plays"/>
    <x v="2267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"/>
    <n v="61.94"/>
    <s v="theater"/>
    <s v="plays"/>
    <x v="2268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"/>
    <s v="theater"/>
    <s v="plays"/>
    <x v="2269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1"/>
    <n v="35.840000000000003"/>
    <s v="music"/>
    <s v="indie rock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"/>
    <n v="58.42"/>
    <s v="theater"/>
    <s v="plays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4"/>
    <n v="65.180000000000007"/>
    <s v="technology"/>
    <s v="wearables"/>
    <x v="2272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1"/>
    <n v="73.73"/>
    <s v="film &amp; video"/>
    <s v="shorts"/>
    <x v="2273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9"/>
    <s v="theater"/>
    <s v="plays"/>
    <x v="227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6"/>
    <n v="91.83"/>
    <s v="theater"/>
    <s v="plays"/>
    <x v="2275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5"/>
    <n v="367"/>
    <s v="technology"/>
    <s v="web"/>
    <x v="2276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"/>
    <n v="40.78"/>
    <s v="theater"/>
    <s v="plays"/>
    <x v="2277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0"/>
    <n v="550"/>
    <s v="technology"/>
    <s v="makerspaces"/>
    <x v="2278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"/>
    <s v="theater"/>
    <s v="musical"/>
    <x v="227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"/>
    <n v="100"/>
    <s v="music"/>
    <s v="classical music"/>
    <x v="2280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2"/>
    <n v="47.7"/>
    <s v="theater"/>
    <s v="plays"/>
    <x v="228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"/>
    <n v="18.899999999999999"/>
    <s v="theater"/>
    <s v="spaces"/>
    <x v="228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"/>
    <n v="43.64"/>
    <s v="publishing"/>
    <s v="nonfiction"/>
    <x v="228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"/>
    <n v="54.5"/>
    <s v="theater"/>
    <s v="plays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9"/>
    <n v="26.54"/>
    <s v="theater"/>
    <s v="plays"/>
    <x v="2285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"/>
    <n v="30.93"/>
    <s v="theater"/>
    <s v="plays"/>
    <x v="228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"/>
    <n v="43.28"/>
    <s v="theater"/>
    <s v="plays"/>
    <x v="2287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"/>
    <n v="31.82"/>
    <s v="music"/>
    <s v="rock"/>
    <x v="2288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3"/>
    <n v="49.14"/>
    <s v="photography"/>
    <s v="photobooks"/>
    <x v="2289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s v="music"/>
    <s v="pop"/>
    <x v="2290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s v="theater"/>
    <s v="spaces"/>
    <x v="2291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8"/>
    <n v="77"/>
    <s v="theater"/>
    <s v="plays"/>
    <x v="2292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5"/>
    <n v="35.770000000000003"/>
    <s v="theater"/>
    <s v="plays"/>
    <x v="229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"/>
    <n v="82.46"/>
    <s v="theater"/>
    <s v="spaces"/>
    <x v="2294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3"/>
    <n v="21.38"/>
    <s v="games"/>
    <s v="tabletop games"/>
    <x v="2295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7"/>
    <n v="53.34"/>
    <s v="theater"/>
    <s v="plays"/>
    <x v="2296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"/>
    <n v="29.61"/>
    <s v="music"/>
    <s v="classical music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"/>
    <n v="33.31"/>
    <s v="theater"/>
    <s v="spaces"/>
    <x v="2298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"/>
    <n v="42.61"/>
    <s v="music"/>
    <s v="rock"/>
    <x v="2299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"/>
    <n v="56.05"/>
    <s v="theater"/>
    <s v="plays"/>
    <x v="2300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"/>
    <n v="40.92"/>
    <s v="theater"/>
    <s v="plays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"/>
    <n v="25.31"/>
    <s v="theater"/>
    <s v="plays"/>
    <x v="2302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"/>
    <n v="58.89"/>
    <s v="music"/>
    <s v="world music"/>
    <x v="23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8"/>
    <n v="81.540000000000006"/>
    <s v="theater"/>
    <s v="plays"/>
    <x v="2304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"/>
    <n v="117.56"/>
    <s v="technology"/>
    <s v="makerspaces"/>
    <x v="2305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6"/>
    <n v="52.8"/>
    <s v="music"/>
    <s v="indie rock"/>
    <x v="230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2"/>
    <n v="39.07"/>
    <s v="technology"/>
    <s v="wearables"/>
    <x v="2307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"/>
    <s v="theater"/>
    <s v="plays"/>
    <x v="2308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"/>
    <n v="75.040000000000006"/>
    <s v="music"/>
    <s v="rock"/>
    <x v="23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1"/>
    <n v="525"/>
    <s v="music"/>
    <s v="faith"/>
    <x v="2310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9"/>
    <s v="music"/>
    <s v="rock"/>
    <x v="231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3"/>
    <n v="42"/>
    <s v="music"/>
    <s v="rock"/>
    <x v="2312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"/>
    <n v="31.76"/>
    <s v="publishing"/>
    <s v="children's books"/>
    <x v="2313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5"/>
    <n v="32.72"/>
    <s v="music"/>
    <s v="indie rock"/>
    <x v="2314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5"/>
    <n v="45.48"/>
    <s v="theater"/>
    <s v="plays"/>
    <x v="2315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"/>
    <n v="45.35"/>
    <s v="theater"/>
    <s v="plays"/>
    <x v="2316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"/>
    <n v="28.92"/>
    <s v="film &amp; video"/>
    <s v="documentary"/>
    <x v="2317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"/>
    <n v="61.18"/>
    <s v="theater"/>
    <s v="spaces"/>
    <x v="231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2"/>
    <n v="346.67"/>
    <s v="music"/>
    <s v="jazz"/>
    <x v="2319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20000000000003"/>
    <s v="music"/>
    <s v="rock"/>
    <x v="2320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7"/>
    <s v="music"/>
    <s v="rock"/>
    <x v="2321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30"/>
    <n v="28"/>
    <s v="music"/>
    <s v="indie rock"/>
    <x v="2322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4"/>
    <n v="38.33"/>
    <s v="theater"/>
    <s v="plays"/>
    <x v="2323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4"/>
    <n v="43.13"/>
    <s v="theater"/>
    <s v="plays"/>
    <x v="232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4"/>
    <n v="36.96"/>
    <s v="theater"/>
    <s v="plays"/>
    <x v="232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5"/>
    <n v="32.340000000000003"/>
    <s v="photography"/>
    <s v="photobooks"/>
    <x v="232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"/>
    <n v="28.66"/>
    <s v="music"/>
    <s v="indie rock"/>
    <x v="2327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69999999999993"/>
    <s v="music"/>
    <s v="rock"/>
    <x v="2328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9"/>
    <n v="64.38"/>
    <s v="theater"/>
    <s v="plays"/>
    <x v="232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1"/>
    <n v="342"/>
    <s v="technology"/>
    <s v="web"/>
    <x v="2330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"/>
    <n v="114"/>
    <s v="games"/>
    <s v="video games"/>
    <x v="23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3"/>
    <n v="44.61"/>
    <s v="music"/>
    <s v="pop"/>
    <x v="233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"/>
    <n v="205"/>
    <s v="theater"/>
    <s v="musical"/>
    <x v="233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3"/>
    <n v="102.5"/>
    <s v="music"/>
    <s v="rock"/>
    <x v="2334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4"/>
    <n v="37.96"/>
    <s v="theater"/>
    <s v="plays"/>
    <x v="23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"/>
    <n v="48.62"/>
    <s v="music"/>
    <s v="electronic music"/>
    <x v="2336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2"/>
    <n v="510"/>
    <s v="photography"/>
    <s v="places"/>
    <x v="2337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6"/>
    <n v="340"/>
    <s v="food"/>
    <s v="food trucks"/>
    <x v="2338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9"/>
    <s v="theater"/>
    <s v="plays"/>
    <x v="233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2"/>
    <n v="42.33"/>
    <s v="music"/>
    <s v="electronic music"/>
    <x v="2340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2"/>
    <n v="39.04"/>
    <s v="music"/>
    <s v="rock"/>
    <x v="2341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2"/>
    <n v="53.42"/>
    <s v="music"/>
    <s v="electronic music"/>
    <x v="2342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"/>
    <n v="168.5"/>
    <s v="photography"/>
    <s v="photobooks"/>
    <x v="2343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"/>
    <n v="63.13"/>
    <s v="theater"/>
    <s v="plays"/>
    <x v="2344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"/>
    <s v="theater"/>
    <s v="plays"/>
    <x v="2345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1"/>
    <n v="52.95"/>
    <s v="music"/>
    <s v="rock"/>
    <x v="2346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1"/>
    <n v="37.22"/>
    <s v="theater"/>
    <s v="spaces"/>
    <x v="2347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1"/>
    <n v="59.12"/>
    <s v="theater"/>
    <s v="plays"/>
    <x v="2348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"/>
    <n v="41.83"/>
    <s v="games"/>
    <s v="mobile games"/>
    <x v="2349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"/>
    <n v="45.59"/>
    <s v="theater"/>
    <s v="spaces"/>
    <x v="2350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4"/>
    <n v="27.86"/>
    <s v="music"/>
    <s v="pop"/>
    <x v="2351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"/>
    <n v="29.47"/>
    <s v="publishing"/>
    <s v="children's books"/>
    <x v="2352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"/>
    <n v="35.770000000000003"/>
    <s v="music"/>
    <s v="rock"/>
    <x v="23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"/>
    <n v="40.04"/>
    <s v="music"/>
    <s v="rock"/>
    <x v="2354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"/>
    <n v="40.04"/>
    <s v="music"/>
    <s v="indie rock"/>
    <x v="2355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"/>
    <n v="37.07"/>
    <s v="music"/>
    <s v="rock"/>
    <x v="2356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"/>
    <n v="91"/>
    <s v="technology"/>
    <s v="makerspaces"/>
    <x v="2357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"/>
    <n v="52.68"/>
    <s v="music"/>
    <s v="rock"/>
    <x v="2358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"/>
    <n v="47.67"/>
    <s v="theater"/>
    <s v="plays"/>
    <x v="2359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"/>
    <n v="50"/>
    <s v="theater"/>
    <s v="plays"/>
    <x v="2360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"/>
    <n v="35.71"/>
    <s v="food"/>
    <s v="restaurants"/>
    <x v="236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6000000000001"/>
    <s v="theater"/>
    <s v="plays"/>
    <x v="2362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36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"/>
    <s v="music"/>
    <s v="rock"/>
    <x v="2364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"/>
    <s v="music"/>
    <s v="rock"/>
    <x v="236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"/>
    <s v="theater"/>
    <s v="plays"/>
    <x v="2366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7"/>
    <s v="theater"/>
    <s v="musical"/>
    <x v="2367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"/>
    <s v="theater"/>
    <s v="spaces"/>
    <x v="2368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7"/>
    <s v="theater"/>
    <s v="plays"/>
    <x v="2369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s v="theater"/>
    <s v="plays"/>
    <x v="2370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"/>
    <s v="theater"/>
    <s v="plays"/>
    <x v="2371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7"/>
    <s v="theater"/>
    <s v="plays"/>
    <x v="2372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"/>
    <n v="55.39"/>
    <s v="photography"/>
    <s v="photobooks"/>
    <x v="237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2"/>
    <n v="66.33"/>
    <s v="photography"/>
    <s v="photobooks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"/>
    <n v="66.069999999999993"/>
    <s v="technology"/>
    <s v="wearables"/>
    <x v="2375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"/>
    <n v="39.44"/>
    <s v="technology"/>
    <s v="space exploration"/>
    <x v="237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"/>
    <n v="57.65"/>
    <s v="theater"/>
    <s v="musical"/>
    <x v="2377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9"/>
    <n v="75.38"/>
    <s v="music"/>
    <s v="rock"/>
    <x v="2378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2"/>
    <n v="61.19"/>
    <s v="food"/>
    <s v="food trucks"/>
    <x v="2379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1"/>
    <n v="195.4"/>
    <s v="technology"/>
    <s v="wearables"/>
    <x v="238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"/>
    <n v="60.69"/>
    <s v="theater"/>
    <s v="plays"/>
    <x v="238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7"/>
    <n v="21.56"/>
    <s v="technology"/>
    <s v="space exploration"/>
    <x v="2382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"/>
    <s v="theater"/>
    <s v="plays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"/>
    <n v="119.13"/>
    <s v="theater"/>
    <s v="plays"/>
    <x v="2384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s v="theater"/>
    <s v="plays"/>
    <x v="238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9"/>
    <n v="77.5"/>
    <s v="food"/>
    <s v="restaurants"/>
    <x v="2386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1"/>
    <n v="66.14"/>
    <s v="theater"/>
    <s v="musical"/>
    <x v="2387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"/>
    <n v="44.1"/>
    <s v="technology"/>
    <s v="space exploration"/>
    <x v="2388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6"/>
    <n v="44"/>
    <s v="theater"/>
    <s v="plays"/>
    <x v="2389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"/>
    <n v="34.07"/>
    <s v="music"/>
    <s v="rock"/>
    <x v="2390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"/>
    <s v="theater"/>
    <s v="plays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"/>
    <n v="53.88"/>
    <s v="music"/>
    <s v="rock"/>
    <x v="2392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6"/>
    <n v="60.73"/>
    <s v="food"/>
    <s v="food trucks"/>
    <x v="2393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2"/>
    <n v="27.61"/>
    <s v="music"/>
    <s v="rock"/>
    <x v="239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3"/>
    <n v="53.53"/>
    <s v="theater"/>
    <s v="spaces"/>
    <x v="239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4"/>
    <n v="75.75"/>
    <s v="technology"/>
    <s v="wearables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"/>
    <n v="33.67"/>
    <s v="theater"/>
    <s v="plays"/>
    <x v="2397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8"/>
    <n v="31.21"/>
    <s v="photography"/>
    <s v="photobooks"/>
    <x v="2398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1"/>
    <n v="60.33"/>
    <s v="theater"/>
    <s v="plays"/>
    <x v="2399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8"/>
    <n v="31.17"/>
    <s v="technology"/>
    <s v="wearables"/>
    <x v="2400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1"/>
    <n v="31.14"/>
    <s v="music"/>
    <s v="rock"/>
    <x v="240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s v="film &amp; video"/>
    <s v="shorts"/>
    <x v="2402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3"/>
    <n v="64.290000000000006"/>
    <s v="theater"/>
    <s v="plays"/>
    <x v="2403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20"/>
    <n v="35.92"/>
    <s v="games"/>
    <s v="tabletop games"/>
    <x v="240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"/>
    <n v="35.799999999999997"/>
    <s v="photography"/>
    <s v="photobooks"/>
    <x v="240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1"/>
    <n v="47.11"/>
    <s v="publishing"/>
    <s v="fiction"/>
    <x v="240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5"/>
    <n v="34.270000000000003"/>
    <s v="technology"/>
    <s v="wearables"/>
    <x v="2407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"/>
    <n v="35.6"/>
    <s v="music"/>
    <s v="classical music"/>
    <x v="2408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9"/>
    <n v="29.67"/>
    <s v="theater"/>
    <s v="plays"/>
    <x v="2409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6"/>
    <n v="46.63"/>
    <s v="food"/>
    <s v="food trucks"/>
    <x v="24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24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1"/>
    <n v="80.45"/>
    <s v="technology"/>
    <s v="space exploration"/>
    <x v="2412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s v="photography"/>
    <s v="photobooks"/>
    <x v="241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"/>
    <n v="55.06"/>
    <s v="theater"/>
    <s v="musical"/>
    <x v="241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"/>
    <n v="51.82"/>
    <s v="technology"/>
    <s v="wearables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8"/>
    <n v="41.95"/>
    <s v="theater"/>
    <s v="plays"/>
    <x v="2416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9"/>
    <n v="17.25"/>
    <s v="theater"/>
    <s v="plays"/>
    <x v="241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1"/>
    <n v="30.31"/>
    <s v="technology"/>
    <s v="wearables"/>
    <x v="2418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"/>
    <n v="97.33"/>
    <s v="technology"/>
    <s v="wearables"/>
    <x v="2419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"/>
    <n v="46.05"/>
    <s v="theater"/>
    <s v="plays"/>
    <x v="2420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9"/>
    <n v="62.5"/>
    <s v="music"/>
    <s v="rock"/>
    <x v="24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9"/>
    <n v="25.65"/>
    <s v="theater"/>
    <s v="plays"/>
    <x v="24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s v="theater"/>
    <s v="plays"/>
    <x v="242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"/>
    <n v="37.61"/>
    <s v="photography"/>
    <s v="photobooks"/>
    <x v="2424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2"/>
    <n v="50.65"/>
    <s v="technology"/>
    <s v="wearables"/>
    <x v="2425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3"/>
    <n v="61.5"/>
    <s v="film &amp; video"/>
    <s v="animation"/>
    <x v="2426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"/>
    <n v="26.06"/>
    <s v="music"/>
    <s v="electronic music"/>
    <x v="2427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6"/>
    <n v="45.16"/>
    <s v="photography"/>
    <s v="photobooks"/>
    <x v="2428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"/>
    <n v="122.14"/>
    <s v="music"/>
    <s v="faith"/>
    <x v="2429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"/>
    <n v="31.56"/>
    <s v="games"/>
    <s v="video games"/>
    <x v="2430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"/>
    <n v="35.5"/>
    <s v="theater"/>
    <s v="plays"/>
    <x v="2431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"/>
    <n v="56.67"/>
    <s v="music"/>
    <s v="faith"/>
    <x v="2432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3"/>
    <s v="technology"/>
    <s v="web"/>
    <x v="2433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9"/>
    <n v="40.479999999999997"/>
    <s v="games"/>
    <s v="video games"/>
    <x v="24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9999999999997"/>
    <s v="theater"/>
    <s v="plays"/>
    <x v="2435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"/>
    <n v="34"/>
    <s v="music"/>
    <s v="indie rock"/>
    <x v="2436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"/>
    <n v="70.17"/>
    <s v="theater"/>
    <s v="plays"/>
    <x v="243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5"/>
    <n v="17.829999999999998"/>
    <s v="theater"/>
    <s v="plays"/>
    <x v="24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6"/>
    <n v="119.57"/>
    <s v="technology"/>
    <s v="wearables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440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"/>
    <n v="31.96"/>
    <s v="technology"/>
    <s v="space exploration"/>
    <x v="2441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4"/>
    <n v="23.63"/>
    <s v="theater"/>
    <s v="spaces"/>
    <x v="2442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"/>
    <s v="theater"/>
    <s v="plays"/>
    <x v="2443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8"/>
    <n v="37.450000000000003"/>
    <s v="publishing"/>
    <s v="nonfiction"/>
    <x v="2444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445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"/>
    <n v="68.42"/>
    <s v="theater"/>
    <s v="musical"/>
    <x v="2446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7"/>
    <n v="30.37"/>
    <s v="music"/>
    <s v="indie rock"/>
    <x v="2447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2"/>
    <n v="58.21"/>
    <s v="music"/>
    <s v="rock"/>
    <x v="244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3"/>
    <n v="50.88"/>
    <s v="theater"/>
    <s v="plays"/>
    <x v="24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7"/>
    <s v="publishing"/>
    <s v="nonfiction"/>
    <x v="2450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3"/>
    <n v="27.1"/>
    <s v="games"/>
    <s v="tabletop games"/>
    <x v="245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6"/>
    <n v="24.58"/>
    <s v="music"/>
    <s v="rock"/>
    <x v="2452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"/>
    <n v="115.71"/>
    <s v="music"/>
    <s v="rock"/>
    <x v="2453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"/>
    <n v="24.55"/>
    <s v="theater"/>
    <s v="plays"/>
    <x v="2454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7"/>
    <n v="36.68"/>
    <s v="publishing"/>
    <s v="translations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1"/>
    <n v="35"/>
    <s v="technology"/>
    <s v="hardware"/>
    <x v="2456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7"/>
    <n v="80.5"/>
    <s v="publishing"/>
    <s v="translations"/>
    <x v="245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"/>
    <n v="100.63"/>
    <s v="theater"/>
    <s v="plays"/>
    <x v="245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7"/>
    <n v="42.16"/>
    <s v="publishing"/>
    <s v="children's books"/>
    <x v="24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4"/>
    <n v="53.4"/>
    <s v="food"/>
    <s v="small batch"/>
    <x v="2460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"/>
    <n v="200"/>
    <s v="food"/>
    <s v="food trucks"/>
    <x v="2461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3"/>
    <n v="800"/>
    <s v="theater"/>
    <s v="plays"/>
    <x v="2462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s v="film &amp; video"/>
    <s v="drama"/>
    <x v="246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"/>
    <n v="88.89"/>
    <s v="publishing"/>
    <s v="translations"/>
    <x v="2464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3"/>
    <s v="theater"/>
    <s v="plays"/>
    <x v="246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"/>
    <n v="57.14"/>
    <s v="film &amp; video"/>
    <s v="television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6"/>
    <n v="26.57"/>
    <s v="music"/>
    <s v="indie rock"/>
    <x v="2467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6"/>
    <n v="88.44"/>
    <s v="theater"/>
    <s v="spaces"/>
    <x v="2468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4"/>
    <n v="56.79"/>
    <s v="theater"/>
    <s v="spaces"/>
    <x v="2469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"/>
    <s v="theater"/>
    <s v="plays"/>
    <x v="2470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"/>
    <s v="theater"/>
    <s v="musical"/>
    <x v="2471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"/>
    <n v="79.099999999999994"/>
    <s v="theater"/>
    <s v="plays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"/>
    <n v="112.57"/>
    <s v="technology"/>
    <s v="web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6"/>
    <n v="23.12"/>
    <s v="music"/>
    <s v="classical music"/>
    <x v="2474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"/>
    <n v="29"/>
    <s v="theater"/>
    <s v="plays"/>
    <x v="247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s v="theater"/>
    <s v="plays"/>
    <x v="2476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4"/>
    <s v="theater"/>
    <s v="plays"/>
    <x v="2477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9"/>
    <s v="theater"/>
    <s v="plays"/>
    <x v="247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"/>
    <n v="129.16999999999999"/>
    <s v="theater"/>
    <s v="plays"/>
    <x v="247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s v="theater"/>
    <s v="plays"/>
    <x v="2480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"/>
    <n v="47.88"/>
    <s v="film &amp; video"/>
    <s v="animation"/>
    <x v="2481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6"/>
    <n v="40.21"/>
    <s v="publishing"/>
    <s v="nonfiction"/>
    <x v="2482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"/>
    <n v="21.19"/>
    <s v="film &amp; video"/>
    <s v="shorts"/>
    <x v="2483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2"/>
    <n v="76"/>
    <s v="music"/>
    <s v="faith"/>
    <x v="2484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7"/>
    <n v="50.67"/>
    <s v="theater"/>
    <s v="plays"/>
    <x v="2485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9999999999998"/>
    <s v="theater"/>
    <s v="plays"/>
    <x v="2486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2"/>
    <n v="126.5"/>
    <s v="theater"/>
    <s v="plays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"/>
    <n v="42.11"/>
    <s v="music"/>
    <s v="rock"/>
    <x v="2488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1"/>
    <n v="50.27"/>
    <s v="music"/>
    <s v="electronic music"/>
    <x v="2489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1"/>
    <n v="44.24"/>
    <s v="theater"/>
    <s v="plays"/>
    <x v="249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"/>
    <s v="theater"/>
    <s v="plays"/>
    <x v="2491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"/>
    <s v="music"/>
    <s v="indie rock"/>
    <x v="2492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8"/>
    <s v="music"/>
    <s v="indie rock"/>
    <x v="2493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30"/>
    <n v="93.25"/>
    <s v="film &amp; video"/>
    <s v="drama"/>
    <x v="2494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s v="theater"/>
    <s v="spaces"/>
    <x v="2495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7"/>
    <n v="35"/>
    <s v="theater"/>
    <s v="plays"/>
    <x v="2496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3"/>
    <n v="34.880000000000003"/>
    <s v="games"/>
    <s v="video games"/>
    <x v="2497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"/>
    <n v="40.61"/>
    <s v="publishing"/>
    <s v="children's books"/>
    <x v="2498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"/>
    <n v="34.76"/>
    <s v="music"/>
    <s v="jazz"/>
    <x v="2499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7"/>
    <n v="91.25"/>
    <s v="theater"/>
    <s v="plays"/>
    <x v="2500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"/>
    <n v="36.5"/>
    <s v="theater"/>
    <s v="plays"/>
    <x v="2501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"/>
    <n v="21.38"/>
    <s v="music"/>
    <s v="rock"/>
    <x v="250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"/>
    <n v="80.67"/>
    <s v="technology"/>
    <s v="wearables"/>
    <x v="2503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4"/>
    <n v="55.77"/>
    <s v="music"/>
    <s v="classical music"/>
    <x v="2504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"/>
    <n v="180.5"/>
    <s v="film &amp; video"/>
    <s v="drama"/>
    <x v="2505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7"/>
    <s v="theater"/>
    <s v="spaces"/>
    <x v="2506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3"/>
    <n v="26.67"/>
    <s v="theater"/>
    <s v="plays"/>
    <x v="2507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20"/>
    <n v="55.23"/>
    <s v="theater"/>
    <s v="plays"/>
    <x v="2508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"/>
    <n v="44.69"/>
    <s v="technology"/>
    <s v="wearables"/>
    <x v="2509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"/>
    <n v="59.58"/>
    <s v="theater"/>
    <s v="plays"/>
    <x v="2510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60"/>
    <n v="65"/>
    <s v="theater"/>
    <s v="spaces"/>
    <x v="2511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"/>
    <n v="27.5"/>
    <s v="theater"/>
    <s v="plays"/>
    <x v="25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"/>
    <n v="51"/>
    <s v="theater"/>
    <s v="plays"/>
    <x v="2513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30"/>
    <n v="25.46"/>
    <s v="theater"/>
    <s v="musical"/>
    <x v="251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"/>
    <n v="19.239999999999998"/>
    <s v="technology"/>
    <s v="wearables"/>
    <x v="2515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"/>
    <n v="29.58"/>
    <s v="theater"/>
    <s v="plays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1"/>
    <n v="33.57"/>
    <s v="theater"/>
    <s v="plays"/>
    <x v="2517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"/>
    <n v="46.73"/>
    <s v="publishing"/>
    <s v="fiction"/>
    <x v="2518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"/>
    <n v="100"/>
    <s v="technology"/>
    <s v="wearables"/>
    <x v="2519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s v="music"/>
    <s v="rock"/>
    <x v="252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2"/>
    <s v="theater"/>
    <s v="plays"/>
    <x v="2521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"/>
    <n v="76.67"/>
    <s v="technology"/>
    <s v="web"/>
    <x v="252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5"/>
    <n v="27.36"/>
    <s v="technology"/>
    <s v="wearables"/>
    <x v="2523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7"/>
    <n v="45.6"/>
    <s v="film &amp; video"/>
    <s v="documentary"/>
    <x v="2524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7"/>
    <n v="26.27"/>
    <s v="music"/>
    <s v="indie rock"/>
    <x v="2525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"/>
    <n v="23.45"/>
    <s v="music"/>
    <s v="indie rock"/>
    <x v="2526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70"/>
    <n v="39.97"/>
    <s v="music"/>
    <s v="rock"/>
    <x v="2527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3"/>
    <n v="37.67"/>
    <s v="games"/>
    <s v="video games"/>
    <x v="2528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"/>
    <n v="56.42"/>
    <s v="photography"/>
    <s v="nature"/>
    <x v="2529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6"/>
    <n v="52"/>
    <s v="film &amp; video"/>
    <s v="animation"/>
    <x v="2530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"/>
    <s v="photography"/>
    <s v="photobooks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7"/>
    <n v="51.62"/>
    <s v="theater"/>
    <s v="plays"/>
    <x v="253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"/>
    <n v="47.86"/>
    <s v="technology"/>
    <s v="web"/>
    <x v="25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9"/>
    <n v="41.75"/>
    <s v="technology"/>
    <s v="wearables"/>
    <x v="2534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"/>
    <n v="51.23"/>
    <s v="theater"/>
    <s v="plays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"/>
    <n v="26.61"/>
    <s v="theater"/>
    <s v="plays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7"/>
    <s v="theater"/>
    <s v="plays"/>
    <x v="2537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"/>
    <n v="41.13"/>
    <s v="theater"/>
    <s v="plays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7"/>
    <n v="46.93"/>
    <s v="theater"/>
    <s v="plays"/>
    <x v="2539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"/>
    <n v="218.33"/>
    <s v="photography"/>
    <s v="people"/>
    <x v="2540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"/>
    <n v="93"/>
    <s v="theater"/>
    <s v="plays"/>
    <x v="254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4"/>
    <n v="65.099999999999994"/>
    <s v="photography"/>
    <s v="photobooks"/>
    <x v="2542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7"/>
    <n v="216.67"/>
    <s v="music"/>
    <s v="faith"/>
    <x v="254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1"/>
    <n v="108.33"/>
    <s v="theater"/>
    <s v="plays"/>
    <x v="2544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  <x v="2545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7"/>
    <n v="46.43"/>
    <s v="theater"/>
    <s v="plays"/>
    <x v="2546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s v="theater"/>
    <s v="plays"/>
    <x v="2547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3"/>
    <s v="theater"/>
    <s v="plays"/>
    <x v="2548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0"/>
    <n v="92.14"/>
    <s v="theater"/>
    <s v="spaces"/>
    <x v="2549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6"/>
    <n v="53.75"/>
    <s v="theater"/>
    <s v="plays"/>
    <x v="255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1"/>
    <n v="21.47"/>
    <s v="music"/>
    <s v="jazz"/>
    <x v="255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"/>
    <n v="45.79"/>
    <s v="theater"/>
    <s v="plays"/>
    <x v="2552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"/>
    <n v="40.06"/>
    <s v="theater"/>
    <s v="plays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"/>
    <n v="33.74"/>
    <s v="theater"/>
    <s v="plays"/>
    <x v="255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"/>
    <n v="21.37"/>
    <s v="music"/>
    <s v="electronic music"/>
    <x v="2555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1"/>
    <n v="91.43"/>
    <s v="film &amp; video"/>
    <s v="drama"/>
    <x v="2556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"/>
    <n v="64"/>
    <s v="film &amp; video"/>
    <s v="animation"/>
    <x v="2557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"/>
    <n v="58.18"/>
    <s v="music"/>
    <s v="jazz"/>
    <x v="255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5"/>
    <s v="music"/>
    <s v="indie rock"/>
    <x v="2559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8"/>
    <n v="29.05"/>
    <s v="theater"/>
    <s v="plays"/>
    <x v="2560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"/>
    <n v="24.5"/>
    <s v="technology"/>
    <s v="gadgets"/>
    <x v="2561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"/>
    <n v="90.86"/>
    <s v="technology"/>
    <s v="wearables"/>
    <x v="2562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7"/>
    <s v="theater"/>
    <s v="spaces"/>
    <x v="2563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"/>
    <n v="37.409999999999997"/>
    <s v="film &amp; video"/>
    <s v="shorts"/>
    <x v="2564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"/>
    <n v="57.73"/>
    <s v="music"/>
    <s v="faith"/>
    <x v="2565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7"/>
    <n v="22.61"/>
    <s v="theater"/>
    <s v="plays"/>
    <x v="2566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1"/>
    <n v="33.32"/>
    <s v="music"/>
    <s v="rock"/>
    <x v="2567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"/>
    <n v="28.73"/>
    <s v="film &amp; video"/>
    <s v="shorts"/>
    <x v="256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"/>
    <n v="17.53"/>
    <s v="theater"/>
    <s v="plays"/>
    <x v="256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"/>
    <n v="78.88"/>
    <s v="theater"/>
    <s v="plays"/>
    <x v="257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6"/>
    <n v="31.5"/>
    <s v="film &amp; video"/>
    <s v="television"/>
    <x v="2571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7"/>
    <n v="62.8"/>
    <s v="technology"/>
    <s v="hardware"/>
    <x v="2572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3"/>
    <n v="25"/>
    <s v="photography"/>
    <s v="people"/>
    <x v="2573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1"/>
    <n v="52.08"/>
    <s v="theater"/>
    <s v="plays"/>
    <x v="2574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8"/>
    <n v="36.590000000000003"/>
    <s v="theater"/>
    <s v="plays"/>
    <x v="2575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"/>
    <n v="88.71"/>
    <s v="technology"/>
    <s v="wearables"/>
    <x v="2576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"/>
    <n v="51.67"/>
    <s v="theater"/>
    <s v="plays"/>
    <x v="257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8"/>
    <n v="62"/>
    <s v="theater"/>
    <s v="plays"/>
    <x v="2578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"/>
    <n v="56.36"/>
    <s v="music"/>
    <s v="indie rock"/>
    <x v="2579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s v="music"/>
    <s v="rock"/>
    <x v="2580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4"/>
    <n v="29.43"/>
    <s v="theater"/>
    <s v="plays"/>
    <x v="2581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3"/>
    <n v="205"/>
    <s v="technology"/>
    <s v="hardware"/>
    <x v="2582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"/>
    <n v="203.67"/>
    <s v="theater"/>
    <s v="plays"/>
    <x v="2583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"/>
    <n v="67.78"/>
    <s v="theater"/>
    <s v="spaces"/>
    <x v="2584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2"/>
    <n v="43.57"/>
    <s v="music"/>
    <s v="indie rock"/>
    <x v="2585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3"/>
    <s v="theater"/>
    <s v="plays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"/>
    <s v="theater"/>
    <s v="plays"/>
    <x v="2587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2"/>
    <n v="25.29"/>
    <s v="games"/>
    <s v="video games"/>
    <x v="2588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"/>
    <n v="37.94"/>
    <s v="music"/>
    <s v="indie rock"/>
    <x v="2589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"/>
    <n v="33.67"/>
    <s v="theater"/>
    <s v="plays"/>
    <x v="2590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"/>
    <n v="201.67"/>
    <s v="theater"/>
    <s v="spaces"/>
    <x v="259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s v="theater"/>
    <s v="plays"/>
    <x v="2592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"/>
    <s v="theater"/>
    <s v="plays"/>
    <x v="259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6"/>
    <n v="50.08"/>
    <s v="games"/>
    <s v="video games"/>
    <x v="2594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"/>
    <n v="46.23"/>
    <s v="film &amp; video"/>
    <s v="documentary"/>
    <x v="259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s v="publishing"/>
    <s v="translations"/>
    <x v="2596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"/>
    <s v="film &amp; video"/>
    <s v="television"/>
    <x v="2597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s v="film &amp; video"/>
    <s v="shorts"/>
    <x v="2598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6"/>
    <s v="film &amp; video"/>
    <s v="documentary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9"/>
    <n v="35.119999999999997"/>
    <s v="games"/>
    <s v="tabletop games"/>
    <x v="26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6"/>
    <s v="publishing"/>
    <s v="nonfiction"/>
    <x v="2601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"/>
    <n v="45.62"/>
    <s v="theater"/>
    <s v="plays"/>
    <x v="2602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8"/>
    <n v="28.19"/>
    <s v="theater"/>
    <s v="plays"/>
    <x v="2603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3"/>
    <n v="73.88"/>
    <s v="photography"/>
    <s v="photobooks"/>
    <x v="2604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4"/>
    <n v="45.39"/>
    <s v="technology"/>
    <s v="web"/>
    <x v="2605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"/>
    <n v="84.29"/>
    <s v="technology"/>
    <s v="wearables"/>
    <x v="2606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2"/>
    <n v="24.46"/>
    <s v="theater"/>
    <s v="musical"/>
    <x v="2607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20"/>
    <n v="25.52"/>
    <s v="theater"/>
    <s v="spaces"/>
    <x v="2608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"/>
    <n v="17.239999999999998"/>
    <s v="music"/>
    <s v="rock"/>
    <x v="2609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2"/>
    <n v="25.43"/>
    <s v="games"/>
    <s v="mobile games"/>
    <x v="2610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3"/>
    <n v="65"/>
    <s v="food"/>
    <s v="food trucks"/>
    <x v="2611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"/>
    <n v="29"/>
    <s v="theater"/>
    <s v="plays"/>
    <x v="26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9"/>
    <n v="44.31"/>
    <s v="theater"/>
    <s v="plays"/>
    <x v="2613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10"/>
    <n v="71.25"/>
    <s v="film &amp; video"/>
    <s v="animation"/>
    <x v="261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"/>
    <n v="43.85"/>
    <s v="publishing"/>
    <s v="children's books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4"/>
    <n v="40.71"/>
    <s v="theater"/>
    <s v="plays"/>
    <x v="2616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4"/>
    <n v="27.14"/>
    <s v="theater"/>
    <s v="plays"/>
    <x v="2617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8"/>
    <n v="57"/>
    <s v="theater"/>
    <s v="plays"/>
    <x v="2618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"/>
    <n v="80.709999999999994"/>
    <s v="theater"/>
    <s v="plays"/>
    <x v="261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3"/>
    <n v="37.67"/>
    <s v="theater"/>
    <s v="musical"/>
    <x v="2620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3"/>
    <n v="19.47"/>
    <s v="film &amp; video"/>
    <s v="shorts"/>
    <x v="2621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3"/>
    <n v="12.53"/>
    <s v="music"/>
    <s v="pop"/>
    <x v="2622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"/>
    <n v="51"/>
    <s v="theater"/>
    <s v="plays"/>
    <x v="26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"/>
    <n v="50.91"/>
    <s v="games"/>
    <s v="video games"/>
    <x v="2624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"/>
    <n v="62.22"/>
    <s v="music"/>
    <s v="faith"/>
    <x v="2625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"/>
    <n v="56"/>
    <s v="film &amp; video"/>
    <s v="drama"/>
    <x v="2626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4"/>
    <n v="43"/>
    <s v="music"/>
    <s v="indie rock"/>
    <x v="2627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"/>
    <n v="18"/>
    <s v="theater"/>
    <s v="plays"/>
    <x v="2628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"/>
    <s v="music"/>
    <s v="rock"/>
    <x v="2629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"/>
    <n v="69.13"/>
    <s v="photography"/>
    <s v="photobooks"/>
    <x v="2630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8"/>
    <n v="55.3"/>
    <s v="technology"/>
    <s v="wearables"/>
    <x v="2631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"/>
    <n v="42.38"/>
    <s v="music"/>
    <s v="rock"/>
    <x v="2632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5"/>
    <n v="183.33"/>
    <s v="theater"/>
    <s v="plays"/>
    <x v="2633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"/>
    <s v="theater"/>
    <s v="plays"/>
    <x v="2634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"/>
    <n v="39.29"/>
    <s v="publishing"/>
    <s v="children's books"/>
    <x v="2635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"/>
    <n v="50"/>
    <s v="music"/>
    <s v="rock"/>
    <x v="263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"/>
    <n v="55"/>
    <s v="theater"/>
    <s v="plays"/>
    <x v="2637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30000000000003"/>
    <s v="food"/>
    <s v="small batch"/>
    <x v="2638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"/>
    <n v="36.33"/>
    <s v="theater"/>
    <s v="plays"/>
    <x v="263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6"/>
    <n v="28.68"/>
    <s v="music"/>
    <s v="rock"/>
    <x v="26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"/>
    <n v="19.46"/>
    <s v="music"/>
    <s v="metal"/>
    <x v="2641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"/>
    <n v="38.71"/>
    <s v="theater"/>
    <s v="plays"/>
    <x v="264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"/>
    <n v="60.11"/>
    <s v="theater"/>
    <s v="plays"/>
    <x v="2643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s v="theater"/>
    <s v="plays"/>
    <x v="2644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s v="theater"/>
    <s v="plays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"/>
    <n v="35.799999999999997"/>
    <s v="theater"/>
    <s v="plays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"/>
    <n v="58.9"/>
    <s v="theater"/>
    <s v="plays"/>
    <x v="2647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9"/>
    <n v="44.17"/>
    <s v="food"/>
    <s v="food trucks"/>
    <x v="2648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1"/>
    <n v="48.18"/>
    <s v="food"/>
    <s v="food trucks"/>
    <x v="2649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09999999999994"/>
    <s v="theater"/>
    <s v="plays"/>
    <x v="265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"/>
    <n v="21.1"/>
    <s v="theater"/>
    <s v="plays"/>
    <x v="2651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1"/>
    <n v="47.91"/>
    <s v="theater"/>
    <s v="plays"/>
    <x v="2652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s v="film &amp; video"/>
    <s v="television"/>
    <x v="2653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s v="theater"/>
    <s v="musical"/>
    <x v="2654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7"/>
    <s v="theater"/>
    <s v="plays"/>
    <x v="2655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5"/>
    <n v="57.89"/>
    <s v="theater"/>
    <s v="spaces"/>
    <x v="265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"/>
    <n v="65"/>
    <s v="music"/>
    <s v="jazz"/>
    <x v="2657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"/>
    <n v="47.27"/>
    <s v="theater"/>
    <s v="plays"/>
    <x v="2658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s v="music"/>
    <s v="rock"/>
    <x v="2659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"/>
    <s v="music"/>
    <s v="rock"/>
    <x v="2660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8"/>
    <s v="theater"/>
    <s v="plays"/>
    <x v="2661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4"/>
    <n v="34.6"/>
    <s v="music"/>
    <s v="rock"/>
    <x v="2662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"/>
    <n v="51.6"/>
    <s v="music"/>
    <s v="indie rock"/>
    <x v="2663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"/>
    <n v="84.83"/>
    <s v="photography"/>
    <s v="photobooks"/>
    <x v="2664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7"/>
    <n v="101.8"/>
    <s v="photography"/>
    <s v="people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"/>
    <n v="84.33"/>
    <s v="publishing"/>
    <s v="art books"/>
    <x v="2666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1"/>
    <s v="theater"/>
    <s v="plays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"/>
    <n v="50.4"/>
    <s v="theater"/>
    <s v="plays"/>
    <x v="2668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1"/>
    <s v="theater"/>
    <s v="plays"/>
    <x v="2669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1"/>
    <n v="25.16"/>
    <s v="theater"/>
    <s v="plays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1"/>
    <n v="167.67"/>
    <s v="technology"/>
    <s v="wearables"/>
    <x v="2671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"/>
    <n v="31.38"/>
    <s v="film &amp; video"/>
    <s v="shorts"/>
    <x v="2672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"/>
    <n v="62.63"/>
    <s v="theater"/>
    <s v="plays"/>
    <x v="267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1"/>
    <n v="500"/>
    <s v="theater"/>
    <s v="musical"/>
    <x v="2674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"/>
    <n v="29.41"/>
    <s v="theater"/>
    <s v="plays"/>
    <x v="2675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30000000000007"/>
    <s v="film &amp; video"/>
    <s v="shorts"/>
    <x v="2676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677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"/>
    <s v="theater"/>
    <s v="musical"/>
    <x v="2678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s v="theater"/>
    <s v="spaces"/>
    <x v="2679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7"/>
    <s v="theater"/>
    <s v="plays"/>
    <x v="2680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6"/>
    <s v="theater"/>
    <s v="plays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"/>
    <s v="theater"/>
    <s v="plays"/>
    <x v="2682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"/>
    <s v="theater"/>
    <s v="plays"/>
    <x v="2683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7"/>
    <s v="theater"/>
    <s v="musical"/>
    <x v="2684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3"/>
    <n v="25"/>
    <s v="music"/>
    <s v="rock"/>
    <x v="2685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7"/>
    <n v="29.24"/>
    <s v="theater"/>
    <s v="plays"/>
    <x v="2686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"/>
    <n v="163.33000000000001"/>
    <s v="theater"/>
    <s v="plays"/>
    <x v="2688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10"/>
    <n v="37.54"/>
    <s v="theater"/>
    <s v="plays"/>
    <x v="268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10"/>
    <n v="54.11"/>
    <s v="music"/>
    <s v="faith"/>
    <x v="269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"/>
    <n v="60.75"/>
    <s v="technology"/>
    <s v="wearables"/>
    <x v="269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8"/>
    <n v="44.09"/>
    <s v="theater"/>
    <s v="plays"/>
    <x v="269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8"/>
    <n v="28.32"/>
    <s v="theater"/>
    <s v="plays"/>
    <x v="2693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1"/>
    <n v="120.25"/>
    <s v="technology"/>
    <s v="wearables"/>
    <x v="2694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5"/>
    <n v="60.13"/>
    <s v="theater"/>
    <s v="musical"/>
    <x v="2695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s v="technology"/>
    <s v="wearables"/>
    <x v="2696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s v="film &amp; video"/>
    <s v="animation"/>
    <x v="2697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10"/>
    <n v="21.73"/>
    <s v="games"/>
    <s v="video games"/>
    <x v="269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2"/>
    <n v="78.33"/>
    <s v="theater"/>
    <s v="spaces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9"/>
    <n v="15.13"/>
    <s v="theater"/>
    <s v="plays"/>
    <x v="2700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"/>
    <n v="116.75"/>
    <s v="technology"/>
    <s v="wearables"/>
    <x v="2701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5"/>
    <n v="35.92"/>
    <s v="theater"/>
    <s v="plays"/>
    <x v="270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"/>
    <n v="57.88"/>
    <s v="technology"/>
    <s v="web"/>
    <x v="2703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6"/>
    <n v="35.619999999999997"/>
    <s v="music"/>
    <s v="rock"/>
    <x v="2704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2"/>
    <n v="76.67"/>
    <s v="food"/>
    <s v="food trucks"/>
    <x v="270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"/>
    <n v="35.380000000000003"/>
    <s v="food"/>
    <s v="food trucks"/>
    <x v="2706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"/>
    <n v="38.33"/>
    <s v="theater"/>
    <s v="plays"/>
    <x v="2707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"/>
    <n v="21.9"/>
    <s v="film &amp; video"/>
    <s v="shorts"/>
    <x v="2708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"/>
    <n v="30.67"/>
    <s v="film &amp; video"/>
    <s v="shorts"/>
    <x v="270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7"/>
    <s v="theater"/>
    <s v="plays"/>
    <x v="271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"/>
    <n v="50.56"/>
    <s v="theater"/>
    <s v="musical"/>
    <x v="2711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"/>
    <n v="32.36"/>
    <s v="theater"/>
    <s v="plays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8"/>
    <n v="32.36"/>
    <s v="theater"/>
    <s v="plays"/>
    <x v="2713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"/>
    <n v="30.13"/>
    <s v="theater"/>
    <s v="musical"/>
    <x v="271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"/>
    <n v="41"/>
    <s v="theater"/>
    <s v="spaces"/>
    <x v="27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90000000000006"/>
    <s v="theater"/>
    <s v="plays"/>
    <x v="2716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3"/>
    <n v="30"/>
    <s v="theater"/>
    <s v="plays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"/>
    <n v="44.5"/>
    <s v="publishing"/>
    <s v="translations"/>
    <x v="2718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9"/>
    <n v="40.450000000000003"/>
    <s v="publishing"/>
    <s v="fiction"/>
    <x v="271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8"/>
    <n v="44"/>
    <s v="theater"/>
    <s v="plays"/>
    <x v="272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"/>
    <n v="24.44"/>
    <s v="theater"/>
    <s v="plays"/>
    <x v="2721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2"/>
    <n v="48.56"/>
    <s v="theater"/>
    <s v="plays"/>
    <x v="27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"/>
    <n v="145"/>
    <s v="technology"/>
    <s v="web"/>
    <x v="2723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6"/>
    <n v="43.5"/>
    <s v="film &amp; video"/>
    <s v="drama"/>
    <x v="2724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9"/>
    <n v="31.07"/>
    <s v="music"/>
    <s v="rock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2"/>
    <n v="108.25"/>
    <s v="technology"/>
    <s v="gadgets"/>
    <x v="272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"/>
    <n v="35.83"/>
    <s v="film &amp; video"/>
    <s v="animation"/>
    <x v="2727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"/>
    <n v="33.08"/>
    <s v="theater"/>
    <s v="plays"/>
    <x v="2728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"/>
    <n v="43"/>
    <s v="theater"/>
    <s v="spaces"/>
    <x v="272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8"/>
    <n v="47.78"/>
    <s v="food"/>
    <s v="small batch"/>
    <x v="2730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"/>
    <n v="30.71"/>
    <s v="theater"/>
    <s v="plays"/>
    <x v="2731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"/>
    <n v="21.5"/>
    <s v="theater"/>
    <s v="plays"/>
    <x v="2732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"/>
    <n v="61"/>
    <s v="theater"/>
    <s v="plays"/>
    <x v="2733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"/>
    <n v="53.25"/>
    <s v="technology"/>
    <s v="web"/>
    <x v="2734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9"/>
    <n v="47.33"/>
    <s v="theater"/>
    <s v="musical"/>
    <x v="273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"/>
    <n v="60.71"/>
    <s v="games"/>
    <s v="mobile games"/>
    <x v="2736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"/>
    <n v="17.71"/>
    <s v="games"/>
    <s v="video games"/>
    <x v="273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"/>
    <n v="53.13"/>
    <s v="theater"/>
    <s v="plays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"/>
    <n v="47.22"/>
    <s v="music"/>
    <s v="electronic music"/>
    <x v="273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"/>
    <n v="53.13"/>
    <s v="film &amp; video"/>
    <s v="shorts"/>
    <x v="2740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3"/>
    <n v="15.04"/>
    <s v="music"/>
    <s v="electronic music"/>
    <x v="2741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s v="theater"/>
    <s v="plays"/>
    <x v="2742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"/>
    <n v="104.75"/>
    <s v="publishing"/>
    <s v="translations"/>
    <x v="2743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2"/>
    <n v="29.79"/>
    <s v="theater"/>
    <s v="plays"/>
    <x v="2744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1"/>
    <s v="music"/>
    <s v="indie rock"/>
    <x v="2745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4"/>
    <n v="51.88"/>
    <s v="film &amp; video"/>
    <s v="animation"/>
    <x v="2746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7"/>
    <n v="59"/>
    <s v="theater"/>
    <s v="plays"/>
    <x v="274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"/>
    <n v="51.38"/>
    <s v="technology"/>
    <s v="wearables"/>
    <x v="27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1"/>
    <n v="410"/>
    <s v="games"/>
    <s v="video games"/>
    <x v="274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"/>
    <n v="41"/>
    <s v="theater"/>
    <s v="plays"/>
    <x v="2750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"/>
    <n v="51.25"/>
    <s v="film &amp; video"/>
    <s v="television"/>
    <x v="275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"/>
    <n v="15.15"/>
    <s v="theater"/>
    <s v="plays"/>
    <x v="275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1"/>
    <n v="45.33"/>
    <s v="technology"/>
    <s v="wearables"/>
    <x v="2753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1"/>
    <n v="101.25"/>
    <s v="games"/>
    <s v="video games"/>
    <x v="275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3"/>
    <n v="13"/>
    <s v="technology"/>
    <s v="wearables"/>
    <x v="2755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"/>
    <n v="80.599999999999994"/>
    <s v="publishing"/>
    <s v="translations"/>
    <x v="275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757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"/>
    <n v="100.5"/>
    <s v="theater"/>
    <s v="musical"/>
    <x v="2758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"/>
    <n v="30.85"/>
    <s v="film &amp; video"/>
    <s v="drama"/>
    <x v="2759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"/>
    <n v="80.2"/>
    <s v="film &amp; video"/>
    <s v="drama"/>
    <x v="2760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"/>
    <n v="25.02"/>
    <s v="music"/>
    <s v="indie rock"/>
    <x v="2761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2762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3"/>
    <n v="66.67"/>
    <s v="publishing"/>
    <s v="fiction"/>
    <x v="276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"/>
    <n v="80"/>
    <s v="theater"/>
    <s v="plays"/>
    <x v="2764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7"/>
    <s v="theater"/>
    <s v="plays"/>
    <x v="2765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7"/>
    <s v="theater"/>
    <s v="plays"/>
    <x v="2766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"/>
    <n v="79.400000000000006"/>
    <s v="theater"/>
    <s v="plays"/>
    <x v="2767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1"/>
    <n v="56.57"/>
    <s v="film &amp; video"/>
    <s v="animation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"/>
    <n v="30.08"/>
    <s v="music"/>
    <s v="classical music"/>
    <x v="276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"/>
    <n v="64.17"/>
    <s v="theater"/>
    <s v="plays"/>
    <x v="2770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"/>
    <n v="27.5"/>
    <s v="theater"/>
    <s v="plays"/>
    <x v="2771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"/>
    <n v="31.75"/>
    <s v="photography"/>
    <s v="people"/>
    <x v="277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s v="theater"/>
    <s v="plays"/>
    <x v="2773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1"/>
    <n v="42.22"/>
    <s v="photography"/>
    <s v="photobooks"/>
    <x v="277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s v="publishing"/>
    <s v="children's books"/>
    <x v="2775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"/>
    <n v="54.29"/>
    <s v="film &amp; video"/>
    <s v="drama"/>
    <x v="2776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"/>
    <n v="41.89"/>
    <s v="technology"/>
    <s v="wearables"/>
    <x v="2777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0"/>
    <n v="53.71"/>
    <s v="theater"/>
    <s v="spaces"/>
    <x v="2778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"/>
    <n v="41.78"/>
    <s v="film &amp; video"/>
    <s v="documentary"/>
    <x v="2779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4"/>
    <n v="93.75"/>
    <s v="theater"/>
    <s v="plays"/>
    <x v="2780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6"/>
    <n v="41.67"/>
    <s v="music"/>
    <s v="jazz"/>
    <x v="27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"/>
    <s v="publishing"/>
    <s v="nonfiction"/>
    <x v="2782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7"/>
    <s v="theater"/>
    <s v="plays"/>
    <x v="2783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4"/>
    <n v="14.84"/>
    <s v="theater"/>
    <s v="spaces"/>
    <x v="2784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3"/>
    <s v="theater"/>
    <s v="plays"/>
    <x v="2785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"/>
    <n v="40.78"/>
    <s v="photography"/>
    <s v="places"/>
    <x v="278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"/>
    <n v="72.400000000000006"/>
    <s v="theater"/>
    <s v="plays"/>
    <x v="2787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"/>
    <n v="32.82"/>
    <s v="games"/>
    <s v="mobile games"/>
    <x v="2788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1"/>
    <n v="120"/>
    <s v="film &amp; video"/>
    <s v="drama"/>
    <x v="2789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"/>
    <n v="60"/>
    <s v="publishing"/>
    <s v="fiction"/>
    <x v="2790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3"/>
    <n v="24"/>
    <s v="music"/>
    <s v="faith"/>
    <x v="2791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1"/>
    <n v="35.9"/>
    <s v="film &amp; video"/>
    <s v="science fiction"/>
    <x v="2792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793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8"/>
    <n v="25.57"/>
    <s v="theater"/>
    <s v="plays"/>
    <x v="2794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"/>
    <n v="59.17"/>
    <s v="theater"/>
    <s v="plays"/>
    <x v="2795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2"/>
    <n v="25.21"/>
    <s v="technology"/>
    <s v="space exploration"/>
    <x v="279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"/>
    <n v="39"/>
    <s v="publishing"/>
    <s v="fiction"/>
    <x v="2797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"/>
    <n v="35.1"/>
    <s v="theater"/>
    <s v="musical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"/>
    <n v="116.67"/>
    <s v="technology"/>
    <s v="web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"/>
    <n v="26.92"/>
    <s v="publishing"/>
    <s v="art books"/>
    <x v="2800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6"/>
    <n v="29.17"/>
    <s v="theater"/>
    <s v="plays"/>
    <x v="2801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s v="theater"/>
    <s v="plays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"/>
    <n v="38.44"/>
    <s v="technology"/>
    <s v="web"/>
    <x v="2803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0"/>
    <n v="69"/>
    <s v="film &amp; video"/>
    <s v="drama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"/>
    <n v="69"/>
    <s v="music"/>
    <s v="jazz"/>
    <x v="28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6"/>
    <n v="37.89"/>
    <s v="technology"/>
    <s v="web"/>
    <x v="2806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"/>
    <n v="20"/>
    <s v="theater"/>
    <s v="plays"/>
    <x v="2807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808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"/>
    <n v="55.83"/>
    <s v="theater"/>
    <s v="spaces"/>
    <x v="2809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1"/>
    <n v="55.83"/>
    <s v="food"/>
    <s v="food trucks"/>
    <x v="281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"/>
    <n v="67"/>
    <s v="film &amp; video"/>
    <s v="animation"/>
    <x v="2811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7"/>
    <n v="83.75"/>
    <s v="photography"/>
    <s v="photobooks"/>
    <x v="2812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"/>
    <n v="20.88"/>
    <s v="theater"/>
    <s v="spaces"/>
    <x v="28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"/>
    <n v="55"/>
    <s v="music"/>
    <s v="jazz"/>
    <x v="2814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1"/>
    <n v="21.8"/>
    <s v="music"/>
    <s v="jazz"/>
    <x v="2815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1"/>
    <n v="81.58"/>
    <s v="technology"/>
    <s v="web"/>
    <x v="2816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"/>
    <n v="32.5"/>
    <s v="film &amp; video"/>
    <s v="drama"/>
    <x v="2817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"/>
    <n v="108.33"/>
    <s v="film &amp; video"/>
    <s v="drama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"/>
    <n v="27.08"/>
    <s v="music"/>
    <s v="jazz"/>
    <x v="2819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7"/>
    <n v="108.33"/>
    <s v="food"/>
    <s v="food trucks"/>
    <x v="2820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5"/>
    <n v="24.62"/>
    <s v="publishing"/>
    <s v="translations"/>
    <x v="2821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"/>
    <s v="theater"/>
    <s v="plays"/>
    <x v="2822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s v="theater"/>
    <s v="plays"/>
    <x v="282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6"/>
    <n v="22.64"/>
    <s v="music"/>
    <s v="electronic music"/>
    <x v="2824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"/>
    <n v="26.33"/>
    <s v="theater"/>
    <s v="plays"/>
    <x v="28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s v="theater"/>
    <s v="plays"/>
    <x v="282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4"/>
    <n v="23.92"/>
    <s v="theater"/>
    <s v="plays"/>
    <x v="2827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"/>
    <n v="103.33"/>
    <s v="games"/>
    <s v="video games"/>
    <x v="2828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"/>
    <n v="34.44"/>
    <s v="food"/>
    <s v="food trucks"/>
    <x v="28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"/>
    <n v="28.18"/>
    <s v="music"/>
    <s v="rock"/>
    <x v="2830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"/>
    <n v="18.239999999999998"/>
    <s v="technology"/>
    <s v="hardware"/>
    <x v="2831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"/>
    <n v="76.25"/>
    <s v="technology"/>
    <s v="wearables"/>
    <x v="283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"/>
    <n v="21.57"/>
    <s v="music"/>
    <s v="indie rock"/>
    <x v="2833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"/>
    <n v="50.17"/>
    <s v="film &amp; video"/>
    <s v="animation"/>
    <x v="2834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"/>
    <n v="150.5"/>
    <s v="technology"/>
    <s v="web"/>
    <x v="283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"/>
    <n v="75.25"/>
    <s v="theater"/>
    <s v="plays"/>
    <x v="2836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"/>
    <n v="37.630000000000003"/>
    <s v="music"/>
    <s v="rock"/>
    <x v="2837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1"/>
    <n v="23.15"/>
    <s v="music"/>
    <s v="indie rock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nology"/>
    <s v="web"/>
    <x v="2839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nology"/>
    <s v="web"/>
    <x v="2840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s v="theater"/>
    <s v="spaces"/>
    <x v="2841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s v="theater"/>
    <s v="spaces"/>
    <x v="2842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s v="theater"/>
    <s v="plays"/>
    <x v="2843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s v="theater"/>
    <s v="plays"/>
    <x v="2844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s v="music"/>
    <s v="metal"/>
    <x v="2845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s v="music"/>
    <s v="metal"/>
    <x v="2846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"/>
    <s v="music"/>
    <s v="rock"/>
    <x v="2847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"/>
    <s v="music"/>
    <s v="indie rock"/>
    <x v="2848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s v="theater"/>
    <s v="musical"/>
    <x v="2849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1"/>
    <n v="99.33"/>
    <s v="technology"/>
    <s v="wearables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"/>
    <n v="49.67"/>
    <s v="technology"/>
    <s v="wearables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"/>
    <n v="24.33"/>
    <s v="theater"/>
    <s v="plays"/>
    <x v="2852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29999999999998"/>
    <s v="photography"/>
    <s v="photobooks"/>
    <x v="2853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10"/>
    <n v="24.08"/>
    <s v="technology"/>
    <s v="wearables"/>
    <x v="285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9"/>
    <n v="26.27"/>
    <s v="photography"/>
    <s v="nature"/>
    <x v="2855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"/>
    <n v="19.27"/>
    <s v="theater"/>
    <s v="plays"/>
    <x v="2856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2"/>
    <n v="57.2"/>
    <s v="technology"/>
    <s v="wearables"/>
    <x v="2857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3"/>
    <n v="57"/>
    <s v="theater"/>
    <s v="plays"/>
    <x v="28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"/>
    <n v="71.25"/>
    <s v="theater"/>
    <s v="plays"/>
    <x v="2859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1"/>
    <n v="28.4"/>
    <s v="games"/>
    <s v="video games"/>
    <x v="286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3"/>
    <n v="40.14"/>
    <s v="food"/>
    <s v="restaurants"/>
    <x v="2861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"/>
    <n v="40"/>
    <s v="photography"/>
    <s v="places"/>
    <x v="2862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1"/>
    <n v="93.33"/>
    <s v="technology"/>
    <s v="wearables"/>
    <x v="2863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2"/>
    <n v="93.33"/>
    <s v="theater"/>
    <s v="spaces"/>
    <x v="2864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"/>
    <n v="35"/>
    <s v="music"/>
    <s v="faith"/>
    <x v="2865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"/>
    <n v="35"/>
    <s v="music"/>
    <s v="indie rock"/>
    <x v="2866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"/>
    <n v="11.67"/>
    <s v="theater"/>
    <s v="plays"/>
    <x v="2867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"/>
    <n v="46.5"/>
    <s v="film &amp; video"/>
    <s v="drama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4"/>
    <n v="55.6"/>
    <s v="theater"/>
    <s v="spaces"/>
    <x v="286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"/>
    <n v="23.08"/>
    <s v="food"/>
    <s v="food trucks"/>
    <x v="2870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9"/>
    <n v="30.78"/>
    <s v="theater"/>
    <s v="plays"/>
    <x v="2871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1"/>
    <n v="69"/>
    <s v="technology"/>
    <s v="makerspaces"/>
    <x v="2872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"/>
    <n v="39"/>
    <s v="technology"/>
    <s v="wearables"/>
    <x v="2873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3"/>
    <n v="27.3"/>
    <s v="theater"/>
    <s v="plays"/>
    <x v="2874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"/>
    <n v="22.75"/>
    <s v="theater"/>
    <s v="musical"/>
    <x v="2875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s v="theater"/>
    <s v="plays"/>
    <x v="2876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"/>
    <n v="90.33"/>
    <s v="theater"/>
    <s v="plays"/>
    <x v="2877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"/>
    <n v="54"/>
    <s v="technology"/>
    <s v="web"/>
    <x v="287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"/>
    <n v="45"/>
    <s v="games"/>
    <s v="mobile games"/>
    <x v="2879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s v="theater"/>
    <s v="plays"/>
    <x v="2880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"/>
    <s v="theater"/>
    <s v="plays"/>
    <x v="2881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3"/>
    <n v="33.25"/>
    <s v="journalism"/>
    <s v="audio"/>
    <x v="2882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7"/>
    <n v="29.56"/>
    <s v="theater"/>
    <s v="plays"/>
    <x v="288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3"/>
    <n v="52.8"/>
    <s v="theater"/>
    <s v="plays"/>
    <x v="2884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"/>
    <n v="32.75"/>
    <s v="film &amp; video"/>
    <s v="drama"/>
    <x v="288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"/>
    <n v="87"/>
    <s v="technology"/>
    <s v="web"/>
    <x v="2886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1"/>
    <n v="26"/>
    <s v="technology"/>
    <s v="wearables"/>
    <x v="288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"/>
    <n v="28.89"/>
    <s v="technology"/>
    <s v="gadgets"/>
    <x v="2888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"/>
    <n v="28.89"/>
    <s v="music"/>
    <s v="indie rock"/>
    <x v="2889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"/>
    <n v="65"/>
    <s v="theater"/>
    <s v="plays"/>
    <x v="2890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3"/>
    <n v="37.14"/>
    <s v="theater"/>
    <s v="plays"/>
    <x v="289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89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7"/>
    <s v="film &amp; video"/>
    <s v="shorts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"/>
    <n v="64.75"/>
    <s v="technology"/>
    <s v="web"/>
    <x v="2894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2"/>
    <n v="32.25"/>
    <s v="theater"/>
    <s v="plays"/>
    <x v="2895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1"/>
    <n v="23.18"/>
    <s v="games"/>
    <s v="video games"/>
    <x v="2896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"/>
    <n v="42"/>
    <s v="food"/>
    <s v="food trucks"/>
    <x v="289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4"/>
    <n v="63"/>
    <s v="theater"/>
    <s v="plays"/>
    <x v="2898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3"/>
    <n v="50.2"/>
    <s v="theater"/>
    <s v="plays"/>
    <x v="289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"/>
    <n v="31.38"/>
    <s v="theater"/>
    <s v="plays"/>
    <x v="2900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"/>
    <n v="250"/>
    <s v="film &amp; video"/>
    <s v="animation"/>
    <x v="2901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"/>
    <n v="62.5"/>
    <s v="food"/>
    <s v="food trucks"/>
    <x v="290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"/>
    <n v="250"/>
    <s v="technology"/>
    <s v="wearables"/>
    <x v="290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"/>
    <n v="250"/>
    <s v="journalism"/>
    <s v="audio"/>
    <x v="2904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1"/>
    <n v="125"/>
    <s v="film &amp; video"/>
    <s v="drama"/>
    <x v="2905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3"/>
    <n v="35.71"/>
    <s v="theater"/>
    <s v="plays"/>
    <x v="2906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"/>
    <n v="250"/>
    <s v="technology"/>
    <s v="web"/>
    <x v="2907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"/>
    <s v="film &amp; video"/>
    <s v="drama"/>
    <x v="290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s v="theater"/>
    <s v="plays"/>
    <x v="2909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s v="film &amp; video"/>
    <s v="drama"/>
    <x v="2910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7"/>
    <s v="theater"/>
    <s v="musical"/>
    <x v="2911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8"/>
    <s v="theater"/>
    <s v="plays"/>
    <x v="2912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s v="theater"/>
    <s v="plays"/>
    <x v="291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"/>
    <s v="theater"/>
    <s v="plays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s v="technology"/>
    <s v="web"/>
    <x v="2915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2"/>
    <n v="16.2"/>
    <s v="games"/>
    <s v="video games"/>
    <x v="2916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2"/>
    <n v="48.2"/>
    <s v="publishing"/>
    <s v="translations"/>
    <x v="2917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"/>
    <n v="30.13"/>
    <s v="music"/>
    <s v="world music"/>
    <x v="2918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10"/>
    <n v="20.079999999999998"/>
    <s v="theater"/>
    <s v="plays"/>
    <x v="2919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3"/>
    <n v="40"/>
    <s v="technology"/>
    <s v="wearables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5"/>
    <n v="30"/>
    <s v="theater"/>
    <s v="plays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"/>
    <n v="29.63"/>
    <s v="technology"/>
    <s v="gadgets"/>
    <x v="2922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1"/>
    <n v="33.71"/>
    <s v="photography"/>
    <s v="people"/>
    <x v="2923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2"/>
    <n v="19.670000000000002"/>
    <s v="games"/>
    <s v="video games"/>
    <x v="2924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5"/>
    <n v="39.17"/>
    <s v="publishing"/>
    <s v="fiction"/>
    <x v="2925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6"/>
    <n v="29.25"/>
    <s v="technology"/>
    <s v="wearables"/>
    <x v="29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2"/>
    <n v="39"/>
    <s v="publishing"/>
    <s v="children's books"/>
    <x v="2927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s v="theater"/>
    <s v="plays"/>
    <x v="2928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2"/>
    <n v="33.29"/>
    <s v="technology"/>
    <s v="wearables"/>
    <x v="29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4"/>
    <n v="29.13"/>
    <s v="food"/>
    <s v="food trucks"/>
    <x v="2930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"/>
    <n v="57.5"/>
    <s v="film &amp; video"/>
    <s v="animation"/>
    <x v="293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"/>
    <n v="13.53"/>
    <s v="theater"/>
    <s v="plays"/>
    <x v="293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"/>
    <n v="45.2"/>
    <s v="technology"/>
    <s v="wearables"/>
    <x v="2933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6"/>
    <n v="28.13"/>
    <s v="music"/>
    <s v="faith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"/>
    <n v="45"/>
    <s v="games"/>
    <s v="video games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3"/>
    <n v="18.75"/>
    <s v="theater"/>
    <s v="plays"/>
    <x v="2936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8"/>
    <n v="56.25"/>
    <s v="theater"/>
    <s v="plays"/>
    <x v="2937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s v="theater"/>
    <s v="plays"/>
    <x v="293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"/>
    <n v="74.33"/>
    <s v="publishing"/>
    <s v="art books"/>
    <x v="29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"/>
    <n v="24.78"/>
    <s v="technology"/>
    <s v="web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"/>
    <n v="55"/>
    <s v="technology"/>
    <s v="wearables"/>
    <x v="2941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"/>
    <n v="54"/>
    <s v="music"/>
    <s v="faith"/>
    <x v="2942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7"/>
    <n v="108"/>
    <s v="theater"/>
    <s v="musical"/>
    <x v="2943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1"/>
    <n v="72"/>
    <s v="theater"/>
    <s v="plays"/>
    <x v="2944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"/>
    <n v="71.67"/>
    <s v="film &amp; video"/>
    <s v="animation"/>
    <x v="294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"/>
    <n v="53.75"/>
    <s v="film &amp; video"/>
    <s v="animation"/>
    <x v="29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"/>
    <n v="30.71"/>
    <s v="theater"/>
    <s v="plays"/>
    <x v="2947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1"/>
    <n v="26.75"/>
    <s v="theater"/>
    <s v="plays"/>
    <x v="2948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"/>
    <n v="16.309999999999999"/>
    <s v="games"/>
    <s v="mobile games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"/>
    <n v="53"/>
    <s v="journalism"/>
    <s v="audio"/>
    <x v="2950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"/>
    <n v="30.29"/>
    <s v="technology"/>
    <s v="wearables"/>
    <x v="295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"/>
    <n v="35.17"/>
    <s v="theater"/>
    <s v="plays"/>
    <x v="2952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"/>
    <n v="26.38"/>
    <s v="theater"/>
    <s v="plays"/>
    <x v="2953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2"/>
    <n v="52.5"/>
    <s v="food"/>
    <s v="restaurants"/>
    <x v="295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3"/>
    <n v="35"/>
    <s v="music"/>
    <s v="world music"/>
    <x v="2955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"/>
    <n v="68.33"/>
    <s v="technology"/>
    <s v="wearables"/>
    <x v="2956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"/>
    <n v="68.33"/>
    <s v="film &amp; video"/>
    <s v="animation"/>
    <x v="29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1"/>
    <n v="51.25"/>
    <s v="publishing"/>
    <s v="art books"/>
    <x v="2958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1"/>
    <n v="20.5"/>
    <s v="photography"/>
    <s v="places"/>
    <x v="2959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9"/>
    <s v="music"/>
    <s v="indie rock"/>
    <x v="2960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3"/>
    <n v="15.77"/>
    <s v="film &amp; video"/>
    <s v="shorts"/>
    <x v="2961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3"/>
    <n v="25.5"/>
    <s v="theater"/>
    <s v="plays"/>
    <x v="2962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7"/>
    <n v="40.78"/>
    <s v="film &amp; video"/>
    <s v="animation"/>
    <x v="2963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"/>
    <n v="202"/>
    <s v="theater"/>
    <s v="plays"/>
    <x v="296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7"/>
    <n v="16.829999999999998"/>
    <s v="food"/>
    <s v="food trucks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1"/>
    <n v="22.33"/>
    <s v="food"/>
    <s v="food trucks"/>
    <x v="2966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"/>
    <n v="100.5"/>
    <s v="theater"/>
    <s v="plays"/>
    <x v="2967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1"/>
    <n v="18.27"/>
    <s v="theater"/>
    <s v="plays"/>
    <x v="2968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"/>
    <n v="100"/>
    <s v="publishing"/>
    <s v="translations"/>
    <x v="296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"/>
    <n v="100"/>
    <s v="theater"/>
    <s v="plays"/>
    <x v="2970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3"/>
    <n v="200"/>
    <s v="technology"/>
    <s v="web"/>
    <x v="297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3"/>
    <n v="200"/>
    <s v="theater"/>
    <s v="spaces"/>
    <x v="2972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s v="music"/>
    <s v="indie rock"/>
    <x v="2973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s v="film &amp; video"/>
    <s v="drama"/>
    <x v="29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s v="publishing"/>
    <s v="nonfiction"/>
    <x v="2975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"/>
    <s v="theater"/>
    <s v="plays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1"/>
    <n v="199"/>
    <s v="technology"/>
    <s v="wearables"/>
    <x v="2977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"/>
    <n v="32.67"/>
    <s v="music"/>
    <s v="jazz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"/>
    <n v="19.600000000000001"/>
    <s v="music"/>
    <s v="jazz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"/>
    <n v="27.86"/>
    <s v="music"/>
    <s v="indie rock"/>
    <x v="2980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"/>
    <n v="39"/>
    <s v="theater"/>
    <s v="plays"/>
    <x v="298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s v="theater"/>
    <s v="plays"/>
    <x v="298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"/>
    <n v="19.399999999999999"/>
    <s v="technology"/>
    <s v="wearables"/>
    <x v="2983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"/>
    <n v="47.5"/>
    <s v="film &amp; video"/>
    <s v="science fiction"/>
    <x v="2984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"/>
    <n v="47.5"/>
    <s v="journalism"/>
    <s v="audio"/>
    <x v="2985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3"/>
    <n v="23.63"/>
    <s v="theater"/>
    <s v="plays"/>
    <x v="298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1"/>
    <n v="23.5"/>
    <s v="food"/>
    <s v="food trucks"/>
    <x v="2987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4"/>
    <n v="12.47"/>
    <s v="photography"/>
    <s v="photobooks"/>
    <x v="2988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"/>
    <n v="23.25"/>
    <s v="games"/>
    <s v="mobile games"/>
    <x v="2989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"/>
    <n v="46.25"/>
    <s v="theater"/>
    <s v="plays"/>
    <x v="2990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"/>
    <n v="61.67"/>
    <s v="theater"/>
    <s v="plays"/>
    <x v="299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"/>
    <n v="30"/>
    <s v="technology"/>
    <s v="web"/>
    <x v="299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7"/>
    <n v="30"/>
    <s v="publishing"/>
    <s v="translations"/>
    <x v="2993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"/>
    <s v="film &amp; video"/>
    <s v="drama"/>
    <x v="2994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s v="music"/>
    <s v="rock"/>
    <x v="2995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s v="theater"/>
    <s v="plays"/>
    <x v="2996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0"/>
    <n v="17.850000000000001"/>
    <s v="games"/>
    <s v="video games"/>
    <x v="299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8"/>
    <n v="59.33"/>
    <s v="music"/>
    <s v="world music"/>
    <x v="299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1"/>
    <n v="35.4"/>
    <s v="theater"/>
    <s v="plays"/>
    <x v="299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4"/>
    <n v="59"/>
    <s v="publishing"/>
    <s v="fiction"/>
    <x v="30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0"/>
    <n v="87.5"/>
    <s v="theater"/>
    <s v="spaces"/>
    <x v="3001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"/>
    <n v="35"/>
    <s v="technology"/>
    <s v="web"/>
    <x v="300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2"/>
    <n v="24.71"/>
    <s v="theater"/>
    <s v="plays"/>
    <x v="3003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"/>
    <n v="42.5"/>
    <s v="music"/>
    <s v="jazz"/>
    <x v="3004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2"/>
    <n v="34"/>
    <s v="publishing"/>
    <s v="fiction"/>
    <x v="3005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1"/>
    <n v="42.5"/>
    <s v="theater"/>
    <s v="plays"/>
    <x v="300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s v="theater"/>
    <s v="plays"/>
    <x v="3007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"/>
    <s v="photography"/>
    <s v="nature"/>
    <x v="3008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7"/>
    <n v="27.5"/>
    <s v="theater"/>
    <s v="plays"/>
    <x v="3009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"/>
    <n v="23.57"/>
    <s v="games"/>
    <s v="video games"/>
    <x v="301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1"/>
    <n v="23.14"/>
    <s v="theater"/>
    <s v="plays"/>
    <x v="3011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3"/>
    <n v="32"/>
    <s v="music"/>
    <s v="jazz"/>
    <x v="3012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"/>
    <n v="40"/>
    <s v="music"/>
    <s v="jazz"/>
    <x v="3013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"/>
    <n v="39"/>
    <s v="technology"/>
    <s v="wearables"/>
    <x v="3014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7"/>
    <s v="photography"/>
    <s v="photobooks"/>
    <x v="3015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1"/>
    <n v="11.77"/>
    <s v="film &amp; video"/>
    <s v="animation"/>
    <x v="3016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"/>
    <n v="38.25"/>
    <s v="theater"/>
    <s v="plays"/>
    <x v="3017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6"/>
    <s v="music"/>
    <s v="rock"/>
    <x v="3018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"/>
    <n v="25.17"/>
    <s v="film &amp; video"/>
    <s v="science fiction"/>
    <x v="3019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"/>
    <n v="50.33"/>
    <s v="music"/>
    <s v="jazz"/>
    <x v="3020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1"/>
    <n v="50.33"/>
    <s v="food"/>
    <s v="food trucks"/>
    <x v="302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2"/>
    <n v="50.33"/>
    <s v="food"/>
    <s v="food trucks"/>
    <x v="3022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"/>
    <n v="37.75"/>
    <s v="theater"/>
    <s v="musical"/>
    <x v="3023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8"/>
    <n v="11.62"/>
    <s v="theater"/>
    <s v="plays"/>
    <x v="3024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"/>
    <n v="50"/>
    <s v="publishing"/>
    <s v="fiction"/>
    <x v="3025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s v="film &amp; video"/>
    <s v="animation"/>
    <x v="3026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s v="publishing"/>
    <s v="children's books"/>
    <x v="302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8"/>
    <n v="50"/>
    <s v="music"/>
    <s v="faith"/>
    <x v="3028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"/>
    <n v="37.5"/>
    <s v="theater"/>
    <s v="plays"/>
    <x v="302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"/>
    <n v="13.55"/>
    <s v="film &amp; video"/>
    <s v="animation"/>
    <x v="3030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5"/>
    <n v="24.33"/>
    <s v="theater"/>
    <s v="plays"/>
    <x v="3031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"/>
    <n v="72.5"/>
    <s v="food"/>
    <s v="food trucks"/>
    <x v="3032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3"/>
    <n v="48.33"/>
    <s v="publishing"/>
    <s v="translations"/>
    <x v="3033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8"/>
    <n v="20.71"/>
    <s v="theater"/>
    <s v="plays"/>
    <x v="3034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"/>
    <n v="142"/>
    <s v="technology"/>
    <s v="web"/>
    <x v="30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"/>
    <n v="20.14"/>
    <s v="theater"/>
    <s v="spaces"/>
    <x v="303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8"/>
    <n v="28.2"/>
    <s v="film &amp; video"/>
    <s v="animation"/>
    <x v="30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0"/>
    <n v="28"/>
    <s v="film &amp; video"/>
    <s v="science fiction"/>
    <x v="30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"/>
    <n v="23.33"/>
    <s v="technology"/>
    <s v="web"/>
    <x v="3039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"/>
    <n v="46.67"/>
    <s v="photography"/>
    <s v="people"/>
    <x v="30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"/>
    <n v="35"/>
    <s v="publishing"/>
    <s v="children's books"/>
    <x v="3041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7"/>
    <n v="17.25"/>
    <s v="film &amp; video"/>
    <s v="animation"/>
    <x v="3042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"/>
    <n v="22.83"/>
    <s v="theater"/>
    <s v="plays"/>
    <x v="3043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1"/>
    <n v="22.67"/>
    <s v="theater"/>
    <s v="plays"/>
    <x v="3044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"/>
    <n v="33.75"/>
    <s v="theater"/>
    <s v="plays"/>
    <x v="3045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"/>
    <n v="15"/>
    <s v="theater"/>
    <s v="plays"/>
    <x v="3046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"/>
    <n v="27"/>
    <s v="theater"/>
    <s v="plays"/>
    <x v="3047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"/>
    <n v="45"/>
    <s v="theater"/>
    <s v="plays"/>
    <x v="3048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"/>
    <n v="16.63"/>
    <s v="film &amp; video"/>
    <s v="animation"/>
    <x v="3049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"/>
    <n v="44"/>
    <s v="technology"/>
    <s v="makerspaces"/>
    <x v="3050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"/>
    <n v="44"/>
    <s v="music"/>
    <s v="world music"/>
    <x v="3051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3"/>
    <n v="16.38"/>
    <s v="technology"/>
    <s v="web"/>
    <x v="30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7"/>
    <n v="18.71"/>
    <s v="music"/>
    <s v="jazz"/>
    <x v="3053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"/>
    <n v="32.75"/>
    <s v="theater"/>
    <s v="plays"/>
    <x v="3054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9"/>
    <n v="32.5"/>
    <s v="theater"/>
    <s v="plays"/>
    <x v="3055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s v="film &amp; video"/>
    <s v="drama"/>
    <x v="3056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s v="games"/>
    <s v="video games"/>
    <x v="3057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3"/>
    <n v="26"/>
    <s v="theater"/>
    <s v="plays"/>
    <x v="3058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"/>
    <s v="theater"/>
    <s v="musical"/>
    <x v="3059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s v="theater"/>
    <s v="musical"/>
    <x v="3060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0"/>
    <n v="12.8"/>
    <s v="theater"/>
    <s v="spaces"/>
    <x v="3061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3"/>
    <n v="10.67"/>
    <s v="games"/>
    <s v="video games"/>
    <x v="3062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"/>
    <n v="42"/>
    <s v="theater"/>
    <s v="spaces"/>
    <x v="306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1"/>
    <n v="25.2"/>
    <s v="technology"/>
    <s v="wearables"/>
    <x v="3064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"/>
    <n v="42"/>
    <s v="theater"/>
    <s v="plays"/>
    <x v="306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"/>
    <n v="31.25"/>
    <s v="games"/>
    <s v="mobile games"/>
    <x v="3066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1"/>
    <n v="62.5"/>
    <s v="games"/>
    <s v="mobile games"/>
    <x v="30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1"/>
    <n v="62.5"/>
    <s v="theater"/>
    <s v="spaces"/>
    <x v="3068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1"/>
    <n v="62.5"/>
    <s v="theater"/>
    <s v="plays"/>
    <x v="3069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"/>
    <n v="62.5"/>
    <s v="theater"/>
    <s v="plays"/>
    <x v="307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"/>
    <n v="31.25"/>
    <s v="music"/>
    <s v="indie rock"/>
    <x v="3071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s v="film &amp; video"/>
    <s v="animation"/>
    <x v="307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7"/>
    <s v="publishing"/>
    <s v="art books"/>
    <x v="3073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0"/>
    <n v="41.33"/>
    <s v="technology"/>
    <s v="space exploration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6"/>
    <s v="theater"/>
    <s v="plays"/>
    <x v="3075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"/>
    <n v="20.5"/>
    <s v="technology"/>
    <s v="web"/>
    <x v="3076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"/>
    <n v="24.6"/>
    <s v="music"/>
    <s v="jazz"/>
    <x v="3077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"/>
    <n v="40"/>
    <s v="theater"/>
    <s v="plays"/>
    <x v="307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"/>
    <n v="60"/>
    <s v="food"/>
    <s v="food trucks"/>
    <x v="307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s v="music"/>
    <s v="jazz"/>
    <x v="3080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9"/>
    <n v="60"/>
    <s v="technology"/>
    <s v="web"/>
    <x v="3081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s v="food"/>
    <s v="small batch"/>
    <x v="3082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"/>
    <n v="8.57"/>
    <s v="theater"/>
    <s v="plays"/>
    <x v="3083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"/>
    <n v="19.670000000000002"/>
    <s v="games"/>
    <s v="video games"/>
    <x v="3084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"/>
    <n v="13.11"/>
    <s v="theater"/>
    <s v="plays"/>
    <x v="3085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"/>
    <n v="29"/>
    <s v="theater"/>
    <s v="musical"/>
    <x v="308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2"/>
    <n v="19.329999999999998"/>
    <s v="music"/>
    <s v="world music"/>
    <x v="3087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"/>
    <n v="58"/>
    <s v="theater"/>
    <s v="spaces"/>
    <x v="3088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089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"/>
    <n v="23"/>
    <s v="games"/>
    <s v="video games"/>
    <x v="3090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"/>
    <n v="23"/>
    <s v="games"/>
    <s v="video games"/>
    <x v="309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3"/>
    <s v="technology"/>
    <s v="web"/>
    <x v="3092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2"/>
    <n v="12.67"/>
    <s v="film &amp; video"/>
    <s v="animation"/>
    <x v="3093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3"/>
    <n v="14.13"/>
    <s v="music"/>
    <s v="indie rock"/>
    <x v="3094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"/>
    <n v="36.67"/>
    <s v="theater"/>
    <s v="musical"/>
    <x v="3095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"/>
    <n v="55"/>
    <s v="publishing"/>
    <s v="children's books"/>
    <x v="309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2"/>
    <n v="18.329999999999998"/>
    <s v="theater"/>
    <s v="plays"/>
    <x v="309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"/>
    <n v="27.5"/>
    <s v="theater"/>
    <s v="plays"/>
    <x v="3098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3"/>
    <n v="15.71"/>
    <s v="film &amp; video"/>
    <s v="drama"/>
    <x v="3099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s v="music"/>
    <s v="faith"/>
    <x v="31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s v="theater"/>
    <s v="plays"/>
    <x v="310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"/>
    <n v="36.33"/>
    <s v="games"/>
    <s v="video games"/>
    <x v="3102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1"/>
    <n v="15.43"/>
    <s v="technology"/>
    <s v="web"/>
    <x v="310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1"/>
    <n v="108"/>
    <s v="food"/>
    <s v="small batch"/>
    <x v="3104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4"/>
    <n v="26.75"/>
    <s v="photography"/>
    <s v="photobooks"/>
    <x v="31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"/>
    <n v="26.5"/>
    <s v="technology"/>
    <s v="wearables"/>
    <x v="3106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"/>
    <n v="53"/>
    <s v="technology"/>
    <s v="web"/>
    <x v="310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10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"/>
    <n v="35.33"/>
    <s v="technology"/>
    <s v="wearables"/>
    <x v="310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"/>
    <n v="26.5"/>
    <s v="technology"/>
    <s v="wearables"/>
    <x v="3110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s v="music"/>
    <s v="rock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"/>
    <n v="26.25"/>
    <s v="technology"/>
    <s v="wearables"/>
    <x v="3112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"/>
    <n v="6.18"/>
    <s v="publishing"/>
    <s v="translations"/>
    <x v="31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"/>
    <n v="52.5"/>
    <s v="theater"/>
    <s v="spaces"/>
    <x v="31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"/>
    <n v="52.5"/>
    <s v="theater"/>
    <s v="plays"/>
    <x v="311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"/>
    <n v="17.5"/>
    <s v="publishing"/>
    <s v="fiction"/>
    <x v="31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1"/>
    <n v="52.5"/>
    <s v="publishing"/>
    <s v="children's books"/>
    <x v="3117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2"/>
    <n v="34.67"/>
    <s v="games"/>
    <s v="video games"/>
    <x v="3118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1"/>
    <n v="17"/>
    <s v="technology"/>
    <s v="gadgets"/>
    <x v="3119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"/>
    <n v="12.75"/>
    <s v="theater"/>
    <s v="musical"/>
    <x v="312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"/>
    <n v="50.5"/>
    <s v="music"/>
    <s v="jazz"/>
    <x v="3121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"/>
    <n v="50.5"/>
    <s v="theater"/>
    <s v="plays"/>
    <x v="31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"/>
    <n v="14.43"/>
    <s v="photography"/>
    <s v="nature"/>
    <x v="312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"/>
    <n v="50.5"/>
    <s v="technology"/>
    <s v="wearables"/>
    <x v="3124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"/>
    <n v="100"/>
    <s v="food"/>
    <s v="food trucks"/>
    <x v="312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"/>
    <n v="100"/>
    <s v="technology"/>
    <s v="wearables"/>
    <x v="31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"/>
    <n v="50"/>
    <s v="technology"/>
    <s v="web"/>
    <x v="3127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"/>
    <n v="100"/>
    <s v="publishing"/>
    <s v="translations"/>
    <x v="3128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"/>
    <n v="50"/>
    <s v="food"/>
    <s v="food trucks"/>
    <x v="3129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1"/>
    <n v="100"/>
    <s v="music"/>
    <s v="jazz"/>
    <x v="3130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food"/>
    <s v="food trucks"/>
    <x v="3131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s v="theater"/>
    <s v="spaces"/>
    <x v="3132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s v="film &amp; video"/>
    <s v="drama"/>
    <x v="3133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nology"/>
    <s v="web"/>
    <x v="3134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s v="publishing"/>
    <s v="children's books"/>
    <x v="3135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s v="theater"/>
    <s v="plays"/>
    <x v="3136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3"/>
    <n v="10"/>
    <s v="games"/>
    <s v="video games"/>
    <x v="313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3"/>
    <n v="100"/>
    <s v="publishing"/>
    <s v="art books"/>
    <x v="313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"/>
    <s v="food"/>
    <s v="food trucks"/>
    <x v="3139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s v="photography"/>
    <s v="nature"/>
    <x v="3140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s v="publishing"/>
    <s v="translations"/>
    <x v="3141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s v="theater"/>
    <s v="plays"/>
    <x v="3142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"/>
    <n v="100"/>
    <s v="publishing"/>
    <s v="fiction"/>
    <x v="314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s v="theater"/>
    <s v="plays"/>
    <x v="3144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70000000000002"/>
    <s v="theater"/>
    <s v="plays"/>
    <x v="3145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7"/>
    <n v="33.33"/>
    <s v="theater"/>
    <s v="plays"/>
    <x v="3146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s v="theater"/>
    <s v="musical"/>
    <x v="3147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s v="theater"/>
    <s v="plays"/>
    <x v="3148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s v="theater"/>
    <s v="plays"/>
    <x v="314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1"/>
    <n v="24"/>
    <s v="theater"/>
    <s v="plays"/>
    <x v="3150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1"/>
    <n v="10.56"/>
    <s v="technology"/>
    <s v="wearables"/>
    <x v="3151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2"/>
    <n v="15.83"/>
    <s v="theater"/>
    <s v="plays"/>
    <x v="3152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3"/>
    <n v="23.75"/>
    <s v="theater"/>
    <s v="plays"/>
    <x v="3153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"/>
    <n v="9.5"/>
    <s v="theater"/>
    <s v="plays"/>
    <x v="3154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"/>
    <n v="15.67"/>
    <s v="theater"/>
    <s v="plays"/>
    <x v="3155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4"/>
    <n v="23.5"/>
    <s v="photography"/>
    <s v="nature"/>
    <x v="3156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"/>
    <n v="31"/>
    <s v="photography"/>
    <s v="places"/>
    <x v="3157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58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0"/>
    <n v="22.75"/>
    <s v="technology"/>
    <s v="space exploration"/>
    <x v="315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"/>
    <n v="90"/>
    <s v="technology"/>
    <s v="web"/>
    <x v="3160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"/>
    <n v="30"/>
    <s v="publishing"/>
    <s v="children's books"/>
    <x v="3161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"/>
    <n v="30"/>
    <s v="music"/>
    <s v="jazz"/>
    <x v="316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1"/>
    <n v="22.5"/>
    <s v="technology"/>
    <s v="wearables"/>
    <x v="3163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1"/>
    <n v="18"/>
    <s v="food"/>
    <s v="food trucks"/>
    <x v="3164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2"/>
    <n v="30"/>
    <s v="theater"/>
    <s v="plays"/>
    <x v="3165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5"/>
    <n v="18"/>
    <s v="music"/>
    <s v="jazz"/>
    <x v="3166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0"/>
    <n v="17.2"/>
    <s v="food"/>
    <s v="restaurants"/>
    <x v="316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9"/>
    <n v="14.33"/>
    <s v="theater"/>
    <s v="plays"/>
    <x v="3168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"/>
    <n v="21.25"/>
    <s v="games"/>
    <s v="video games"/>
    <x v="3169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"/>
    <n v="21.25"/>
    <s v="technology"/>
    <s v="gadgets"/>
    <x v="3170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1"/>
    <n v="5.31"/>
    <s v="games"/>
    <s v="video games"/>
    <x v="317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"/>
    <n v="42.5"/>
    <s v="publishing"/>
    <s v="art books"/>
    <x v="3172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"/>
    <n v="21.25"/>
    <s v="food"/>
    <s v="small batch"/>
    <x v="3173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5"/>
    <n v="21.25"/>
    <s v="music"/>
    <s v="faith"/>
    <x v="317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6"/>
    <n v="12.14"/>
    <s v="food"/>
    <s v="food trucks"/>
    <x v="3175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"/>
    <n v="10.38"/>
    <s v="games"/>
    <s v="video games"/>
    <x v="3176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"/>
    <n v="20.5"/>
    <s v="film &amp; video"/>
    <s v="animation"/>
    <x v="317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"/>
    <n v="20.5"/>
    <s v="technology"/>
    <s v="web"/>
    <x v="3178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79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18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3"/>
    <n v="16.2"/>
    <s v="games"/>
    <s v="video games"/>
    <x v="318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1"/>
    <n v="20"/>
    <s v="publishing"/>
    <s v="art books"/>
    <x v="3182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1"/>
    <n v="20"/>
    <s v="technology"/>
    <s v="web"/>
    <x v="3183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3"/>
    <s v="food"/>
    <s v="small batch"/>
    <x v="318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"/>
    <n v="40"/>
    <s v="theater"/>
    <s v="plays"/>
    <x v="3185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7"/>
    <s v="theater"/>
    <s v="plays"/>
    <x v="3186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8"/>
    <n v="26"/>
    <s v="photography"/>
    <s v="people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1"/>
    <n v="38.5"/>
    <s v="publishing"/>
    <s v="translations"/>
    <x v="3188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1"/>
    <n v="15.2"/>
    <s v="film &amp; video"/>
    <s v="animation"/>
    <x v="3189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"/>
    <n v="19"/>
    <s v="photography"/>
    <s v="photobooks"/>
    <x v="3190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0"/>
    <n v="25"/>
    <s v="publishing"/>
    <s v="translations"/>
    <x v="319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"/>
    <n v="37.5"/>
    <s v="food"/>
    <s v="food trucks"/>
    <x v="319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"/>
    <n v="37.5"/>
    <s v="food"/>
    <s v="restaurants"/>
    <x v="3193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"/>
    <n v="37.5"/>
    <s v="theater"/>
    <s v="spaces"/>
    <x v="3194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"/>
    <n v="37.5"/>
    <s v="music"/>
    <s v="faith"/>
    <x v="319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"/>
    <n v="75"/>
    <s v="technology"/>
    <s v="wearables"/>
    <x v="319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1"/>
    <n v="25"/>
    <s v="food"/>
    <s v="food trucks"/>
    <x v="3197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"/>
    <n v="25"/>
    <s v="photography"/>
    <s v="places"/>
    <x v="319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3"/>
    <n v="37.5"/>
    <s v="technology"/>
    <s v="web"/>
    <x v="319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4"/>
    <n v="25"/>
    <s v="theater"/>
    <s v="plays"/>
    <x v="3200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s v="theater"/>
    <s v="plays"/>
    <x v="32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s v="theater"/>
    <s v="plays"/>
    <x v="3202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"/>
    <n v="5.29"/>
    <s v="food"/>
    <s v="food trucks"/>
    <x v="3203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"/>
    <n v="24.33"/>
    <s v="food"/>
    <s v="food trucks"/>
    <x v="3204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"/>
    <n v="18"/>
    <s v="music"/>
    <s v="indie rock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"/>
    <n v="12"/>
    <s v="publishing"/>
    <s v="translations"/>
    <x v="320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"/>
    <n v="23.67"/>
    <s v="theater"/>
    <s v="spaces"/>
    <x v="3207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"/>
    <n v="23.67"/>
    <s v="food"/>
    <s v="food trucks"/>
    <x v="320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"/>
    <n v="23.33"/>
    <s v="theater"/>
    <s v="plays"/>
    <x v="320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"/>
    <n v="35"/>
    <s v="technology"/>
    <s v="web"/>
    <x v="321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1"/>
    <n v="35"/>
    <s v="games"/>
    <s v="video games"/>
    <x v="3211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1"/>
    <n v="17.5"/>
    <s v="food"/>
    <s v="food trucks"/>
    <x v="3212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3"/>
    <n v="35"/>
    <s v="music"/>
    <s v="indie rock"/>
    <x v="3213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214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"/>
    <n v="10"/>
    <s v="theater"/>
    <s v="plays"/>
    <x v="321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s v="theater"/>
    <s v="plays"/>
    <x v="3216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"/>
    <s v="theater"/>
    <s v="plays"/>
    <x v="3217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2"/>
    <n v="11.64"/>
    <s v="photography"/>
    <s v="photobooks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"/>
    <n v="23"/>
    <s v="theater"/>
    <s v="plays"/>
    <x v="32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0"/>
    <n v="34"/>
    <s v="technology"/>
    <s v="web"/>
    <x v="322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3"/>
    <n v="8.5"/>
    <s v="technology"/>
    <s v="web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1"/>
    <n v="67"/>
    <s v="publishing"/>
    <s v="art books"/>
    <x v="3222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0"/>
    <n v="16.25"/>
    <s v="food"/>
    <s v="restaurants"/>
    <x v="3223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1"/>
    <n v="32.5"/>
    <s v="music"/>
    <s v="jazz"/>
    <x v="3224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"/>
    <n v="32.5"/>
    <s v="music"/>
    <s v="jazz"/>
    <x v="3225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"/>
    <n v="8.1300000000000008"/>
    <s v="technology"/>
    <s v="wearables"/>
    <x v="3226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2"/>
    <n v="13"/>
    <s v="technology"/>
    <s v="wearables"/>
    <x v="3227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9"/>
    <n v="16.25"/>
    <s v="theater"/>
    <s v="plays"/>
    <x v="3228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7"/>
    <s v="theater"/>
    <s v="plays"/>
    <x v="3229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"/>
    <s v="publishing"/>
    <s v="nonfiction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"/>
    <n v="15.75"/>
    <s v="theater"/>
    <s v="plays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"/>
    <n v="12.4"/>
    <s v="music"/>
    <s v="jazz"/>
    <x v="323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0"/>
    <n v="30.5"/>
    <s v="technology"/>
    <s v="web"/>
    <x v="3233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"/>
    <n v="30.5"/>
    <s v="technology"/>
    <s v="wearables"/>
    <x v="323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23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"/>
    <n v="10.17"/>
    <s v="theater"/>
    <s v="plays"/>
    <x v="3236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"/>
    <n v="30"/>
    <s v="film &amp; video"/>
    <s v="drama"/>
    <x v="3237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"/>
    <n v="20"/>
    <s v="theater"/>
    <s v="plays"/>
    <x v="3238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"/>
    <n v="15"/>
    <s v="theater"/>
    <s v="plays"/>
    <x v="323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nology"/>
    <s v="web"/>
    <x v="32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s v="theater"/>
    <s v="plays"/>
    <x v="3241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9"/>
    <n v="60"/>
    <s v="photography"/>
    <s v="nature"/>
    <x v="32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"/>
    <n v="30"/>
    <s v="technology"/>
    <s v="gadgets"/>
    <x v="324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1"/>
    <n v="29.5"/>
    <s v="food"/>
    <s v="food trucks"/>
    <x v="3244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2"/>
    <n v="59"/>
    <s v="theater"/>
    <s v="plays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2"/>
    <n v="19"/>
    <s v="publishing"/>
    <s v="fiction"/>
    <x v="32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"/>
    <n v="18.670000000000002"/>
    <s v="theater"/>
    <s v="spaces"/>
    <x v="3247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1"/>
    <n v="14"/>
    <s v="technology"/>
    <s v="web"/>
    <x v="3248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1"/>
    <n v="18.670000000000002"/>
    <s v="games"/>
    <s v="video games"/>
    <x v="3249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"/>
    <n v="27.5"/>
    <s v="technology"/>
    <s v="web"/>
    <x v="3250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"/>
    <n v="18.329999999999998"/>
    <s v="technology"/>
    <s v="web"/>
    <x v="3251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"/>
    <n v="18.329999999999998"/>
    <s v="theater"/>
    <s v="plays"/>
    <x v="325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1"/>
    <n v="27.5"/>
    <s v="publishing"/>
    <s v="art books"/>
    <x v="3253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1"/>
    <n v="27.5"/>
    <s v="technology"/>
    <s v="web"/>
    <x v="3254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1"/>
    <n v="27.5"/>
    <s v="food"/>
    <s v="food trucks"/>
    <x v="3255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"/>
    <n v="27.5"/>
    <s v="publishing"/>
    <s v="translations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6"/>
    <n v="18.329999999999998"/>
    <s v="theater"/>
    <s v="musical"/>
    <x v="3257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"/>
    <n v="13.25"/>
    <s v="technology"/>
    <s v="wearables"/>
    <x v="325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"/>
    <n v="13.25"/>
    <s v="games"/>
    <s v="video games"/>
    <x v="3259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"/>
    <n v="13.25"/>
    <s v="publishing"/>
    <s v="children's books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"/>
    <n v="53"/>
    <s v="publishing"/>
    <s v="children's books"/>
    <x v="326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0"/>
    <n v="26"/>
    <s v="technology"/>
    <s v="web"/>
    <x v="3262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"/>
    <n v="3.71"/>
    <s v="film &amp; video"/>
    <s v="animation"/>
    <x v="3263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"/>
    <n v="52"/>
    <s v="food"/>
    <s v="food trucks"/>
    <x v="32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0"/>
    <n v="8.5"/>
    <s v="technology"/>
    <s v="space exploration"/>
    <x v="3265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0"/>
    <n v="12.75"/>
    <s v="games"/>
    <s v="video games"/>
    <x v="3266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1"/>
    <n v="17"/>
    <s v="games"/>
    <s v="mobile games"/>
    <x v="3267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1"/>
    <n v="25.5"/>
    <s v="food"/>
    <s v="food trucks"/>
    <x v="326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"/>
    <n v="25.5"/>
    <s v="film &amp; video"/>
    <s v="animation"/>
    <x v="3269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"/>
    <n v="25.5"/>
    <s v="music"/>
    <s v="faith"/>
    <x v="3270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"/>
    <n v="12.75"/>
    <s v="photography"/>
    <s v="people"/>
    <x v="3271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"/>
    <n v="25.5"/>
    <s v="film &amp; video"/>
    <s v="drama"/>
    <x v="3272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9"/>
    <n v="8.5"/>
    <s v="theater"/>
    <s v="plays"/>
    <x v="3273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0"/>
    <n v="50"/>
    <s v="technology"/>
    <s v="web"/>
    <x v="327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0"/>
    <n v="50"/>
    <s v="film &amp; video"/>
    <s v="animation"/>
    <x v="327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0"/>
    <n v="50"/>
    <s v="technology"/>
    <s v="web"/>
    <x v="3276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"/>
    <n v="50"/>
    <s v="technology"/>
    <s v="web"/>
    <x v="3277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"/>
    <n v="25"/>
    <s v="technology"/>
    <s v="gadgets"/>
    <x v="327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"/>
    <n v="50"/>
    <s v="music"/>
    <s v="jazz"/>
    <x v="3279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"/>
    <n v="12.5"/>
    <s v="games"/>
    <s v="video games"/>
    <x v="3280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"/>
    <n v="50"/>
    <s v="food"/>
    <s v="food trucks"/>
    <x v="3281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"/>
    <n v="50"/>
    <s v="food"/>
    <s v="food trucks"/>
    <x v="328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"/>
    <n v="16.670000000000002"/>
    <s v="theater"/>
    <s v="spaces"/>
    <x v="3283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"/>
    <n v="50"/>
    <s v="film &amp; video"/>
    <s v="drama"/>
    <x v="3284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"/>
    <n v="50"/>
    <s v="photography"/>
    <s v="nature"/>
    <x v="3285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"/>
    <n v="50"/>
    <s v="food"/>
    <s v="food trucks"/>
    <x v="3286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"/>
    <n v="50"/>
    <s v="theater"/>
    <s v="spaces"/>
    <x v="3287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"/>
    <n v="50"/>
    <s v="film &amp; video"/>
    <s v="drama"/>
    <x v="328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1"/>
    <n v="50"/>
    <s v="food"/>
    <s v="food trucks"/>
    <x v="3289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1"/>
    <n v="50"/>
    <s v="food"/>
    <s v="food trucks"/>
    <x v="3290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1"/>
    <n v="25"/>
    <s v="publishing"/>
    <s v="fiction"/>
    <x v="329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1"/>
    <n v="25"/>
    <s v="theater"/>
    <s v="plays"/>
    <x v="3292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ism"/>
    <s v="audio"/>
    <x v="3293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s v="photography"/>
    <s v="people"/>
    <x v="329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s v="theater"/>
    <s v="musical"/>
    <x v="329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"/>
    <n v="50"/>
    <s v="theater"/>
    <s v="plays"/>
    <x v="3296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"/>
    <n v="25"/>
    <s v="music"/>
    <s v="jazz"/>
    <x v="3297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2"/>
    <n v="50"/>
    <s v="music"/>
    <s v="faith"/>
    <x v="3298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9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"/>
    <n v="50"/>
    <s v="publishing"/>
    <s v="fiction"/>
    <x v="3300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"/>
    <n v="50"/>
    <s v="theater"/>
    <s v="plays"/>
    <x v="330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s v="film &amp; video"/>
    <s v="animation"/>
    <x v="3302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s v="games"/>
    <s v="mobile games"/>
    <x v="3303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s v="theater"/>
    <s v="plays"/>
    <x v="330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s v="games"/>
    <s v="video games"/>
    <x v="330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"/>
    <n v="16"/>
    <s v="publishing"/>
    <s v="fiction"/>
    <x v="3306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0"/>
    <n v="11.92"/>
    <s v="games"/>
    <s v="video games"/>
    <x v="3307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0"/>
    <n v="6.71"/>
    <s v="games"/>
    <s v="video games"/>
    <x v="3308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5"/>
    <n v="9.4"/>
    <s v="theater"/>
    <s v="plays"/>
    <x v="330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0"/>
    <n v="22.5"/>
    <s v="food"/>
    <s v="food trucks"/>
    <x v="3310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0"/>
    <n v="22.5"/>
    <s v="film &amp; video"/>
    <s v="animation"/>
    <x v="33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"/>
    <n v="11.25"/>
    <s v="games"/>
    <s v="video games"/>
    <x v="33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"/>
    <n v="15"/>
    <s v="games"/>
    <s v="video games"/>
    <x v="3313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1"/>
    <n v="22.5"/>
    <s v="theater"/>
    <s v="plays"/>
    <x v="3314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1"/>
    <n v="22.5"/>
    <s v="theater"/>
    <s v="plays"/>
    <x v="3315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"/>
    <n v="11.25"/>
    <s v="publishing"/>
    <s v="children's books"/>
    <x v="3316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"/>
    <n v="9"/>
    <s v="music"/>
    <s v="jazz"/>
    <x v="3317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2"/>
    <n v="11.25"/>
    <s v="theater"/>
    <s v="plays"/>
    <x v="3318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2"/>
    <n v="15"/>
    <s v="theater"/>
    <s v="plays"/>
    <x v="331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"/>
    <n v="22.5"/>
    <s v="music"/>
    <s v="jazz"/>
    <x v="3320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"/>
    <n v="9"/>
    <s v="film &amp; video"/>
    <s v="animation"/>
    <x v="33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"/>
    <n v="15"/>
    <s v="theater"/>
    <s v="plays"/>
    <x v="3322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5"/>
    <n v="15"/>
    <s v="games"/>
    <s v="video games"/>
    <x v="33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5"/>
    <n v="15"/>
    <s v="publishing"/>
    <s v="translations"/>
    <x v="3324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8"/>
    <n v="9"/>
    <s v="games"/>
    <s v="video games"/>
    <x v="33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"/>
    <n v="10.56"/>
    <s v="games"/>
    <s v="video games"/>
    <x v="332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"/>
    <n v="10.5"/>
    <s v="technology"/>
    <s v="gadgets"/>
    <x v="3327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"/>
    <n v="10.5"/>
    <s v="food"/>
    <s v="food trucks"/>
    <x v="3328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0"/>
    <n v="6.83"/>
    <s v="games"/>
    <s v="video games"/>
    <x v="3329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"/>
    <n v="10.25"/>
    <s v="theater"/>
    <s v="plays"/>
    <x v="3330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"/>
    <n v="10.25"/>
    <s v="theater"/>
    <s v="spaces"/>
    <x v="3331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0"/>
    <n v="1.54"/>
    <s v="photography"/>
    <s v="photobooks"/>
    <x v="3332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"/>
    <n v="20"/>
    <s v="film &amp; video"/>
    <s v="science fiction"/>
    <x v="3333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"/>
    <n v="13.33"/>
    <s v="theater"/>
    <s v="spaces"/>
    <x v="3334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1"/>
    <n v="10"/>
    <s v="photography"/>
    <s v="photobooks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1"/>
    <n v="40"/>
    <s v="music"/>
    <s v="world music"/>
    <x v="3336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1"/>
    <n v="13.33"/>
    <s v="food"/>
    <s v="food trucks"/>
    <x v="333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"/>
    <n v="20"/>
    <s v="music"/>
    <s v="jazz"/>
    <x v="3338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"/>
    <n v="20"/>
    <s v="photography"/>
    <s v="photobooks"/>
    <x v="3339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"/>
    <n v="20"/>
    <s v="theater"/>
    <s v="plays"/>
    <x v="334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"/>
    <n v="20"/>
    <s v="music"/>
    <s v="jazz"/>
    <x v="3341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2"/>
    <n v="13.33"/>
    <s v="theater"/>
    <s v="plays"/>
    <x v="3342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43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3"/>
    <n v="13.33"/>
    <s v="theater"/>
    <s v="musical"/>
    <x v="3344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0"/>
    <n v="13"/>
    <s v="technology"/>
    <s v="web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1"/>
    <n v="9.75"/>
    <s v="theater"/>
    <s v="plays"/>
    <x v="3346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4"/>
    <n v="9.5"/>
    <s v="theater"/>
    <s v="plays"/>
    <x v="3347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"/>
    <n v="18.5"/>
    <s v="theater"/>
    <s v="plays"/>
    <x v="3348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"/>
    <n v="12"/>
    <s v="food"/>
    <s v="food trucks"/>
    <x v="3349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"/>
    <n v="18"/>
    <s v="games"/>
    <s v="mobile games"/>
    <x v="3350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1"/>
    <n v="9"/>
    <s v="publishing"/>
    <s v="children's books"/>
    <x v="335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"/>
    <n v="12"/>
    <s v="technology"/>
    <s v="space exploration"/>
    <x v="3352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0"/>
    <n v="17.5"/>
    <s v="food"/>
    <s v="food trucks"/>
    <x v="3353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0"/>
    <n v="17.5"/>
    <s v="food"/>
    <s v="food trucks"/>
    <x v="3354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"/>
    <n v="17.5"/>
    <s v="theater"/>
    <s v="musical"/>
    <x v="3355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"/>
    <n v="8.75"/>
    <s v="publishing"/>
    <s v="children's books"/>
    <x v="335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"/>
    <n v="11.67"/>
    <s v="food"/>
    <s v="food trucks"/>
    <x v="3357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1"/>
    <n v="8.75"/>
    <s v="music"/>
    <s v="faith"/>
    <x v="335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1"/>
    <n v="8.75"/>
    <s v="technology"/>
    <s v="web"/>
    <x v="335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1"/>
    <n v="11.67"/>
    <s v="music"/>
    <s v="faith"/>
    <x v="3360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2"/>
    <n v="35"/>
    <s v="theater"/>
    <s v="plays"/>
    <x v="336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2"/>
    <n v="17.5"/>
    <s v="theater"/>
    <s v="musical"/>
    <x v="3362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5"/>
    <n v="11.67"/>
    <s v="photography"/>
    <s v="nature"/>
    <x v="3363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s v="theater"/>
    <s v="plays"/>
    <x v="3364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0"/>
    <n v="8.5"/>
    <s v="games"/>
    <s v="video games"/>
    <x v="3365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1"/>
    <n v="34"/>
    <s v="music"/>
    <s v="faith"/>
    <x v="3366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1"/>
    <n v="11.33"/>
    <s v="publishing"/>
    <s v="children's books"/>
    <x v="3367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1"/>
    <n v="16"/>
    <s v="publishing"/>
    <s v="fiction"/>
    <x v="3368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"/>
    <n v="8"/>
    <s v="theater"/>
    <s v="plays"/>
    <x v="3369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"/>
    <n v="10.67"/>
    <s v="theater"/>
    <s v="plays"/>
    <x v="3370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0"/>
    <n v="15.5"/>
    <s v="technology"/>
    <s v="web"/>
    <x v="3371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"/>
    <n v="10.33"/>
    <s v="film &amp; video"/>
    <s v="animation"/>
    <x v="3372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0"/>
    <n v="15"/>
    <s v="film &amp; video"/>
    <s v="science fiction"/>
    <x v="337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0"/>
    <n v="30"/>
    <s v="food"/>
    <s v="food trucks"/>
    <x v="337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"/>
    <n v="30"/>
    <s v="technology"/>
    <s v="web"/>
    <x v="3375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"/>
    <n v="15"/>
    <s v="food"/>
    <s v="food trucks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1"/>
    <n v="30"/>
    <s v="music"/>
    <s v="jazz"/>
    <x v="3377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1"/>
    <n v="15"/>
    <s v="food"/>
    <s v="restaurants"/>
    <x v="3378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1"/>
    <n v="10"/>
    <s v="film &amp; video"/>
    <s v="animation"/>
    <x v="3379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1"/>
    <n v="15"/>
    <s v="publishing"/>
    <s v="fiction"/>
    <x v="3380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1"/>
    <n v="30"/>
    <s v="music"/>
    <s v="indie rock"/>
    <x v="3381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1"/>
    <n v="15"/>
    <s v="music"/>
    <s v="jazz"/>
    <x v="3382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"/>
    <n v="30"/>
    <s v="theater"/>
    <s v="plays"/>
    <x v="3383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s v="theater"/>
    <s v="musical"/>
    <x v="338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s v="photography"/>
    <s v="photobooks"/>
    <x v="3385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0"/>
    <n v="5.8"/>
    <s v="games"/>
    <s v="video games"/>
    <x v="3386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"/>
    <n v="29"/>
    <s v="theater"/>
    <s v="plays"/>
    <x v="3387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1"/>
    <n v="7.25"/>
    <s v="theater"/>
    <s v="plays"/>
    <x v="3388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6"/>
    <n v="7.25"/>
    <s v="music"/>
    <s v="classical music"/>
    <x v="3389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1"/>
    <n v="28"/>
    <s v="technology"/>
    <s v="wearables"/>
    <x v="3390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1"/>
    <n v="14"/>
    <s v="publishing"/>
    <s v="art books"/>
    <x v="3391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1"/>
    <n v="6.75"/>
    <s v="theater"/>
    <s v="plays"/>
    <x v="339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"/>
    <n v="13.01"/>
    <s v="food"/>
    <s v="food trucks"/>
    <x v="3393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0"/>
    <n v="6.5"/>
    <s v="theater"/>
    <s v="spaces"/>
    <x v="3394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0"/>
    <n v="13"/>
    <s v="games"/>
    <s v="mobile games"/>
    <x v="3395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0"/>
    <n v="13"/>
    <s v="theater"/>
    <s v="plays"/>
    <x v="3396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0"/>
    <n v="13"/>
    <s v="film &amp; video"/>
    <s v="animation"/>
    <x v="3397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0"/>
    <n v="13"/>
    <s v="theater"/>
    <s v="spaces"/>
    <x v="3398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"/>
    <n v="13"/>
    <s v="technology"/>
    <s v="web"/>
    <x v="339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"/>
    <n v="13"/>
    <s v="technology"/>
    <s v="wearables"/>
    <x v="34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"/>
    <n v="13"/>
    <s v="publishing"/>
    <s v="translations"/>
    <x v="3401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"/>
    <n v="13"/>
    <s v="food"/>
    <s v="food trucks"/>
    <x v="340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1"/>
    <n v="13"/>
    <s v="games"/>
    <s v="video games"/>
    <x v="3403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"/>
    <n v="13"/>
    <s v="theater"/>
    <s v="plays"/>
    <x v="3404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2"/>
    <n v="13"/>
    <s v="food"/>
    <s v="food trucks"/>
    <x v="3405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0"/>
    <n v="25"/>
    <s v="theater"/>
    <s v="plays"/>
    <x v="3406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0"/>
    <n v="25"/>
    <s v="theater"/>
    <s v="spaces"/>
    <x v="340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0"/>
    <n v="25"/>
    <s v="film &amp; video"/>
    <s v="animation"/>
    <x v="3408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0"/>
    <n v="25"/>
    <s v="technology"/>
    <s v="web"/>
    <x v="340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0"/>
    <n v="25"/>
    <s v="theater"/>
    <s v="plays"/>
    <x v="3410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"/>
    <n v="25"/>
    <s v="food"/>
    <s v="food trucks"/>
    <x v="3411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"/>
    <n v="25"/>
    <s v="technology"/>
    <s v="web"/>
    <x v="3412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"/>
    <n v="25"/>
    <s v="games"/>
    <s v="video games"/>
    <x v="341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"/>
    <n v="25"/>
    <s v="theater"/>
    <s v="plays"/>
    <x v="3414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"/>
    <n v="12.5"/>
    <s v="film &amp; video"/>
    <s v="animation"/>
    <x v="3415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"/>
    <n v="25"/>
    <s v="music"/>
    <s v="jazz"/>
    <x v="3416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"/>
    <n v="25"/>
    <s v="photography"/>
    <s v="people"/>
    <x v="3417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1"/>
    <n v="25"/>
    <s v="games"/>
    <s v="video games"/>
    <x v="3418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1"/>
    <n v="12.5"/>
    <s v="theater"/>
    <s v="plays"/>
    <x v="3419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1"/>
    <n v="25"/>
    <s v="technology"/>
    <s v="web"/>
    <x v="3420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1"/>
    <n v="25"/>
    <s v="theater"/>
    <s v="plays"/>
    <x v="3421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1"/>
    <n v="25"/>
    <s v="food"/>
    <s v="food trucks"/>
    <x v="3422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1"/>
    <n v="25"/>
    <s v="publishing"/>
    <s v="children's books"/>
    <x v="3423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1"/>
    <n v="8.33"/>
    <s v="food"/>
    <s v="food trucks"/>
    <x v="342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1"/>
    <n v="25"/>
    <s v="theater"/>
    <s v="plays"/>
    <x v="34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1"/>
    <n v="25"/>
    <s v="music"/>
    <s v="world music"/>
    <x v="3426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s v="theater"/>
    <s v="plays"/>
    <x v="342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s v="theater"/>
    <s v="plays"/>
    <x v="3428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"/>
    <n v="12.5"/>
    <s v="theater"/>
    <s v="musical"/>
    <x v="342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"/>
    <n v="6.25"/>
    <s v="photography"/>
    <s v="photobooks"/>
    <x v="343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3"/>
    <n v="12.5"/>
    <s v="theater"/>
    <s v="spaces"/>
    <x v="343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3"/>
    <n v="25"/>
    <s v="theater"/>
    <s v="plays"/>
    <x v="3432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"/>
    <s v="games"/>
    <s v="video games"/>
    <x v="3433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musical"/>
    <x v="3434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3"/>
    <n v="12.5"/>
    <s v="games"/>
    <s v="video games"/>
    <x v="3435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0"/>
    <n v="2.67"/>
    <s v="theater"/>
    <s v="spaces"/>
    <x v="3436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"/>
    <n v="4.8"/>
    <s v="film &amp; video"/>
    <s v="animation"/>
    <x v="3437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2"/>
    <n v="5.75"/>
    <s v="theater"/>
    <s v="plays"/>
    <x v="343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5"/>
    <n v="5.75"/>
    <s v="theater"/>
    <s v="plays"/>
    <x v="34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0"/>
    <n v="7.33"/>
    <s v="theater"/>
    <s v="spaces"/>
    <x v="3440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1"/>
    <n v="22"/>
    <s v="music"/>
    <s v="faith"/>
    <x v="3441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"/>
    <n v="10.5"/>
    <s v="games"/>
    <s v="mobile games"/>
    <x v="3442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"/>
    <n v="7"/>
    <s v="theater"/>
    <s v="plays"/>
    <x v="3443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"/>
    <n v="10.5"/>
    <s v="music"/>
    <s v="jazz"/>
    <x v="3444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"/>
    <n v="10.5"/>
    <s v="theater"/>
    <s v="plays"/>
    <x v="3445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"/>
    <n v="10.5"/>
    <s v="theater"/>
    <s v="plays"/>
    <x v="344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1"/>
    <n v="7"/>
    <s v="publishing"/>
    <s v="fiction"/>
    <x v="3447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1"/>
    <n v="10.5"/>
    <s v="food"/>
    <s v="food trucks"/>
    <x v="344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"/>
    <n v="3"/>
    <s v="games"/>
    <s v="video games"/>
    <x v="3449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"/>
    <n v="7"/>
    <s v="theater"/>
    <s v="plays"/>
    <x v="3450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0"/>
    <n v="20"/>
    <s v="theater"/>
    <s v="plays"/>
    <x v="345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0"/>
    <n v="20"/>
    <s v="theater"/>
    <s v="plays"/>
    <x v="3452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"/>
    <n v="20"/>
    <s v="film &amp; video"/>
    <s v="drama"/>
    <x v="3453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"/>
    <n v="20"/>
    <s v="theater"/>
    <s v="plays"/>
    <x v="3454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"/>
    <n v="10"/>
    <s v="theater"/>
    <s v="plays"/>
    <x v="3455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"/>
    <n v="10"/>
    <s v="technology"/>
    <s v="web"/>
    <x v="3456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"/>
    <n v="20"/>
    <s v="music"/>
    <s v="faith"/>
    <x v="3457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1"/>
    <n v="20"/>
    <s v="games"/>
    <s v="mobile games"/>
    <x v="3458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1"/>
    <n v="20"/>
    <s v="technology"/>
    <s v="web"/>
    <x v="3459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s v="music"/>
    <s v="indie rock"/>
    <x v="3460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s v="photography"/>
    <s v="nature"/>
    <x v="3461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"/>
    <n v="10"/>
    <s v="theater"/>
    <s v="plays"/>
    <x v="346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0"/>
    <n v="3.8"/>
    <s v="technology"/>
    <s v="space exploration"/>
    <x v="3463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8"/>
    <n v="4.75"/>
    <s v="theater"/>
    <s v="plays"/>
    <x v="3464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0"/>
    <n v="3"/>
    <s v="technology"/>
    <s v="web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"/>
    <n v="18"/>
    <s v="music"/>
    <s v="faith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0"/>
    <n v="5.67"/>
    <s v="film &amp; video"/>
    <s v="drama"/>
    <x v="3467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"/>
    <n v="5.67"/>
    <s v="food"/>
    <s v="food trucks"/>
    <x v="346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"/>
    <n v="16"/>
    <s v="theater"/>
    <s v="plays"/>
    <x v="346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2"/>
    <n v="5.33"/>
    <s v="games"/>
    <s v="video games"/>
    <x v="3470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"/>
    <n v="7.5"/>
    <s v="technology"/>
    <s v="wearables"/>
    <x v="347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0"/>
    <n v="15"/>
    <s v="photography"/>
    <s v="places"/>
    <x v="3472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0"/>
    <n v="7.5"/>
    <s v="games"/>
    <s v="video games"/>
    <x v="3473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"/>
    <n v="7.5"/>
    <s v="publishing"/>
    <s v="translations"/>
    <x v="3474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"/>
    <n v="5"/>
    <s v="publishing"/>
    <s v="translations"/>
    <x v="3475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"/>
    <n v="15"/>
    <s v="theater"/>
    <s v="plays"/>
    <x v="3476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1"/>
    <n v="7.5"/>
    <s v="publishing"/>
    <s v="translations"/>
    <x v="347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1"/>
    <n v="15"/>
    <s v="publishing"/>
    <s v="translations"/>
    <x v="3478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ism"/>
    <s v="audio"/>
    <x v="3479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s v="technology"/>
    <s v="space exploration"/>
    <x v="3480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2"/>
    <n v="15"/>
    <s v="technology"/>
    <s v="web"/>
    <x v="3481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"/>
    <n v="7.5"/>
    <s v="theater"/>
    <s v="musical"/>
    <x v="3482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"/>
    <n v="7.5"/>
    <s v="photography"/>
    <s v="photobooks"/>
    <x v="3483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s v="theater"/>
    <s v="plays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"/>
    <n v="4.83"/>
    <s v="film &amp; video"/>
    <s v="animation"/>
    <x v="3485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0"/>
    <n v="2"/>
    <s v="technology"/>
    <s v="web"/>
    <x v="3486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s v="film &amp; video"/>
    <s v="television"/>
    <x v="3487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s v="theater"/>
    <s v="plays"/>
    <x v="3488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0"/>
    <n v="4"/>
    <s v="technology"/>
    <s v="web"/>
    <x v="3489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0"/>
    <n v="3"/>
    <s v="games"/>
    <s v="video games"/>
    <x v="3490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"/>
    <n v="4"/>
    <s v="technology"/>
    <s v="gadgets"/>
    <x v="3491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"/>
    <n v="5.5"/>
    <s v="film &amp; video"/>
    <s v="drama"/>
    <x v="349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0"/>
    <n v="2.75"/>
    <s v="technology"/>
    <s v="wearables"/>
    <x v="349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0"/>
    <n v="5.5"/>
    <s v="theater"/>
    <s v="plays"/>
    <x v="3494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"/>
    <n v="5.5"/>
    <s v="film &amp; video"/>
    <s v="animation"/>
    <x v="3495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"/>
    <n v="3.67"/>
    <s v="games"/>
    <s v="video games"/>
    <x v="3496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"/>
    <n v="3.67"/>
    <s v="games"/>
    <s v="mobile games"/>
    <x v="3497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"/>
    <n v="5.5"/>
    <s v="music"/>
    <s v="faith"/>
    <x v="3498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"/>
    <n v="5.5"/>
    <s v="theater"/>
    <s v="plays"/>
    <x v="3499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"/>
    <n v="5.5"/>
    <s v="theater"/>
    <s v="spaces"/>
    <x v="3500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1"/>
    <n v="5.5"/>
    <s v="theater"/>
    <s v="plays"/>
    <x v="350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0"/>
    <n v="10"/>
    <s v="film &amp; video"/>
    <s v="science fiction"/>
    <x v="3502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0"/>
    <n v="10"/>
    <s v="food"/>
    <s v="food trucks"/>
    <x v="3503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0"/>
    <n v="10"/>
    <s v="film &amp; video"/>
    <s v="science fiction"/>
    <x v="3504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"/>
    <n v="10"/>
    <s v="food"/>
    <s v="food trucks"/>
    <x v="3505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0"/>
    <n v="10"/>
    <s v="technology"/>
    <s v="gadgets"/>
    <x v="3506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0"/>
    <n v="10"/>
    <s v="publishing"/>
    <s v="fiction"/>
    <x v="3507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0"/>
    <n v="10"/>
    <s v="theater"/>
    <s v="plays"/>
    <x v="3508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"/>
    <n v="5"/>
    <s v="theater"/>
    <s v="spaces"/>
    <x v="3509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"/>
    <n v="10"/>
    <s v="theater"/>
    <s v="spaces"/>
    <x v="3510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0"/>
    <n v="10"/>
    <s v="technology"/>
    <s v="web"/>
    <x v="3511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"/>
    <n v="10"/>
    <s v="games"/>
    <s v="mobile games"/>
    <x v="3512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"/>
    <n v="5"/>
    <s v="games"/>
    <s v="video games"/>
    <x v="3513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0"/>
    <n v="10"/>
    <s v="theater"/>
    <s v="musical"/>
    <x v="3514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0"/>
    <n v="10"/>
    <s v="technology"/>
    <s v="web"/>
    <x v="3515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"/>
    <n v="5"/>
    <s v="film &amp; video"/>
    <s v="animation"/>
    <x v="3516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"/>
    <n v="10"/>
    <s v="film &amp; video"/>
    <s v="animation"/>
    <x v="3517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"/>
    <n v="10"/>
    <s v="publishing"/>
    <s v="art books"/>
    <x v="3518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"/>
    <n v="10"/>
    <s v="theater"/>
    <s v="plays"/>
    <x v="3519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"/>
    <n v="3.33"/>
    <s v="games"/>
    <s v="video games"/>
    <x v="35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"/>
    <n v="5"/>
    <s v="music"/>
    <s v="faith"/>
    <x v="3521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"/>
    <n v="10"/>
    <s v="film &amp; video"/>
    <s v="animation"/>
    <x v="3522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"/>
    <n v="10"/>
    <s v="technology"/>
    <s v="web"/>
    <x v="352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"/>
    <n v="10"/>
    <s v="technology"/>
    <s v="web"/>
    <x v="3524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"/>
    <n v="10"/>
    <s v="technology"/>
    <s v="web"/>
    <x v="3525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"/>
    <n v="5"/>
    <s v="food"/>
    <s v="food trucks"/>
    <x v="3526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"/>
    <n v="10"/>
    <s v="theater"/>
    <s v="musical"/>
    <x v="3527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"/>
    <n v="10"/>
    <s v="film &amp; video"/>
    <s v="drama"/>
    <x v="3528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"/>
    <n v="10"/>
    <s v="theater"/>
    <s v="plays"/>
    <x v="3529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"/>
    <n v="10"/>
    <s v="theater"/>
    <s v="plays"/>
    <x v="3530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"/>
    <n v="10"/>
    <s v="film &amp; video"/>
    <s v="science fiction"/>
    <x v="353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"/>
    <n v="10"/>
    <s v="publishing"/>
    <s v="children's books"/>
    <x v="3532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"/>
    <n v="10"/>
    <s v="theater"/>
    <s v="plays"/>
    <x v="3533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"/>
    <n v="5"/>
    <s v="games"/>
    <s v="mobile games"/>
    <x v="3534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"/>
    <n v="10"/>
    <s v="photography"/>
    <s v="nature"/>
    <x v="3535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1"/>
    <n v="5"/>
    <s v="games"/>
    <s v="mobile games"/>
    <x v="3536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1"/>
    <n v="5"/>
    <s v="publishing"/>
    <s v="children's books"/>
    <x v="3537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1"/>
    <n v="10"/>
    <s v="theater"/>
    <s v="spaces"/>
    <x v="3538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1"/>
    <n v="10"/>
    <s v="theater"/>
    <s v="plays"/>
    <x v="35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1"/>
    <n v="10"/>
    <s v="theater"/>
    <s v="plays"/>
    <x v="3540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s v="technology"/>
    <s v="web"/>
    <x v="3541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s v="theater"/>
    <s v="plays"/>
    <x v="354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"/>
    <n v="10"/>
    <s v="theater"/>
    <s v="plays"/>
    <x v="3543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"/>
    <n v="10"/>
    <s v="games"/>
    <s v="video games"/>
    <x v="3544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2"/>
    <n v="10"/>
    <s v="journalism"/>
    <s v="audio"/>
    <x v="3545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2"/>
    <n v="5"/>
    <s v="theater"/>
    <s v="musical"/>
    <x v="354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s v="theater"/>
    <s v="plays"/>
    <x v="3547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s v="theater"/>
    <s v="plays"/>
    <x v="3548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s v="theater"/>
    <s v="plays"/>
    <x v="3549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s v="music"/>
    <s v="metal"/>
    <x v="355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s v="music"/>
    <s v="electronic music"/>
    <x v="3551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"/>
    <n v="9"/>
    <s v="technology"/>
    <s v="web"/>
    <x v="3552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0"/>
    <n v="2"/>
    <s v="technology"/>
    <s v="wearables"/>
    <x v="3553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0"/>
    <n v="8"/>
    <s v="food"/>
    <s v="food trucks"/>
    <x v="3554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"/>
    <n v="4"/>
    <s v="film &amp; video"/>
    <s v="science fiction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1"/>
    <n v="1"/>
    <s v="technology"/>
    <s v="web"/>
    <x v="3556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2"/>
    <n v="2"/>
    <s v="technology"/>
    <s v="gadgets"/>
    <x v="355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0"/>
    <n v="7"/>
    <s v="theater"/>
    <s v="plays"/>
    <x v="3558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0"/>
    <n v="2.33"/>
    <s v="theater"/>
    <s v="plays"/>
    <x v="355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"/>
    <n v="2.33"/>
    <s v="publishing"/>
    <s v="translations"/>
    <x v="3560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0"/>
    <n v="3"/>
    <s v="film &amp; video"/>
    <s v="animation"/>
    <x v="3561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"/>
    <n v="3"/>
    <s v="technology"/>
    <s v="web"/>
    <x v="3562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0"/>
    <n v="3"/>
    <s v="photography"/>
    <s v="nature"/>
    <x v="3563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0"/>
    <n v="3"/>
    <s v="journalism"/>
    <s v="audio"/>
    <x v="3564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"/>
    <n v="3"/>
    <s v="games"/>
    <s v="mobile games"/>
    <x v="3565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"/>
    <n v="6"/>
    <s v="publishing"/>
    <s v="translations"/>
    <x v="3566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1"/>
    <n v="3"/>
    <s v="theater"/>
    <s v="plays"/>
    <x v="356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"/>
    <n v="3"/>
    <s v="technology"/>
    <s v="web"/>
    <x v="3568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0"/>
    <n v="5"/>
    <s v="food"/>
    <s v="food trucks"/>
    <x v="3569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"/>
    <n v="5"/>
    <s v="film &amp; video"/>
    <s v="drama"/>
    <x v="3570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"/>
    <n v="5"/>
    <s v="food"/>
    <s v="food trucks"/>
    <x v="3571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0"/>
    <n v="5"/>
    <s v="film &amp; video"/>
    <s v="animation"/>
    <x v="3572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"/>
    <n v="1"/>
    <s v="food"/>
    <s v="food trucks"/>
    <x v="357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0"/>
    <n v="5"/>
    <s v="food"/>
    <s v="food trucks"/>
    <x v="3574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0"/>
    <n v="5"/>
    <s v="games"/>
    <s v="video games"/>
    <x v="3575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"/>
    <n v="5"/>
    <s v="music"/>
    <s v="faith"/>
    <x v="357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"/>
    <n v="5"/>
    <s v="theater"/>
    <s v="spaces"/>
    <x v="3577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0"/>
    <n v="5"/>
    <s v="games"/>
    <s v="mobile games"/>
    <x v="357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0"/>
    <n v="5"/>
    <s v="theater"/>
    <s v="musical"/>
    <x v="3579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"/>
    <n v="5"/>
    <s v="film &amp; video"/>
    <s v="animation"/>
    <x v="3580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"/>
    <n v="5"/>
    <s v="publishing"/>
    <s v="fiction"/>
    <x v="3581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"/>
    <n v="5"/>
    <s v="theater"/>
    <s v="plays"/>
    <x v="3582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"/>
    <n v="5"/>
    <s v="publishing"/>
    <s v="fiction"/>
    <x v="3583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"/>
    <n v="5"/>
    <s v="food"/>
    <s v="food trucks"/>
    <x v="35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"/>
    <n v="5"/>
    <s v="theater"/>
    <s v="plays"/>
    <x v="358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"/>
    <n v="5"/>
    <s v="theater"/>
    <s v="plays"/>
    <x v="358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"/>
    <n v="5"/>
    <s v="games"/>
    <s v="video games"/>
    <x v="3587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"/>
    <n v="5"/>
    <s v="publishing"/>
    <s v="fiction"/>
    <x v="3588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"/>
    <n v="5"/>
    <s v="theater"/>
    <s v="plays"/>
    <x v="3589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"/>
    <n v="5"/>
    <s v="theater"/>
    <s v="plays"/>
    <x v="3590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"/>
    <n v="5"/>
    <s v="theater"/>
    <s v="plays"/>
    <x v="3591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"/>
    <n v="5"/>
    <s v="theater"/>
    <s v="plays"/>
    <x v="3592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1"/>
    <n v="5"/>
    <s v="games"/>
    <s v="video games"/>
    <x v="3593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1"/>
    <n v="5"/>
    <s v="photography"/>
    <s v="places"/>
    <x v="3594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1"/>
    <n v="1"/>
    <s v="food"/>
    <s v="food trucks"/>
    <x v="3595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1"/>
    <n v="5"/>
    <s v="music"/>
    <s v="world music"/>
    <x v="3596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1"/>
    <n v="5"/>
    <s v="technology"/>
    <s v="web"/>
    <x v="3597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s v="theater"/>
    <s v="plays"/>
    <x v="3598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0"/>
    <n v="2"/>
    <s v="games"/>
    <s v="mobile games"/>
    <x v="3599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0"/>
    <n v="1.33"/>
    <s v="food"/>
    <s v="food trucks"/>
    <x v="3600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"/>
    <n v="4"/>
    <s v="technology"/>
    <s v="web"/>
    <x v="36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"/>
    <n v="2"/>
    <s v="theater"/>
    <s v="plays"/>
    <x v="3602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0"/>
    <n v="1.5"/>
    <s v="theater"/>
    <s v="musical"/>
    <x v="3603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0"/>
    <n v="1"/>
    <s v="film &amp; video"/>
    <s v="animation"/>
    <x v="3604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0"/>
    <n v="3"/>
    <s v="theater"/>
    <s v="plays"/>
    <x v="3605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0"/>
    <n v="1"/>
    <s v="photography"/>
    <s v="places"/>
    <x v="3606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0"/>
    <n v="1"/>
    <s v="theater"/>
    <s v="spaces"/>
    <x v="3607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0"/>
    <n v="1"/>
    <s v="technology"/>
    <s v="wearables"/>
    <x v="3608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"/>
    <n v="1.5"/>
    <s v="theater"/>
    <s v="plays"/>
    <x v="3609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"/>
    <n v="1.5"/>
    <s v="technology"/>
    <s v="web"/>
    <x v="3610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"/>
    <n v="1"/>
    <s v="film &amp; video"/>
    <s v="drama"/>
    <x v="36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"/>
    <n v="1"/>
    <s v="theater"/>
    <s v="plays"/>
    <x v="3612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s v="theater"/>
    <s v="plays"/>
    <x v="3613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3"/>
    <n v="1"/>
    <s v="publishing"/>
    <s v="translations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0"/>
    <n v="1"/>
    <s v="theater"/>
    <s v="musical"/>
    <x v="3615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0"/>
    <n v="1"/>
    <s v="food"/>
    <s v="food trucks"/>
    <x v="3616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0"/>
    <n v="1"/>
    <s v="film &amp; video"/>
    <s v="animation"/>
    <x v="3617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0"/>
    <n v="2"/>
    <s v="theater"/>
    <s v="plays"/>
    <x v="3618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0"/>
    <n v="2"/>
    <s v="technology"/>
    <s v="web"/>
    <x v="3619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0"/>
    <n v="1"/>
    <s v="publishing"/>
    <s v="translations"/>
    <x v="3620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0"/>
    <n v="1"/>
    <s v="food"/>
    <s v="food trucks"/>
    <x v="362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0"/>
    <n v="1"/>
    <s v="theater"/>
    <s v="spaces"/>
    <x v="3622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"/>
    <n v="1"/>
    <s v="theater"/>
    <s v="plays"/>
    <x v="3623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"/>
    <n v="2"/>
    <s v="technology"/>
    <s v="web"/>
    <x v="3624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"/>
    <n v="1"/>
    <s v="theater"/>
    <s v="plays"/>
    <x v="3625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"/>
    <n v="1"/>
    <s v="theater"/>
    <s v="spaces"/>
    <x v="3626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"/>
    <n v="1"/>
    <s v="photography"/>
    <s v="people"/>
    <x v="3627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"/>
    <n v="1"/>
    <s v="publishing"/>
    <s v="children's books"/>
    <x v="3628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"/>
    <n v="2"/>
    <s v="publishing"/>
    <s v="fiction"/>
    <x v="3629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1"/>
    <n v="1"/>
    <s v="games"/>
    <s v="video games"/>
    <x v="3630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s v="games"/>
    <s v="video games"/>
    <x v="3631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0"/>
    <n v="1"/>
    <s v="technology"/>
    <s v="web"/>
    <x v="3632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0"/>
    <n v="1"/>
    <s v="technology"/>
    <s v="web"/>
    <x v="363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0"/>
    <n v="1"/>
    <s v="technology"/>
    <s v="web"/>
    <x v="363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0"/>
    <n v="1"/>
    <s v="theater"/>
    <s v="plays"/>
    <x v="3635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0"/>
    <n v="1"/>
    <s v="technology"/>
    <s v="wearables"/>
    <x v="3636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0"/>
    <n v="1"/>
    <s v="publishing"/>
    <s v="translations"/>
    <x v="3637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0"/>
    <n v="1"/>
    <s v="food"/>
    <s v="food trucks"/>
    <x v="3638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0"/>
    <n v="1"/>
    <s v="technology"/>
    <s v="web"/>
    <x v="3639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0"/>
    <n v="1"/>
    <s v="food"/>
    <s v="food trucks"/>
    <x v="3640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0"/>
    <n v="1"/>
    <s v="technology"/>
    <s v="wearables"/>
    <x v="3641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0"/>
    <n v="1"/>
    <s v="film &amp; video"/>
    <s v="animation"/>
    <x v="3642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0"/>
    <n v="1"/>
    <s v="film &amp; video"/>
    <s v="drama"/>
    <x v="3643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0"/>
    <n v="1"/>
    <s v="food"/>
    <s v="food trucks"/>
    <x v="3644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0"/>
    <n v="1"/>
    <s v="theater"/>
    <s v="musical"/>
    <x v="3645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0"/>
    <n v="1"/>
    <s v="food"/>
    <s v="food trucks"/>
    <x v="3646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0"/>
    <n v="1"/>
    <s v="food"/>
    <s v="food trucks"/>
    <x v="364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0"/>
    <n v="1"/>
    <s v="food"/>
    <s v="food trucks"/>
    <x v="3648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0"/>
    <n v="1"/>
    <s v="theater"/>
    <s v="plays"/>
    <x v="3649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0"/>
    <n v="1"/>
    <s v="games"/>
    <s v="mobile games"/>
    <x v="3650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0"/>
    <n v="1"/>
    <s v="theater"/>
    <s v="plays"/>
    <x v="3651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0"/>
    <n v="1"/>
    <s v="theater"/>
    <s v="spaces"/>
    <x v="3652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0"/>
    <n v="1"/>
    <s v="theater"/>
    <s v="musical"/>
    <x v="3653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0"/>
    <n v="1"/>
    <s v="theater"/>
    <s v="musical"/>
    <x v="3654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0"/>
    <n v="1"/>
    <s v="theater"/>
    <s v="spaces"/>
    <x v="3655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0"/>
    <n v="1"/>
    <s v="technology"/>
    <s v="web"/>
    <x v="3656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0"/>
    <n v="1"/>
    <s v="music"/>
    <s v="faith"/>
    <x v="365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0"/>
    <n v="1"/>
    <s v="technology"/>
    <s v="web"/>
    <x v="3658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0"/>
    <n v="1"/>
    <s v="publishing"/>
    <s v="fiction"/>
    <x v="3659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0"/>
    <n v="1"/>
    <s v="theater"/>
    <s v="plays"/>
    <x v="366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0"/>
    <n v="1"/>
    <s v="publishing"/>
    <s v="translations"/>
    <x v="366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0"/>
    <n v="1"/>
    <s v="film &amp; video"/>
    <s v="drama"/>
    <x v="366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0"/>
    <n v="1"/>
    <s v="theater"/>
    <s v="plays"/>
    <x v="3663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0"/>
    <n v="1"/>
    <s v="technology"/>
    <s v="web"/>
    <x v="3664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0"/>
    <n v="1"/>
    <s v="technology"/>
    <s v="web"/>
    <x v="366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0"/>
    <n v="1"/>
    <s v="photography"/>
    <s v="places"/>
    <x v="3666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0"/>
    <n v="1"/>
    <s v="theater"/>
    <s v="plays"/>
    <x v="3667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0"/>
    <n v="1"/>
    <s v="theater"/>
    <s v="plays"/>
    <x v="3668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0"/>
    <n v="1"/>
    <s v="film &amp; video"/>
    <s v="drama"/>
    <x v="366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0"/>
    <n v="1"/>
    <s v="publishing"/>
    <s v="translations"/>
    <x v="3670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0"/>
    <n v="1"/>
    <s v="food"/>
    <s v="food trucks"/>
    <x v="3671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"/>
    <n v="1"/>
    <s v="technology"/>
    <s v="web"/>
    <x v="3672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"/>
    <n v="1"/>
    <s v="technology"/>
    <s v="web"/>
    <x v="3673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"/>
    <n v="1"/>
    <s v="games"/>
    <s v="video games"/>
    <x v="3674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"/>
    <n v="1"/>
    <s v="theater"/>
    <s v="plays"/>
    <x v="3675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"/>
    <n v="1"/>
    <s v="theater"/>
    <s v="plays"/>
    <x v="3676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0"/>
    <n v="1"/>
    <s v="music"/>
    <s v="faith"/>
    <x v="3677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0"/>
    <n v="1"/>
    <s v="food"/>
    <s v="food trucks"/>
    <x v="3678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0"/>
    <n v="1"/>
    <s v="film &amp; video"/>
    <s v="animation"/>
    <x v="3679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0"/>
    <n v="1"/>
    <s v="film &amp; video"/>
    <s v="science fiction"/>
    <x v="3680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0"/>
    <n v="1"/>
    <s v="technology"/>
    <s v="web"/>
    <x v="3681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0"/>
    <n v="1"/>
    <s v="photography"/>
    <s v="nature"/>
    <x v="3682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0"/>
    <n v="1"/>
    <s v="music"/>
    <s v="faith"/>
    <x v="3683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0"/>
    <n v="1"/>
    <s v="theater"/>
    <s v="musical"/>
    <x v="3684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0"/>
    <n v="1"/>
    <s v="music"/>
    <s v="faith"/>
    <x v="3685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"/>
    <n v="1"/>
    <s v="technology"/>
    <s v="wearables"/>
    <x v="3686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"/>
    <n v="1"/>
    <s v="games"/>
    <s v="video games"/>
    <x v="3687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"/>
    <n v="1"/>
    <s v="theater"/>
    <s v="plays"/>
    <x v="368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"/>
    <n v="1"/>
    <s v="theater"/>
    <s v="plays"/>
    <x v="3689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"/>
    <n v="1"/>
    <s v="journalism"/>
    <s v="audio"/>
    <x v="3690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"/>
    <n v="1"/>
    <s v="photography"/>
    <s v="people"/>
    <x v="3691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0"/>
    <n v="1"/>
    <s v="theater"/>
    <s v="plays"/>
    <x v="3692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0"/>
    <n v="1"/>
    <s v="film &amp; video"/>
    <s v="animation"/>
    <x v="3693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"/>
    <n v="1"/>
    <s v="games"/>
    <s v="mobile games"/>
    <x v="3694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"/>
    <n v="1"/>
    <s v="music"/>
    <s v="faith"/>
    <x v="369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"/>
    <n v="1"/>
    <s v="technology"/>
    <s v="web"/>
    <x v="3696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"/>
    <n v="1"/>
    <s v="theater"/>
    <s v="spaces"/>
    <x v="3697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"/>
    <n v="1"/>
    <s v="theater"/>
    <s v="musical"/>
    <x v="3698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"/>
    <n v="1"/>
    <s v="photography"/>
    <s v="places"/>
    <x v="3699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"/>
    <n v="1"/>
    <s v="publishing"/>
    <s v="children's books"/>
    <x v="370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"/>
    <n v="1"/>
    <s v="publishing"/>
    <s v="translations"/>
    <x v="3701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"/>
    <n v="1"/>
    <s v="food"/>
    <s v="food trucks"/>
    <x v="3702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"/>
    <n v="1"/>
    <s v="theater"/>
    <s v="plays"/>
    <x v="3703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  <x v="3704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  <x v="3705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  <x v="3706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  <x v="370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  <x v="370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  <x v="3709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  <x v="37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  <x v="3711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  <x v="371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  <x v="3713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  <x v="3714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  <x v="37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  <x v="3716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  <x v="3717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  <x v="371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  <x v="371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  <x v="372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  <x v="3721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  <x v="3722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  <x v="372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  <x v="372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  <x v="3725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  <x v="3726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  <x v="3727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photography"/>
    <s v="people"/>
    <x v="3728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  <x v="37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  <x v="37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  <x v="3731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  <x v="3732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"/>
    <x v="3733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photography"/>
    <s v="people"/>
    <x v="373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  <x v="37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  <x v="3736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  <x v="3737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  <x v="3738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  <x v="3739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  <x v="374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  <x v="3741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  <x v="3742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  <x v="3743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  <x v="374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  <x v="3745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  <x v="3746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  <x v="374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  <x v="3748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"/>
    <x v="3749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  <x v="3750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  <x v="3751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  <x v="3752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  <x v="375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  <x v="375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  <x v="3755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er"/>
    <s v="plays"/>
    <x v="3756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  <x v="37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  <x v="3758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  <x v="3759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  <x v="3760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  <x v="3761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  <x v="3762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  <x v="3763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  <x v="3764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  <x v="3765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  <x v="376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  <x v="3767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  <x v="376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  <x v="3769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  <x v="3770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  <x v="3771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  <x v="3772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  <x v="3773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  <x v="3774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  <x v="3775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  <x v="3776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  <x v="3777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  <x v="3778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  <x v="3779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  <x v="378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  <x v="3781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  <x v="3782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  <x v="3783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  <x v="3784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  <x v="37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  <x v="378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  <x v="378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  <x v="378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  <x v="3789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er"/>
    <s v="plays"/>
    <x v="3790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  <x v="3791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  <x v="3792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  <x v="3793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  <x v="3794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  <x v="3795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  <x v="3796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  <x v="3797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  <x v="3798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  <x v="3799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  <x v="38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  <x v="380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  <x v="3802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  <x v="3803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  <x v="3804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"/>
    <x v="3805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er"/>
    <s v="plays"/>
    <x v="3806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  <x v="3807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  <x v="3808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  <x v="3809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  <x v="3810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  <x v="3811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  <x v="3812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  <x v="3813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  <x v="381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  <x v="3815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  <x v="3816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  <x v="3817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er"/>
    <s v="plays"/>
    <x v="3818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er"/>
    <s v="plays"/>
    <x v="3819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er"/>
    <s v="plays"/>
    <x v="382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  <x v="3821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  <x v="3822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er"/>
    <s v="plays"/>
    <x v="382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  <x v="3824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  <x v="3825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  <x v="3826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  <x v="3827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  <x v="3828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  <x v="3829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  <x v="3830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  <x v="3831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  <x v="3832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  <x v="38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  <x v="383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  <x v="3835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  <x v="383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  <x v="3837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  <x v="3838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  <x v="3839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  <x v="3840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  <x v="384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  <x v="38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  <x v="3843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  <x v="3844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  <x v="3845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  <x v="3846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  <x v="3847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  <x v="3848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  <x v="384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  <x v="3850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  <x v="3851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  <x v="3852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  <x v="3853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  <x v="3854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  <x v="3855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  <x v="3856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  <x v="3857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  <x v="3858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  <x v="385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  <x v="386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  <x v="3861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  <x v="3862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  <x v="3863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  <x v="3864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  <x v="386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  <x v="3866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  <x v="386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  <x v="3868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  <x v="3869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  <x v="3870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  <x v="387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  <x v="3872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  <x v="3873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  <x v="3874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  <x v="3875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  <x v="3876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  <x v="387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  <x v="3878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  <x v="3879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  <x v="3880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er"/>
    <s v="plays"/>
    <x v="3881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er"/>
    <s v="plays"/>
    <x v="3882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er"/>
    <s v="plays"/>
    <x v="3883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er"/>
    <s v="plays"/>
    <x v="3884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  <x v="3885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  <x v="3886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  <x v="3887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  <x v="3888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  <x v="3889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er"/>
    <s v="plays"/>
    <x v="389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  <x v="389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er"/>
    <s v="plays"/>
    <x v="3892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  <x v="3893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  <x v="3894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  <x v="389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  <x v="3896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  <x v="389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  <x v="3898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  <x v="389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  <x v="39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  <x v="3901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er"/>
    <s v="plays"/>
    <x v="3902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  <x v="3903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  <x v="390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  <x v="3905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  <x v="3906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  <x v="3907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  <x v="3908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  <x v="39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  <x v="3910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  <x v="3911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  <x v="3912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er"/>
    <s v="plays"/>
    <x v="3913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  <x v="3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  <x v="391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  <x v="3916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photography"/>
    <s v="people"/>
    <x v="3918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  <x v="3919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  <x v="3920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  <x v="3921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  <x v="3922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  <x v="39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  <x v="3924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  <x v="392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  <x v="3926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  <x v="3927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  <x v="392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  <x v="3929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  <x v="3930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  <x v="39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  <x v="39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  <x v="393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  <x v="3934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er"/>
    <s v="plays"/>
    <x v="39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  <x v="3936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  <x v="393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  <x v="3938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  <x v="3939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  <x v="3940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  <x v="394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  <x v="3942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  <x v="3943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  <x v="3944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  <x v="3945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  <x v="394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  <x v="394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  <x v="3948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  <x v="394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  <x v="395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  <x v="3951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  <x v="3952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  <x v="3953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  <x v="3954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  <x v="3955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  <x v="395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  <x v="3957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  <x v="395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er"/>
    <s v="plays"/>
    <x v="395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er"/>
    <s v="plays"/>
    <x v="3960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  <x v="39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  <x v="396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  <x v="3963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  <x v="39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  <x v="3965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  <x v="3966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  <x v="3967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  <x v="3968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  <x v="396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  <x v="3970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  <x v="3971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  <x v="3972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  <x v="3973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  <x v="3974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er"/>
    <s v="plays"/>
    <x v="3975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  <x v="3976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  <x v="3977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  <x v="397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  <x v="397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  <x v="3980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  <x v="3981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photography"/>
    <s v="people"/>
    <x v="3982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  <x v="3983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  <x v="3984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  <x v="3985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  <x v="3986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  <x v="3987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  <x v="3988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  <x v="3989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  <x v="3990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  <x v="3991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  <x v="399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  <x v="399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  <x v="3994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  <x v="3995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  <x v="3996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"/>
    <x v="3997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  <x v="3998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er"/>
    <s v="plays"/>
    <x v="3999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er"/>
    <s v="plays"/>
    <x v="4000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er"/>
    <s v="plays"/>
    <x v="400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er"/>
    <s v="plays"/>
    <x v="4002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  <x v="4003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  <x v="4004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  <x v="4005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  <x v="4006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  <x v="4007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  <x v="400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  <x v="4009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  <x v="4010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  <x v="4011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  <x v="4012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  <x v="4013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  <x v="4014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  <x v="4015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  <x v="401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  <x v="401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  <x v="4018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  <x v="4019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  <x v="4020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  <x v="402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photography"/>
    <s v="people"/>
    <x v="402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  <x v="402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  <x v="4024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  <x v="4025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  <x v="4026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er"/>
    <s v="plays"/>
    <x v="4027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  <x v="4028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  <x v="4029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  <x v="4030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  <x v="4031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  <x v="4032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  <x v="403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  <x v="4034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  <x v="403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  <x v="4036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  <x v="4037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  <x v="4038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  <x v="4039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  <x v="4040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  <x v="4041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  <x v="4042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  <x v="4043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er"/>
    <s v="plays"/>
    <x v="4044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  <x v="4045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  <x v="4046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  <x v="4047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  <x v="4048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  <x v="4049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  <x v="4050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  <x v="4051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er"/>
    <s v="plays"/>
    <x v="4052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  <x v="4053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  <x v="4054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  <x v="4055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  <x v="4056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  <x v="405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  <x v="4058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  <x v="4059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  <x v="406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  <x v="406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  <x v="406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  <x v="4063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  <x v="4064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  <x v="406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  <x v="406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  <x v="4067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  <x v="4068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  <x v="406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er"/>
    <s v="plays"/>
    <x v="407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  <x v="4071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  <x v="4072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  <x v="4073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  <x v="4074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er"/>
    <s v="plays"/>
    <x v="4076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er"/>
    <s v="plays"/>
    <x v="407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  <x v="4078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  <x v="407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  <x v="4080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er"/>
    <s v="plays"/>
    <x v="4081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  <x v="4082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  <x v="4083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er"/>
    <s v="plays"/>
    <x v="4084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  <x v="4085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  <x v="4086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  <x v="408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  <x v="4088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  <x v="4089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  <x v="4090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  <x v="409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er"/>
    <s v="plays"/>
    <x v="4092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  <x v="4093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  <x v="4094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  <x v="4095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  <x v="4096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  <x v="409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  <x v="4098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er"/>
    <s v="plays"/>
    <x v="4099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  <x v="4100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  <x v="4101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  <x v="4102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er"/>
    <s v="plays"/>
    <x v="4103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  <x v="4104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  <x v="4105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  <x v="4106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  <x v="4107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  <x v="4108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  <x v="4109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  <x v="4110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  <x v="4111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  <x v="4112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x v="4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x v="1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x v="1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x v="2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x v="4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x v="4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x v="4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x v="5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x v="4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x v="1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x v="2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x v="1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x v="1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x v="4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x v="3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x v="1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x v="1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x v="5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x v="4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x v="0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x v="3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x v="4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x v="4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x v="4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x v="1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x v="4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x v="5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x v="1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x v="2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x v="3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x v="0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x v="1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x v="0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x v="2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x v="2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x v="4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x v="2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x v="1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x v="1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x v="4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x v="3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x v="3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x v="1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x v="1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x v="0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x v="3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x v="4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x v="2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x v="2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x v="4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x v="0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x v="2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x v="4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x v="6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x v="1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x v="4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x v="0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x v="2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x v="0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x v="4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x v="6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x v="1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x v="2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x v="2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x v="4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x v="1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x v="4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x v="0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x v="6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x v="1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x v="0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x v="2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x v="3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x v="2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x v="0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x v="2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x v="4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x v="0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x v="4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x v="5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x v="1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x v="4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x v="4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x v="2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x v="4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x v="2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x v="0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x v="2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x v="0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x v="5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x v="6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x v="1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x v="0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x v="1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x v="2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x v="0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x v="1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x v="4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x v="2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x v="4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x v="1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x v="4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x v="2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x v="4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x v="1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x v="6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x v="3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x v="1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x v="2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x v="1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x v="2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x v="3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x v="2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x v="4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x v="2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x v="3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x v="0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x v="4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x v="4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x v="1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x v="3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x v="0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x v="7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x v="2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x v="5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x v="2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x v="4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x v="1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x v="1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x v="1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x v="4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x v="1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x v="6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x v="5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x v="2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x v="4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x v="2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x v="3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x v="2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x v="4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x v="4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x v="2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x v="3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x v="5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x v="1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x v="2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x v="6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x v="2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x v="2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x v="4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x v="2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x v="2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x v="3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x v="3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x v="4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x v="1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x v="1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x v="0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x v="1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x v="4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x v="4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n v="177"/>
    <n v="97"/>
    <x v="6"/>
    <x v="9"/>
    <x v="228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x v="5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x v="4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x v="4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x v="4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x v="0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n v="139"/>
    <n v="40.35"/>
    <x v="7"/>
    <x v="15"/>
    <x v="235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x v="4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x v="2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x v="3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x v="1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x v="0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x v="0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x v="6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x v="2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x v="4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x v="3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x v="1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x v="2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x v="4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x v="1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x v="4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x v="0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x v="0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x v="2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x v="1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x v="1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x v="0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x v="0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x v="2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x v="0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x v="2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x v="3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x v="2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x v="2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x v="2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x v="1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x v="1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x v="1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x v="2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x v="1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x v="2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x v="1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x v="0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x v="0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x v="4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x v="0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x v="4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x v="4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x v="4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x v="4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x v="2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x v="2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x v="3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x v="1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x v="3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x v="1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x v="1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x v="4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x v="5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x v="1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x v="4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x v="1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x v="2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x v="2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x v="3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x v="0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x v="4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x v="4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x v="1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x v="2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x v="1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x v="1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x v="5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x v="2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x v="2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x v="4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x v="3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x v="6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x v="1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x v="1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x v="3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x v="4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x v="1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x v="4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x v="0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x v="5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x v="2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x v="0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x v="2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x v="4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x v="6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x v="2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x v="2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x v="3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x v="2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x v="1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x v="2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x v="5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x v="1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x v="0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x v="1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x v="0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x v="1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x v="2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x v="1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x v="2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x v="3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x v="2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x v="2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x v="5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x v="4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x v="1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x v="4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x v="0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x v="1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x v="1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x v="1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x v="5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x v="1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x v="0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x v="6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x v="3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x v="5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x v="2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x v="3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x v="3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x v="1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x v="4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x v="4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x v="2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x v="4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x v="6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x v="2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n v="138"/>
    <n v="98.99"/>
    <x v="7"/>
    <x v="15"/>
    <x v="398"/>
    <x v="3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x v="6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x v="1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x v="1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x v="4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x v="1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x v="0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x v="1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x v="2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x v="4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x v="6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x v="1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n v="100"/>
    <n v="417.33"/>
    <x v="7"/>
    <x v="15"/>
    <x v="414"/>
    <x v="2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x v="4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x v="4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x v="2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x v="5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x v="3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x v="1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x v="5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x v="1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x v="2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x v="2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x v="1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x v="4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x v="4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x v="1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x v="6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x v="1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x v="2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n v="124"/>
    <n v="67.67"/>
    <x v="7"/>
    <x v="15"/>
    <x v="437"/>
    <x v="0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x v="2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x v="2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x v="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x v="2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x v="5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x v="7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x v="4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x v="7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x v="1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x v="1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x v="4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n v="100"/>
    <n v="224.13"/>
    <x v="7"/>
    <x v="15"/>
    <x v="45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x v="2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x v="3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x v="1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x v="0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x v="3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x v="1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x v="4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x v="2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x v="3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x v="5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x v="4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x v="2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x v="4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x v="1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x v="1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x v="4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x v="4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x v="0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x v="5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x v="4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n v="295"/>
    <n v="92.1"/>
    <x v="7"/>
    <x v="15"/>
    <x v="478"/>
    <x v="6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x v="1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x v="2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x v="0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x v="3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x v="1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x v="1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x v="5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x v="4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x v="1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x v="4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x v="1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x v="2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x v="8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x v="1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x v="2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x v="3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x v="4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x v="1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x v="4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x v="0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x v="2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x v="4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x v="5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x v="0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x v="4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x v="7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x v="1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x v="2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n v="102"/>
    <n v="67.39"/>
    <x v="7"/>
    <x v="15"/>
    <x v="520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x v="2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x v="5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x v="1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x v="6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x v="2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x v="1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x v="6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x v="5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x v="4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x v="3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x v="0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x v="0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x v="0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x v="4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x v="2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n v="117"/>
    <n v="76.92"/>
    <x v="7"/>
    <x v="15"/>
    <x v="541"/>
    <x v="0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x v="2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x v="4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x v="4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x v="4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x v="1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x v="4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x v="3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n v="199"/>
    <n v="94.49"/>
    <x v="7"/>
    <x v="15"/>
    <x v="556"/>
    <x v="7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x v="1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x v="0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x v="2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x v="1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x v="6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x v="4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x v="7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x v="4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x v="0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x v="4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x v="4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x v="1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x v="2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x v="6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x v="1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x v="2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n v="100"/>
    <n v="126.81"/>
    <x v="7"/>
    <x v="15"/>
    <x v="581"/>
    <x v="3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x v="2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x v="0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x v="6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x v="4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x v="2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x v="3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x v="4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x v="1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x v="4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x v="1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x v="0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x v="4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x v="4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x v="1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x v="5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x v="2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x v="4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n v="100"/>
    <n v="1000"/>
    <x v="6"/>
    <x v="11"/>
    <x v="606"/>
    <x v="2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7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x v="4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x v="3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x v="2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x v="2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x v="4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x v="2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x v="5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x v="2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x v="3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x v="4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x v="7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x v="2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x v="5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x v="4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x v="4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n v="115"/>
    <n v="67.88"/>
    <x v="7"/>
    <x v="15"/>
    <x v="6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x v="1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x v="1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x v="4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x v="2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n v="114"/>
    <n v="72.06"/>
    <x v="7"/>
    <x v="15"/>
    <x v="636"/>
    <x v="1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x v="3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x v="4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n v="126"/>
    <n v="61.7"/>
    <x v="7"/>
    <x v="15"/>
    <x v="639"/>
    <x v="2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x v="2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x v="7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x v="2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x v="4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x v="1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n v="112"/>
    <n v="73.91"/>
    <x v="7"/>
    <x v="15"/>
    <x v="649"/>
    <x v="4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x v="4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x v="6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x v="0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x v="4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x v="4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x v="2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x v="0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n v="110"/>
    <n v="85.55"/>
    <x v="7"/>
    <x v="22"/>
    <x v="658"/>
    <x v="3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x v="1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x v="2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x v="3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x v="1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x v="2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x v="2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x v="4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x v="2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x v="2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x v="4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x v="1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x v="1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x v="4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x v="7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n v="265"/>
    <n v="84.21"/>
    <x v="7"/>
    <x v="15"/>
    <x v="674"/>
    <x v="3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x v="4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x v="7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x v="4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x v="0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n v="105"/>
    <n v="201.94"/>
    <x v="7"/>
    <x v="15"/>
    <x v="682"/>
    <x v="1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n v="104"/>
    <n v="145"/>
    <x v="6"/>
    <x v="11"/>
    <x v="683"/>
    <x v="1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x v="0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n v="104"/>
    <n v="66.37"/>
    <x v="7"/>
    <x v="15"/>
    <x v="686"/>
    <x v="3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x v="2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x v="5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x v="2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x v="1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x v="4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x v="2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x v="2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x v="2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x v="4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n v="102"/>
    <n v="196.83"/>
    <x v="7"/>
    <x v="15"/>
    <x v="698"/>
    <x v="1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x v="4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n v="146"/>
    <n v="64.62"/>
    <x v="7"/>
    <x v="15"/>
    <x v="700"/>
    <x v="0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1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x v="3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x v="7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x v="4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n v="101"/>
    <n v="112.61"/>
    <x v="7"/>
    <x v="15"/>
    <x v="706"/>
    <x v="0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x v="1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x v="4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x v="4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x v="1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x v="5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n v="202"/>
    <n v="89.25"/>
    <x v="7"/>
    <x v="22"/>
    <x v="714"/>
    <x v="1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x v="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7"/>
    <x v="15"/>
    <x v="716"/>
    <x v="2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x v="1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x v="3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x v="2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x v="5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x v="2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x v="2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x v="4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n v="200"/>
    <n v="182.13"/>
    <x v="7"/>
    <x v="15"/>
    <x v="727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x v="2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n v="100"/>
    <n v="172.41"/>
    <x v="7"/>
    <x v="15"/>
    <x v="729"/>
    <x v="6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x v="4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x v="3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x v="6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x v="1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n v="100"/>
    <n v="190.9"/>
    <x v="7"/>
    <x v="15"/>
    <x v="737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x v="4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x v="2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x v="2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x v="2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x v="4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x v="1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x v="4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x v="3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x v="4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n v="252"/>
    <n v="55.61"/>
    <x v="7"/>
    <x v="15"/>
    <x v="750"/>
    <x v="1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n v="102"/>
    <n v="196.34"/>
    <x v="7"/>
    <x v="12"/>
    <x v="753"/>
    <x v="4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4"/>
    <x v="7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x v="0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x v="4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n v="102"/>
    <n v="51.04"/>
    <x v="7"/>
    <x v="15"/>
    <x v="757"/>
    <x v="2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n v="114"/>
    <n v="67.13"/>
    <x v="7"/>
    <x v="15"/>
    <x v="758"/>
    <x v="6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x v="1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x v="4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x v="4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x v="2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x v="0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x v="1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x v="1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x v="5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x v="3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x v="5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x v="4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x v="6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x v="4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n v="109"/>
    <n v="86.44"/>
    <x v="7"/>
    <x v="14"/>
    <x v="778"/>
    <x v="5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x v="2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x v="2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x v="6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x v="1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x v="4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x v="2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x v="4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x v="4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x v="1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x v="6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x v="2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x v="2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x v="5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n v="105"/>
    <n v="158.96"/>
    <x v="7"/>
    <x v="15"/>
    <x v="798"/>
    <x v="6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x v="1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n v="104"/>
    <n v="117.68"/>
    <x v="7"/>
    <x v="15"/>
    <x v="801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n v="104"/>
    <n v="56.41"/>
    <x v="7"/>
    <x v="15"/>
    <x v="802"/>
    <x v="0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x v="1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x v="2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x v="0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x v="6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x v="4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x v="0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x v="2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x v="0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x v="2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x v="4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n v="103"/>
    <n v="132.44"/>
    <x v="7"/>
    <x v="22"/>
    <x v="815"/>
    <x v="6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n v="103"/>
    <n v="70.78"/>
    <x v="7"/>
    <x v="22"/>
    <x v="816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x v="1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x v="4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x v="4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x v="2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7"/>
    <x v="15"/>
    <x v="823"/>
    <x v="2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x v="6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n v="102"/>
    <n v="116"/>
    <x v="6"/>
    <x v="11"/>
    <x v="825"/>
    <x v="4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x v="4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x v="4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x v="1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x v="3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x v="4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n v="101"/>
    <n v="74.95"/>
    <x v="7"/>
    <x v="15"/>
    <x v="831"/>
    <x v="0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x v="4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x v="7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x v="0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x v="0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x v="5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n v="101"/>
    <n v="83.89"/>
    <x v="7"/>
    <x v="15"/>
    <x v="840"/>
    <x v="6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x v="3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n v="267"/>
    <n v="63.1"/>
    <x v="7"/>
    <x v="20"/>
    <x v="843"/>
    <x v="1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x v="4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x v="3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x v="1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x v="2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x v="3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x v="6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x v="4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x v="3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x v="4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x v="3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x v="1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x v="2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x v="6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x v="1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x v="4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x v="4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x v="5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n v="104"/>
    <n v="60.86"/>
    <x v="7"/>
    <x v="15"/>
    <x v="864"/>
    <x v="0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x v="6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x v="0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n v="111"/>
    <n v="104.73"/>
    <x v="7"/>
    <x v="15"/>
    <x v="867"/>
    <x v="0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x v="2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x v="2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x v="1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x v="6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x v="7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x v="2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n v="102"/>
    <n v="246.29"/>
    <x v="7"/>
    <x v="15"/>
    <x v="875"/>
    <x v="0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x v="2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x v="1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x v="3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x v="3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x v="2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x v="2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x v="3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x v="4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n v="20"/>
    <n v="500"/>
    <x v="6"/>
    <x v="11"/>
    <x v="888"/>
    <x v="1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n v="107"/>
    <n v="107.07"/>
    <x v="7"/>
    <x v="15"/>
    <x v="889"/>
    <x v="4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x v="0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x v="0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x v="1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x v="6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x v="2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x v="4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x v="2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x v="0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x v="3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x v="2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x v="0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n v="131"/>
    <n v="96.08"/>
    <x v="7"/>
    <x v="15"/>
    <x v="905"/>
    <x v="0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x v="4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x v="6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n v="119"/>
    <n v="66.11"/>
    <x v="6"/>
    <x v="11"/>
    <x v="910"/>
    <x v="2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1"/>
    <x v="3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x v="6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x v="6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x v="6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x v="4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n v="102"/>
    <n v="107.98"/>
    <x v="7"/>
    <x v="15"/>
    <x v="91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x v="1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x v="2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x v="1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x v="1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x v="2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x v="0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n v="171"/>
    <n v="62.87"/>
    <x v="7"/>
    <x v="15"/>
    <x v="925"/>
    <x v="1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x v="1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x v="1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x v="7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x v="1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x v="4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n v="67"/>
    <n v="99.76"/>
    <x v="6"/>
    <x v="9"/>
    <x v="933"/>
    <x v="4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x v="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x v="2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x v="8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x v="2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x v="3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x v="4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x v="2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x v="4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x v="4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x v="4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x v="1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x v="4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n v="107"/>
    <n v="88.19"/>
    <x v="7"/>
    <x v="15"/>
    <x v="955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x v="0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x v="4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x v="2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x v="1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x v="6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x v="5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x v="2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x v="1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x v="1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n v="126"/>
    <n v="88.75"/>
    <x v="7"/>
    <x v="15"/>
    <x v="966"/>
    <x v="4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x v="6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n v="39"/>
    <n v="69.53"/>
    <x v="6"/>
    <x v="9"/>
    <x v="969"/>
    <x v="1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x v="3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x v="3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n v="125"/>
    <n v="168.51"/>
    <x v="7"/>
    <x v="22"/>
    <x v="972"/>
    <x v="3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x v="4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x v="5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x v="4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n v="155"/>
    <n v="46.67"/>
    <x v="7"/>
    <x v="20"/>
    <x v="978"/>
    <x v="1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x v="6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x v="2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x v="1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x v="1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x v="2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x v="2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x v="1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n v="102"/>
    <n v="82.54"/>
    <x v="7"/>
    <x v="15"/>
    <x v="987"/>
    <x v="6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n v="102"/>
    <n v="148.78"/>
    <x v="7"/>
    <x v="15"/>
    <x v="988"/>
    <x v="2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x v="4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x v="0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x v="3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x v="4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x v="6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n v="202"/>
    <n v="55.7"/>
    <x v="7"/>
    <x v="15"/>
    <x v="994"/>
    <x v="0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x v="4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n v="121"/>
    <n v="163.78"/>
    <x v="7"/>
    <x v="15"/>
    <x v="996"/>
    <x v="3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x v="2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x v="8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x v="7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x v="6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x v="6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x v="4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x v="4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x v="4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6"/>
    <x v="1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7"/>
    <x v="1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x v="3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x v="1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x v="1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x v="4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x v="0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x v="4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n v="100"/>
    <n v="600"/>
    <x v="7"/>
    <x v="12"/>
    <x v="1014"/>
    <x v="0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n v="100"/>
    <n v="63.83"/>
    <x v="6"/>
    <x v="11"/>
    <x v="1015"/>
    <x v="4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6"/>
    <x v="2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7"/>
    <x v="1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x v="2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x v="5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x v="1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x v="3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x v="0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x v="3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x v="4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x v="2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x v="2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x v="1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x v="1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x v="4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x v="2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x v="4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x v="1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x v="4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x v="1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x v="2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n v="114"/>
    <n v="63.48"/>
    <x v="7"/>
    <x v="15"/>
    <x v="1039"/>
    <x v="4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x v="0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x v="4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n v="21"/>
    <n v="189.33"/>
    <x v="7"/>
    <x v="33"/>
    <x v="1042"/>
    <x v="2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x v="4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x v="1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x v="6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x v="1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x v="2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x v="8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x v="3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x v="5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x v="3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x v="1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x v="3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x v="1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x v="6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x v="4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x v="7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n v="111"/>
    <n v="554"/>
    <x v="7"/>
    <x v="22"/>
    <x v="1065"/>
    <x v="0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n v="111"/>
    <n v="63.62"/>
    <x v="7"/>
    <x v="15"/>
    <x v="1066"/>
    <x v="4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x v="4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x v="1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n v="110"/>
    <n v="68.86"/>
    <x v="4"/>
    <x v="7"/>
    <x v="1071"/>
    <x v="1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2"/>
    <x v="5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x v="4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x v="6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x v="5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x v="7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x v="4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n v="137"/>
    <n v="70.06"/>
    <x v="7"/>
    <x v="15"/>
    <x v="1080"/>
    <x v="4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x v="4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x v="4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x v="3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n v="272"/>
    <n v="48.54"/>
    <x v="7"/>
    <x v="15"/>
    <x v="1085"/>
    <x v="3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x v="2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x v="2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x v="1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n v="108"/>
    <n v="94.91"/>
    <x v="6"/>
    <x v="19"/>
    <x v="1091"/>
    <x v="1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2"/>
    <x v="4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x v="2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x v="1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x v="4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x v="6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x v="2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x v="4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x v="4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n v="107"/>
    <n v="73.36"/>
    <x v="7"/>
    <x v="15"/>
    <x v="1104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x v="2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n v="127"/>
    <n v="59.23"/>
    <x v="7"/>
    <x v="15"/>
    <x v="1106"/>
    <x v="0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x v="4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x v="7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x v="3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x v="2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n v="106"/>
    <n v="189.29"/>
    <x v="7"/>
    <x v="15"/>
    <x v="1112"/>
    <x v="7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x v="1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x v="2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x v="5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x v="2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x v="6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x v="2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x v="1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x v="1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x v="1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x v="5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x v="4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n v="105"/>
    <n v="113.83"/>
    <x v="7"/>
    <x v="22"/>
    <x v="1125"/>
    <x v="3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x v="7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x v="1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0"/>
    <x v="4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1"/>
    <x v="3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n v="104"/>
    <n v="64.47"/>
    <x v="7"/>
    <x v="15"/>
    <x v="1132"/>
    <x v="3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x v="1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x v="1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n v="26"/>
    <n v="65.97"/>
    <x v="7"/>
    <x v="14"/>
    <x v="1135"/>
    <x v="5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x v="4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x v="1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x v="1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x v="2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x v="4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x v="4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n v="103"/>
    <n v="66.69"/>
    <x v="7"/>
    <x v="15"/>
    <x v="1146"/>
    <x v="2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x v="1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x v="3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x v="4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x v="2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x v="4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x v="2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x v="2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x v="2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x v="4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x v="4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n v="101"/>
    <n v="53.89"/>
    <x v="7"/>
    <x v="20"/>
    <x v="1160"/>
    <x v="2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x v="3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n v="112"/>
    <n v="87.1"/>
    <x v="7"/>
    <x v="15"/>
    <x v="1163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x v="4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x v="2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x v="0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x v="3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x v="2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x v="2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x v="3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x v="2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x v="2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x v="1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x v="2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n v="100"/>
    <n v="178.61"/>
    <x v="7"/>
    <x v="15"/>
    <x v="1179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x v="7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x v="7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x v="1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x v="4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x v="4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x v="4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x v="1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x v="2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x v="4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x v="2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x v="2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x v="0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x v="2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n v="110"/>
    <n v="74.25"/>
    <x v="7"/>
    <x v="15"/>
    <x v="1197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n v="138"/>
    <n v="34.17"/>
    <x v="7"/>
    <x v="15"/>
    <x v="1198"/>
    <x v="0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x v="1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x v="7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n v="120"/>
    <n v="41.7"/>
    <x v="7"/>
    <x v="20"/>
    <x v="1201"/>
    <x v="4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x v="4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x v="4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x v="4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x v="4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x v="2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n v="104"/>
    <n v="53.56"/>
    <x v="7"/>
    <x v="15"/>
    <x v="121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x v="4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x v="2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x v="0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x v="5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n v="4"/>
    <n v="125.27"/>
    <x v="6"/>
    <x v="9"/>
    <x v="1216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n v="31"/>
    <n v="231.75"/>
    <x v="7"/>
    <x v="33"/>
    <x v="121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x v="4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x v="0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x v="2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x v="1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x v="0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x v="2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x v="0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x v="7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3"/>
    <x v="4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4"/>
    <x v="2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x v="3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x v="4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x v="6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n v="100"/>
    <n v="104.65"/>
    <x v="7"/>
    <x v="15"/>
    <x v="1238"/>
    <x v="2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x v="1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x v="2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x v="3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x v="1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x v="4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x v="1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x v="1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x v="1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x v="3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x v="1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x v="2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x v="4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n v="124"/>
    <n v="68.94"/>
    <x v="7"/>
    <x v="15"/>
    <x v="1255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x v="0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x v="4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n v="127"/>
    <n v="52.6"/>
    <x v="7"/>
    <x v="22"/>
    <x v="1260"/>
    <x v="2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x v="4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x v="4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x v="2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x v="1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n v="107"/>
    <n v="99.53"/>
    <x v="7"/>
    <x v="15"/>
    <x v="1267"/>
    <x v="2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x v="1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n v="122"/>
    <n v="85.5"/>
    <x v="7"/>
    <x v="15"/>
    <x v="1269"/>
    <x v="0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x v="4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x v="5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n v="106"/>
    <n v="90.28"/>
    <x v="7"/>
    <x v="15"/>
    <x v="1273"/>
    <x v="4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x v="2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x v="3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n v="105"/>
    <n v="136"/>
    <x v="6"/>
    <x v="11"/>
    <x v="1277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n v="105"/>
    <n v="73.77"/>
    <x v="7"/>
    <x v="15"/>
    <x v="1278"/>
    <x v="5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x v="1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n v="105"/>
    <n v="42.72"/>
    <x v="7"/>
    <x v="20"/>
    <x v="1280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n v="119"/>
    <n v="44.96"/>
    <x v="7"/>
    <x v="22"/>
    <x v="1281"/>
    <x v="6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n v="60"/>
    <n v="174"/>
    <x v="6"/>
    <x v="19"/>
    <x v="1283"/>
    <x v="2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n v="139"/>
    <n v="62.33"/>
    <x v="6"/>
    <x v="11"/>
    <x v="1284"/>
    <x v="2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x v="7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n v="104"/>
    <n v="79.83"/>
    <x v="7"/>
    <x v="15"/>
    <x v="1287"/>
    <x v="0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x v="2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n v="104"/>
    <n v="76.67"/>
    <x v="7"/>
    <x v="15"/>
    <x v="1290"/>
    <x v="2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x v="4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x v="2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x v="5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x v="3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n v="103"/>
    <n v="65.38"/>
    <x v="7"/>
    <x v="15"/>
    <x v="1295"/>
    <x v="1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n v="103"/>
    <n v="62.17"/>
    <x v="7"/>
    <x v="15"/>
    <x v="1296"/>
    <x v="0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x v="4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x v="0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x v="4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x v="2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n v="203"/>
    <n v="30.58"/>
    <x v="7"/>
    <x v="15"/>
    <x v="1304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x v="2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n v="102"/>
    <n v="86.49"/>
    <x v="7"/>
    <x v="15"/>
    <x v="1306"/>
    <x v="6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x v="2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x v="2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x v="2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n v="119"/>
    <n v="176.09"/>
    <x v="6"/>
    <x v="11"/>
    <x v="1310"/>
    <x v="2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n v="135"/>
    <n v="168.75"/>
    <x v="6"/>
    <x v="11"/>
    <x v="1311"/>
    <x v="1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x v="1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n v="101"/>
    <n v="98.54"/>
    <x v="6"/>
    <x v="11"/>
    <x v="1313"/>
    <x v="2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4"/>
    <x v="0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n v="101"/>
    <n v="45.88"/>
    <x v="7"/>
    <x v="15"/>
    <x v="1315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x v="2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n v="101"/>
    <n v="310"/>
    <x v="6"/>
    <x v="11"/>
    <x v="1317"/>
    <x v="4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x v="6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n v="161"/>
    <n v="41.04"/>
    <x v="7"/>
    <x v="22"/>
    <x v="1319"/>
    <x v="0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n v="115"/>
    <n v="46.22"/>
    <x v="7"/>
    <x v="15"/>
    <x v="1320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x v="3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x v="1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x v="1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x v="6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x v="4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x v="1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n v="100"/>
    <n v="307.69"/>
    <x v="6"/>
    <x v="11"/>
    <x v="133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1"/>
    <x v="4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x v="1"/>
  </r>
  <r>
    <n v="244"/>
    <d v="2008-11-04T00:00:00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x v="7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x v="6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x v="0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x v="4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n v="132"/>
    <n v="70.63"/>
    <x v="7"/>
    <x v="15"/>
    <x v="1337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x v="2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x v="0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n v="112"/>
    <n v="47.76"/>
    <x v="7"/>
    <x v="15"/>
    <x v="1340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x v="0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x v="4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x v="1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x v="4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x v="2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x v="1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x v="5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x v="0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x v="2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x v="2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n v="152"/>
    <n v="64.25"/>
    <x v="7"/>
    <x v="15"/>
    <x v="1355"/>
    <x v="2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x v="7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x v="4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x v="3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x v="3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n v="114"/>
    <n v="50.69"/>
    <x v="7"/>
    <x v="15"/>
    <x v="1361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x v="4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x v="0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x v="3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x v="1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x v="1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x v="2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x v="0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n v="105"/>
    <n v="59.26"/>
    <x v="7"/>
    <x v="20"/>
    <x v="1373"/>
    <x v="1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x v="4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x v="4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x v="4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n v="121"/>
    <n v="46.09"/>
    <x v="7"/>
    <x v="15"/>
    <x v="1378"/>
    <x v="3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x v="1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x v="4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x v="6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x v="4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n v="119"/>
    <n v="51.81"/>
    <x v="7"/>
    <x v="15"/>
    <x v="1385"/>
    <x v="3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x v="1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x v="1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x v="6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x v="1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x v="7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x v="1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n v="71"/>
    <n v="106.97"/>
    <x v="6"/>
    <x v="11"/>
    <x v="1394"/>
    <x v="4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n v="101"/>
    <n v="88.25"/>
    <x v="6"/>
    <x v="11"/>
    <x v="1395"/>
    <x v="2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x v="2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x v="2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x v="2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n v="175"/>
    <n v="62.5"/>
    <x v="7"/>
    <x v="22"/>
    <x v="1403"/>
    <x v="6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n v="233"/>
    <n v="175"/>
    <x v="7"/>
    <x v="15"/>
    <x v="1404"/>
    <x v="3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x v="2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x v="4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x v="4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n v="7"/>
    <n v="115.53"/>
    <x v="4"/>
    <x v="29"/>
    <x v="1409"/>
    <x v="1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n v="139"/>
    <n v="29.62"/>
    <x v="7"/>
    <x v="15"/>
    <x v="1410"/>
    <x v="1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x v="7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x v="4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n v="115"/>
    <n v="82.38"/>
    <x v="7"/>
    <x v="22"/>
    <x v="1413"/>
    <x v="3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x v="4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x v="4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x v="5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x v="1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n v="122"/>
    <n v="48.84"/>
    <x v="7"/>
    <x v="15"/>
    <x v="1419"/>
    <x v="3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x v="2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x v="2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x v="2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x v="3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x v="4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x v="6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x v="1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x v="4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x v="2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n v="113"/>
    <n v="49.06"/>
    <x v="6"/>
    <x v="11"/>
    <x v="1433"/>
    <x v="1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n v="226"/>
    <n v="94.03"/>
    <x v="7"/>
    <x v="12"/>
    <x v="1434"/>
    <x v="6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x v="1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x v="3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x v="0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n v="102"/>
    <n v="99"/>
    <x v="6"/>
    <x v="11"/>
    <x v="1439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n v="100"/>
    <n v="119.64"/>
    <x v="6"/>
    <x v="11"/>
    <x v="1443"/>
    <x v="1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x v="1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n v="112"/>
    <n v="68.37"/>
    <x v="1"/>
    <x v="17"/>
    <x v="1445"/>
    <x v="6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x v="1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x v="3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x v="4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x v="3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x v="2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x v="4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x v="2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x v="3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n v="132"/>
    <n v="75.11"/>
    <x v="7"/>
    <x v="15"/>
    <x v="1457"/>
    <x v="4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x v="6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x v="1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x v="2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x v="1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x v="4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x v="2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n v="105"/>
    <n v="85.74"/>
    <x v="6"/>
    <x v="19"/>
    <x v="1467"/>
    <x v="4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n v="109"/>
    <n v="53.41"/>
    <x v="4"/>
    <x v="7"/>
    <x v="1468"/>
    <x v="1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x v="1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x v="2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x v="0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n v="108"/>
    <n v="45.44"/>
    <x v="7"/>
    <x v="15"/>
    <x v="1474"/>
    <x v="3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x v="4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x v="4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n v="107"/>
    <n v="134.21"/>
    <x v="7"/>
    <x v="15"/>
    <x v="1479"/>
    <x v="6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x v="5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x v="1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x v="6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x v="2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x v="6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n v="5"/>
    <n v="640"/>
    <x v="4"/>
    <x v="29"/>
    <x v="1485"/>
    <x v="4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n v="40"/>
    <n v="44.44"/>
    <x v="7"/>
    <x v="12"/>
    <x v="1486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x v="5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x v="2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x v="4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x v="1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x v="1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x v="3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x v="1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x v="1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n v="105"/>
    <n v="58.33"/>
    <x v="7"/>
    <x v="15"/>
    <x v="1499"/>
    <x v="6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x v="4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x v="8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n v="31"/>
    <n v="80.13"/>
    <x v="7"/>
    <x v="14"/>
    <x v="1505"/>
    <x v="5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x v="1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x v="4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x v="4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09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n v="124"/>
    <n v="50.9"/>
    <x v="6"/>
    <x v="11"/>
    <x v="1510"/>
    <x v="2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1"/>
    <x v="1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2"/>
    <x v="6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x v="4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x v="2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x v="4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x v="2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x v="4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x v="3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x v="5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x v="4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x v="3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x v="2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x v="4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n v="102"/>
    <n v="33.94"/>
    <x v="6"/>
    <x v="11"/>
    <x v="1526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n v="109"/>
    <n v="160.79"/>
    <x v="7"/>
    <x v="15"/>
    <x v="1527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x v="1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x v="2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n v="61"/>
    <n v="179.12"/>
    <x v="6"/>
    <x v="11"/>
    <x v="153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n v="102"/>
    <n v="105"/>
    <x v="6"/>
    <x v="11"/>
    <x v="1531"/>
    <x v="2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n v="122"/>
    <n v="49.11"/>
    <x v="7"/>
    <x v="15"/>
    <x v="1532"/>
    <x v="2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x v="2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x v="4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x v="1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x v="4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x v="3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n v="121"/>
    <n v="79.53"/>
    <x v="7"/>
    <x v="15"/>
    <x v="1543"/>
    <x v="4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x v="5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x v="6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x v="2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x v="1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x v="1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x v="0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x v="0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x v="1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x v="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n v="100"/>
    <n v="75.05"/>
    <x v="7"/>
    <x v="15"/>
    <x v="1554"/>
    <x v="0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x v="1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x v="1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x v="2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x v="6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x v="2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x v="2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x v="2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x v="2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x v="2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x v="4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x v="6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x v="2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x v="4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x v="4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x v="4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x v="1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x v="2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n v="147"/>
    <n v="91.63"/>
    <x v="7"/>
    <x v="15"/>
    <x v="1575"/>
    <x v="2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x v="7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x v="1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x v="0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x v="2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n v="145"/>
    <n v="47.67"/>
    <x v="7"/>
    <x v="15"/>
    <x v="1581"/>
    <x v="6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x v="4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x v="2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n v="125"/>
    <n v="32.01"/>
    <x v="7"/>
    <x v="22"/>
    <x v="1584"/>
    <x v="6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x v="1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x v="1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x v="4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x v="1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x v="2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x v="2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x v="1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x v="1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n v="189"/>
    <n v="43.06"/>
    <x v="7"/>
    <x v="15"/>
    <x v="1594"/>
    <x v="1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x v="2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n v="123"/>
    <n v="74.61"/>
    <x v="7"/>
    <x v="15"/>
    <x v="15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x v="4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n v="142"/>
    <n v="88.47"/>
    <x v="7"/>
    <x v="22"/>
    <x v="1599"/>
    <x v="0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x v="0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x v="4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x v="4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n v="23"/>
    <n v="96.55"/>
    <x v="6"/>
    <x v="11"/>
    <x v="1604"/>
    <x v="4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5"/>
    <x v="4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n v="140"/>
    <n v="53.75"/>
    <x v="7"/>
    <x v="22"/>
    <x v="1606"/>
    <x v="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x v="2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x v="2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n v="100"/>
    <n v="125"/>
    <x v="6"/>
    <x v="11"/>
    <x v="1610"/>
    <x v="1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x v="3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x v="3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x v="4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x v="4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x v="0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x v="2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x v="5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x v="2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x v="6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x v="2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n v="5"/>
    <n v="450"/>
    <x v="6"/>
    <x v="11"/>
    <x v="1624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7"/>
    <x v="33"/>
    <x v="1625"/>
    <x v="0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n v="108"/>
    <n v="72.97"/>
    <x v="6"/>
    <x v="19"/>
    <x v="1626"/>
    <x v="2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x v="4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n v="128"/>
    <n v="45.59"/>
    <x v="7"/>
    <x v="22"/>
    <x v="1628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x v="1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0"/>
    <x v="2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n v="134"/>
    <n v="70.55"/>
    <x v="7"/>
    <x v="15"/>
    <x v="1631"/>
    <x v="2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x v="4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x v="4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x v="1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x v="2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x v="4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x v="2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n v="11"/>
    <n v="97.41"/>
    <x v="0"/>
    <x v="26"/>
    <x v="1641"/>
    <x v="4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2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x v="1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x v="1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x v="1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x v="7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x v="1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n v="52"/>
    <n v="49.21"/>
    <x v="6"/>
    <x v="19"/>
    <x v="1649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n v="104"/>
    <n v="66.87"/>
    <x v="7"/>
    <x v="20"/>
    <x v="1650"/>
    <x v="0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n v="104"/>
    <n v="27.15"/>
    <x v="7"/>
    <x v="15"/>
    <x v="1652"/>
    <x v="2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x v="6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x v="4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x v="4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x v="3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x v="2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x v="6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x v="7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x v="2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x v="1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x v="1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x v="4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x v="1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x v="1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n v="102"/>
    <n v="47.41"/>
    <x v="6"/>
    <x v="11"/>
    <x v="1671"/>
    <x v="4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n v="128"/>
    <n v="60.95"/>
    <x v="6"/>
    <x v="11"/>
    <x v="1672"/>
    <x v="1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x v="4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x v="4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n v="13"/>
    <n v="110.87"/>
    <x v="0"/>
    <x v="1"/>
    <x v="1676"/>
    <x v="4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n v="46"/>
    <n v="70.83"/>
    <x v="6"/>
    <x v="19"/>
    <x v="1677"/>
    <x v="4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8"/>
    <x v="7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x v="4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x v="0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x v="2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n v="18"/>
    <n v="52.92"/>
    <x v="7"/>
    <x v="33"/>
    <x v="1682"/>
    <x v="0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x v="2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x v="0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n v="101"/>
    <n v="97.5"/>
    <x v="7"/>
    <x v="22"/>
    <x v="1685"/>
    <x v="2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x v="1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n v="20"/>
    <n v="114.82"/>
    <x v="7"/>
    <x v="14"/>
    <x v="1687"/>
    <x v="5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x v="1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n v="17"/>
    <n v="315.5"/>
    <x v="6"/>
    <x v="11"/>
    <x v="1689"/>
    <x v="4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x v="2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x v="4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n v="101"/>
    <n v="63"/>
    <x v="6"/>
    <x v="11"/>
    <x v="1693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x v="1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x v="0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x v="0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n v="125"/>
    <n v="67.73"/>
    <x v="7"/>
    <x v="15"/>
    <x v="1697"/>
    <x v="1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n v="125"/>
    <n v="119.29"/>
    <x v="7"/>
    <x v="15"/>
    <x v="1698"/>
    <x v="4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n v="100"/>
    <n v="65.87"/>
    <x v="7"/>
    <x v="15"/>
    <x v="1699"/>
    <x v="1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x v="4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n v="100"/>
    <n v="61"/>
    <x v="6"/>
    <x v="11"/>
    <x v="1702"/>
    <x v="1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x v="7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n v="31"/>
    <n v="1250"/>
    <x v="6"/>
    <x v="11"/>
    <x v="1704"/>
    <x v="4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n v="100"/>
    <n v="50"/>
    <x v="6"/>
    <x v="11"/>
    <x v="1705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n v="100"/>
    <n v="113.64"/>
    <x v="7"/>
    <x v="12"/>
    <x v="1706"/>
    <x v="6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n v="100"/>
    <n v="48.08"/>
    <x v="7"/>
    <x v="12"/>
    <x v="1707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n v="100"/>
    <n v="73.53"/>
    <x v="6"/>
    <x v="11"/>
    <x v="1708"/>
    <x v="4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n v="100"/>
    <n v="227.27"/>
    <x v="6"/>
    <x v="11"/>
    <x v="1709"/>
    <x v="2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n v="100"/>
    <n v="104.17"/>
    <x v="6"/>
    <x v="11"/>
    <x v="1710"/>
    <x v="4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n v="100"/>
    <n v="100"/>
    <x v="6"/>
    <x v="19"/>
    <x v="1711"/>
    <x v="4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x v="1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x v="1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x v="2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x v="1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x v="3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x v="1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x v="7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x v="5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x v="3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x v="4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n v="120"/>
    <n v="141.47"/>
    <x v="7"/>
    <x v="15"/>
    <x v="172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x v="2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x v="5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x v="1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n v="160"/>
    <n v="25"/>
    <x v="7"/>
    <x v="15"/>
    <x v="1729"/>
    <x v="3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x v="5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x v="1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x v="1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n v="158"/>
    <n v="158"/>
    <x v="6"/>
    <x v="9"/>
    <x v="1735"/>
    <x v="2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x v="4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x v="1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x v="2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x v="2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x v="1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x v="3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x v="2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n v="117"/>
    <n v="58.63"/>
    <x v="7"/>
    <x v="15"/>
    <x v="1744"/>
    <x v="3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n v="117"/>
    <n v="75.48"/>
    <x v="7"/>
    <x v="15"/>
    <x v="1745"/>
    <x v="6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n v="117"/>
    <n v="61.58"/>
    <x v="7"/>
    <x v="15"/>
    <x v="1746"/>
    <x v="3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x v="4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x v="4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x v="3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x v="0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x v="3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x v="0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x v="1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x v="1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x v="0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x v="2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n v="7"/>
    <n v="383.33"/>
    <x v="6"/>
    <x v="11"/>
    <x v="1757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n v="115"/>
    <n v="79.31"/>
    <x v="6"/>
    <x v="11"/>
    <x v="1758"/>
    <x v="3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x v="5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x v="4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x v="1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x v="2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x v="2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x v="2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x v="2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n v="152"/>
    <n v="40.75"/>
    <x v="7"/>
    <x v="15"/>
    <x v="1766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x v="1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x v="6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x v="3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x v="4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n v="111"/>
    <n v="51.67"/>
    <x v="7"/>
    <x v="12"/>
    <x v="1776"/>
    <x v="4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n v="148"/>
    <n v="63.49"/>
    <x v="7"/>
    <x v="15"/>
    <x v="1777"/>
    <x v="3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x v="1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n v="100"/>
    <n v="110.5"/>
    <x v="6"/>
    <x v="11"/>
    <x v="1779"/>
    <x v="2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80"/>
    <x v="1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n v="110"/>
    <n v="26.55"/>
    <x v="7"/>
    <x v="22"/>
    <x v="1781"/>
    <x v="2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x v="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x v="1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x v="2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7"/>
    <x v="14"/>
    <x v="1785"/>
    <x v="2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x v="6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x v="1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x v="4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x v="4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x v="4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x v="0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x v="4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n v="108"/>
    <n v="72"/>
    <x v="6"/>
    <x v="11"/>
    <x v="1796"/>
    <x v="1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x v="4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x v="2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x v="2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x v="4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x v="7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x v="3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x v="3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x v="4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x v="3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n v="143"/>
    <n v="44.65"/>
    <x v="7"/>
    <x v="22"/>
    <x v="1808"/>
    <x v="3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x v="2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x v="1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n v="102"/>
    <n v="164.62"/>
    <x v="6"/>
    <x v="11"/>
    <x v="1811"/>
    <x v="1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n v="143"/>
    <n v="164.62"/>
    <x v="6"/>
    <x v="11"/>
    <x v="1812"/>
    <x v="4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x v="4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x v="0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x v="2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x v="4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x v="5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x v="1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x v="2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x v="2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x v="0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x v="4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x v="1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n v="0"/>
    <n v="420.6"/>
    <x v="6"/>
    <x v="9"/>
    <x v="1826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x v="4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n v="105"/>
    <n v="42.02"/>
    <x v="7"/>
    <x v="15"/>
    <x v="1829"/>
    <x v="0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n v="105"/>
    <n v="150"/>
    <x v="7"/>
    <x v="25"/>
    <x v="1831"/>
    <x v="8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x v="2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x v="2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x v="3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x v="2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x v="1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x v="2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x v="4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x v="2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x v="0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n v="104"/>
    <n v="46.13"/>
    <x v="7"/>
    <x v="15"/>
    <x v="1841"/>
    <x v="0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x v="4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x v="3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x v="4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x v="2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x v="4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x v="4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n v="103"/>
    <n v="50.37"/>
    <x v="7"/>
    <x v="12"/>
    <x v="1848"/>
    <x v="6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9"/>
    <x v="2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x v="4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x v="4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x v="1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x v="3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x v="4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x v="4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7"/>
    <x v="5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n v="205"/>
    <n v="45.62"/>
    <x v="7"/>
    <x v="15"/>
    <x v="1858"/>
    <x v="1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x v="3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x v="1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x v="1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x v="1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x v="4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x v="1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x v="2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x v="3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n v="102"/>
    <n v="50.88"/>
    <x v="7"/>
    <x v="15"/>
    <x v="1868"/>
    <x v="2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x v="1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x v="4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x v="6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x v="4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x v="1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x v="2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x v="4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n v="101"/>
    <n v="38.94"/>
    <x v="7"/>
    <x v="15"/>
    <x v="1877"/>
    <x v="0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n v="101"/>
    <n v="53.29"/>
    <x v="7"/>
    <x v="15"/>
    <x v="1878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x v="4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n v="1"/>
    <n v="673.33"/>
    <x v="1"/>
    <x v="31"/>
    <x v="1881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n v="101"/>
    <n v="65.16"/>
    <x v="6"/>
    <x v="11"/>
    <x v="1882"/>
    <x v="1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n v="101"/>
    <n v="53.16"/>
    <x v="7"/>
    <x v="15"/>
    <x v="1883"/>
    <x v="2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x v="2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n v="101"/>
    <n v="100.75"/>
    <x v="7"/>
    <x v="22"/>
    <x v="1887"/>
    <x v="6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x v="3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x v="4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n v="101"/>
    <n v="61.06"/>
    <x v="6"/>
    <x v="11"/>
    <x v="1890"/>
    <x v="1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n v="126"/>
    <n v="55.97"/>
    <x v="6"/>
    <x v="11"/>
    <x v="1891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x v="1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n v="101"/>
    <n v="62.81"/>
    <x v="7"/>
    <x v="15"/>
    <x v="1893"/>
    <x v="6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x v="4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n v="1"/>
    <n v="501.25"/>
    <x v="4"/>
    <x v="29"/>
    <x v="1896"/>
    <x v="1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n v="100"/>
    <n v="45.57"/>
    <x v="1"/>
    <x v="17"/>
    <x v="1897"/>
    <x v="2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x v="4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x v="4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x v="6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x v="2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x v="2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8"/>
    <x v="0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n v="100"/>
    <n v="42.55"/>
    <x v="7"/>
    <x v="12"/>
    <x v="1909"/>
    <x v="3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n v="100"/>
    <n v="250"/>
    <x v="7"/>
    <x v="12"/>
    <x v="1910"/>
    <x v="4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1"/>
    <x v="2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n v="100"/>
    <n v="117.65"/>
    <x v="6"/>
    <x v="11"/>
    <x v="1912"/>
    <x v="4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n v="100"/>
    <n v="95.24"/>
    <x v="6"/>
    <x v="11"/>
    <x v="1913"/>
    <x v="2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n v="100"/>
    <n v="64.52"/>
    <x v="6"/>
    <x v="11"/>
    <x v="1914"/>
    <x v="4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n v="100"/>
    <n v="68.97"/>
    <x v="6"/>
    <x v="11"/>
    <x v="1915"/>
    <x v="1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n v="100"/>
    <n v="100"/>
    <x v="6"/>
    <x v="19"/>
    <x v="1916"/>
    <x v="4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n v="133"/>
    <n v="86.96"/>
    <x v="7"/>
    <x v="15"/>
    <x v="1917"/>
    <x v="2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n v="133"/>
    <n v="36.36"/>
    <x v="6"/>
    <x v="19"/>
    <x v="1918"/>
    <x v="2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x v="0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x v="2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n v="7"/>
    <n v="82.58"/>
    <x v="7"/>
    <x v="33"/>
    <x v="1921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x v="1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n v="8"/>
    <n v="115.71"/>
    <x v="7"/>
    <x v="14"/>
    <x v="1923"/>
    <x v="4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x v="1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n v="108"/>
    <n v="60.66"/>
    <x v="7"/>
    <x v="15"/>
    <x v="1926"/>
    <x v="0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x v="2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x v="2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n v="113"/>
    <n v="39.18"/>
    <x v="7"/>
    <x v="22"/>
    <x v="1929"/>
    <x v="3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x v="4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x v="2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x v="8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n v="19"/>
    <n v="381.6"/>
    <x v="6"/>
    <x v="11"/>
    <x v="1934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x v="4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x v="3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n v="6"/>
    <n v="98.79"/>
    <x v="2"/>
    <x v="3"/>
    <x v="1939"/>
    <x v="2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40"/>
    <x v="3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x v="4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x v="1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x v="1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x v="4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x v="1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x v="1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n v="9"/>
    <n v="60.06"/>
    <x v="6"/>
    <x v="11"/>
    <x v="1949"/>
    <x v="4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x v="0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n v="307"/>
    <n v="61.37"/>
    <x v="7"/>
    <x v="15"/>
    <x v="1953"/>
    <x v="3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x v="6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x v="2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n v="102"/>
    <n v="61"/>
    <x v="6"/>
    <x v="11"/>
    <x v="1958"/>
    <x v="4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x v="2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x v="4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x v="5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n v="121"/>
    <n v="140"/>
    <x v="6"/>
    <x v="11"/>
    <x v="1963"/>
    <x v="2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x v="3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x v="2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n v="0"/>
    <n v="300"/>
    <x v="6"/>
    <x v="19"/>
    <x v="1967"/>
    <x v="4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n v="100"/>
    <n v="94.74"/>
    <x v="7"/>
    <x v="15"/>
    <x v="1968"/>
    <x v="3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x v="2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n v="16"/>
    <n v="89.4"/>
    <x v="6"/>
    <x v="11"/>
    <x v="1971"/>
    <x v="4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x v="2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n v="119"/>
    <n v="43.54"/>
    <x v="7"/>
    <x v="15"/>
    <x v="1973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x v="4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x v="1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6"/>
    <x v="0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n v="118"/>
    <n v="36.24"/>
    <x v="7"/>
    <x v="22"/>
    <x v="1977"/>
    <x v="2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n v="118"/>
    <n v="443.75"/>
    <x v="7"/>
    <x v="15"/>
    <x v="1978"/>
    <x v="6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n v="44"/>
    <n v="253.14"/>
    <x v="7"/>
    <x v="14"/>
    <x v="1980"/>
    <x v="5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x v="1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x v="1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n v="4"/>
    <n v="65.11"/>
    <x v="6"/>
    <x v="9"/>
    <x v="1984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x v="3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n v="250"/>
    <n v="67.31"/>
    <x v="7"/>
    <x v="15"/>
    <x v="1987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x v="1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x v="2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x v="7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x v="4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x v="4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x v="2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x v="0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x v="2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n v="16"/>
    <n v="188.56"/>
    <x v="6"/>
    <x v="11"/>
    <x v="2001"/>
    <x v="4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n v="48"/>
    <n v="94.28"/>
    <x v="2"/>
    <x v="3"/>
    <x v="2002"/>
    <x v="4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x v="6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x v="1"/>
  </r>
  <r>
    <n v="3497"/>
    <s v="Send SACKERSON to SD Fringe"/>
    <s v="We've been invited to the San Diego International Fringe Festival. Can you help us get there? Special performances in SLC and OREM."/>
    <x v="267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5"/>
    <x v="1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6"/>
    <x v="2"/>
  </r>
  <r>
    <n v="3314"/>
    <s v="The White Bike"/>
    <s v="I want to add a new perspective to the cycling safety debate by taking my play THE WHITE BIKE to the Edinburgh Festival of Cycling"/>
    <x v="268"/>
    <n v="1686"/>
    <x v="0"/>
    <s v="GB"/>
    <s v="GBP"/>
    <n v="1431115500"/>
    <n v="1428733511"/>
    <b v="0"/>
    <n v="58"/>
    <b v="1"/>
    <s v="theater/plays"/>
    <n v="211"/>
    <n v="29.07"/>
    <x v="6"/>
    <x v="11"/>
    <x v="2007"/>
    <x v="4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x v="1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x v="2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x v="1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x v="4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n v="101"/>
    <n v="55.33"/>
    <x v="6"/>
    <x v="11"/>
    <x v="2015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6"/>
    <x v="1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x v="0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8"/>
    <x v="4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n v="110"/>
    <n v="31.83"/>
    <x v="7"/>
    <x v="12"/>
    <x v="2019"/>
    <x v="0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x v="2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x v="2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x v="1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x v="4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x v="1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x v="4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x v="4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x v="1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n v="103"/>
    <n v="43.62"/>
    <x v="7"/>
    <x v="25"/>
    <x v="2032"/>
    <x v="0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n v="161"/>
    <n v="76.86"/>
    <x v="7"/>
    <x v="15"/>
    <x v="2033"/>
    <x v="4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n v="107"/>
    <n v="64.44"/>
    <x v="7"/>
    <x v="15"/>
    <x v="2034"/>
    <x v="0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n v="8"/>
    <n v="200.63"/>
    <x v="6"/>
    <x v="9"/>
    <x v="2036"/>
    <x v="1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x v="5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x v="2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x v="0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x v="2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x v="4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n v="105"/>
    <n v="58.37"/>
    <x v="7"/>
    <x v="15"/>
    <x v="2044"/>
    <x v="0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n v="11"/>
    <n v="225"/>
    <x v="1"/>
    <x v="31"/>
    <x v="2045"/>
    <x v="2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n v="11"/>
    <n v="56.25"/>
    <x v="7"/>
    <x v="33"/>
    <x v="2046"/>
    <x v="3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n v="105"/>
    <n v="58.33"/>
    <x v="7"/>
    <x v="15"/>
    <x v="2047"/>
    <x v="3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x v="1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x v="2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x v="4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1"/>
    <x v="5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n v="105"/>
    <n v="54.14"/>
    <x v="6"/>
    <x v="11"/>
    <x v="2052"/>
    <x v="4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3"/>
    <x v="3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n v="104"/>
    <n v="55.89"/>
    <x v="6"/>
    <x v="11"/>
    <x v="2054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n v="130"/>
    <n v="86.94"/>
    <x v="6"/>
    <x v="11"/>
    <x v="2055"/>
    <x v="1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x v="1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n v="104"/>
    <n v="53.83"/>
    <x v="7"/>
    <x v="15"/>
    <x v="2057"/>
    <x v="8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x v="7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x v="4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n v="21"/>
    <n v="25.49"/>
    <x v="4"/>
    <x v="7"/>
    <x v="2060"/>
    <x v="5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n v="104"/>
    <n v="77.75"/>
    <x v="7"/>
    <x v="15"/>
    <x v="206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x v="6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n v="0"/>
    <n v="775"/>
    <x v="6"/>
    <x v="9"/>
    <x v="2063"/>
    <x v="1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n v="111"/>
    <n v="67.39"/>
    <x v="1"/>
    <x v="17"/>
    <x v="2064"/>
    <x v="2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x v="1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x v="4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x v="4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x v="3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x v="2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n v="102"/>
    <n v="59.04"/>
    <x v="6"/>
    <x v="19"/>
    <x v="2070"/>
    <x v="2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1"/>
    <x v="3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x v="1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x v="4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x v="2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x v="2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x v="2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x v="1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x v="1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n v="101"/>
    <n v="76.05"/>
    <x v="7"/>
    <x v="15"/>
    <x v="2079"/>
    <x v="6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x v="1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n v="30"/>
    <n v="50.67"/>
    <x v="7"/>
    <x v="33"/>
    <x v="2081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x v="2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x v="3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x v="3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x v="2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6"/>
    <x v="4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n v="101"/>
    <n v="75.5"/>
    <x v="6"/>
    <x v="11"/>
    <x v="2087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n v="116"/>
    <n v="48.71"/>
    <x v="7"/>
    <x v="15"/>
    <x v="2088"/>
    <x v="5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n v="15"/>
    <n v="30.12"/>
    <x v="6"/>
    <x v="9"/>
    <x v="2089"/>
    <x v="4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90"/>
    <x v="6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x v="4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n v="125"/>
    <n v="44.21"/>
    <x v="7"/>
    <x v="15"/>
    <x v="2092"/>
    <x v="3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x v="6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n v="100"/>
    <n v="107.21"/>
    <x v="7"/>
    <x v="15"/>
    <x v="2094"/>
    <x v="0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x v="3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x v="1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n v="15"/>
    <n v="150"/>
    <x v="6"/>
    <x v="19"/>
    <x v="2097"/>
    <x v="2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x v="1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n v="100"/>
    <n v="51.72"/>
    <x v="6"/>
    <x v="11"/>
    <x v="2099"/>
    <x v="2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n v="100"/>
    <n v="51.72"/>
    <x v="6"/>
    <x v="11"/>
    <x v="2100"/>
    <x v="2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n v="100"/>
    <n v="33.33"/>
    <x v="6"/>
    <x v="11"/>
    <x v="2101"/>
    <x v="2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n v="100"/>
    <n v="55.56"/>
    <x v="6"/>
    <x v="19"/>
    <x v="2102"/>
    <x v="1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n v="103"/>
    <n v="31.91"/>
    <x v="7"/>
    <x v="20"/>
    <x v="2103"/>
    <x v="1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n v="125"/>
    <n v="50"/>
    <x v="6"/>
    <x v="11"/>
    <x v="2104"/>
    <x v="1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x v="2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x v="4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x v="1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n v="29"/>
    <n v="61.04"/>
    <x v="7"/>
    <x v="37"/>
    <x v="2110"/>
    <x v="6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n v="42"/>
    <n v="77.11"/>
    <x v="5"/>
    <x v="10"/>
    <x v="2111"/>
    <x v="4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x v="1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n v="1"/>
    <n v="292.2"/>
    <x v="0"/>
    <x v="26"/>
    <x v="2113"/>
    <x v="4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x v="1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n v="8"/>
    <n v="90.94"/>
    <x v="3"/>
    <x v="28"/>
    <x v="2115"/>
    <x v="5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6"/>
    <x v="7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x v="4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x v="1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x v="2"/>
  </r>
  <r>
    <n v="823"/>
    <s v="Debut Album"/>
    <s v="Eyes For Fire is finally ready to release their Debut Album but we need YOU to help us put the final touches on it."/>
    <x v="268"/>
    <n v="1436"/>
    <x v="0"/>
    <s v="US"/>
    <s v="USD"/>
    <n v="1427062852"/>
    <n v="1424474452"/>
    <b v="0"/>
    <n v="33"/>
    <b v="1"/>
    <s v="music/rock"/>
    <n v="180"/>
    <n v="43.52"/>
    <x v="7"/>
    <x v="15"/>
    <x v="2120"/>
    <x v="4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x v="1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x v="2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x v="2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x v="2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x v="2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n v="12"/>
    <n v="61.09"/>
    <x v="7"/>
    <x v="14"/>
    <x v="2128"/>
    <x v="5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n v="117"/>
    <n v="70"/>
    <x v="6"/>
    <x v="11"/>
    <x v="2131"/>
    <x v="2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x v="1"/>
  </r>
  <r>
    <n v="1717"/>
    <s v="Shift Records A New EP!"/>
    <s v="Our first record created to reach, inspire, and ultimately express the love of Jesus to our generation."/>
    <x v="281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x v="1"/>
  </r>
  <r>
    <n v="3522"/>
    <s v="'Over the Top: The true-life tale of Dorothy Lawrence'"/>
    <s v="New show with 2 performers and an original score, bringing the true story of this forgotten WW1 heroine to audiences in the southwest."/>
    <x v="282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x v="4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n v="107"/>
    <n v="36.61"/>
    <x v="7"/>
    <x v="15"/>
    <x v="2135"/>
    <x v="3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x v="4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x v="4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x v="4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x v="4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n v="15"/>
    <n v="46.03"/>
    <x v="7"/>
    <x v="33"/>
    <x v="2141"/>
    <x v="0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x v="6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x v="2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n v="114"/>
    <n v="80.59"/>
    <x v="7"/>
    <x v="15"/>
    <x v="2144"/>
    <x v="0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x v="2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n v="1"/>
    <n v="68.3"/>
    <x v="0"/>
    <x v="26"/>
    <x v="2146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x v="1"/>
  </r>
  <r>
    <n v="3449"/>
    <s v="Love Letters To My Children, directed by Charles J. Ouda"/>
    <s v="Help us produce this original play! The play will be presented at the LSTFI July 12-14. Follow us on Facebook."/>
    <x v="268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x v="1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x v="6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x v="4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x v="6"/>
  </r>
  <r>
    <n v="2834"/>
    <s v="Thank You For Smoking"/>
    <s v="Thank You For Smoking. A play about love, 5 trillion cigarettes and how the Flintstones earned the tobacco industry millions."/>
    <x v="268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x v="4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n v="68"/>
    <n v="46.59"/>
    <x v="7"/>
    <x v="33"/>
    <x v="2154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n v="135"/>
    <n v="51.96"/>
    <x v="7"/>
    <x v="12"/>
    <x v="2155"/>
    <x v="3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6"/>
    <x v="1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x v="6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x v="2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x v="2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x v="0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n v="9"/>
    <n v="222.5"/>
    <x v="6"/>
    <x v="11"/>
    <x v="2161"/>
    <x v="1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x v="1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n v="111"/>
    <n v="25.58"/>
    <x v="2"/>
    <x v="3"/>
    <x v="2164"/>
    <x v="4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n v="116"/>
    <n v="44.33"/>
    <x v="6"/>
    <x v="11"/>
    <x v="2165"/>
    <x v="4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x v="2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x v="4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x v="1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x v="1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n v="120"/>
    <n v="38.79"/>
    <x v="7"/>
    <x v="22"/>
    <x v="2170"/>
    <x v="3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n v="105"/>
    <n v="47"/>
    <x v="6"/>
    <x v="11"/>
    <x v="2171"/>
    <x v="4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x v="1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n v="1"/>
    <n v="217.5"/>
    <x v="6"/>
    <x v="11"/>
    <x v="2175"/>
    <x v="1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n v="65"/>
    <n v="118.36"/>
    <x v="7"/>
    <x v="14"/>
    <x v="2176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n v="100"/>
    <n v="50.04"/>
    <x v="7"/>
    <x v="15"/>
    <x v="2177"/>
    <x v="2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n v="104"/>
    <n v="52"/>
    <x v="6"/>
    <x v="11"/>
    <x v="2179"/>
    <x v="3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x v="2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n v="9"/>
    <n v="64.8"/>
    <x v="6"/>
    <x v="9"/>
    <x v="2181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x v="1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x v="4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x v="5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n v="41"/>
    <n v="28.58"/>
    <x v="7"/>
    <x v="33"/>
    <x v="2185"/>
    <x v="0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x v="3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x v="4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x v="2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x v="1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x v="1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n v="127"/>
    <n v="45.46"/>
    <x v="7"/>
    <x v="15"/>
    <x v="2192"/>
    <x v="6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x v="2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x v="4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x v="3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x v="4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x v="3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x v="6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n v="100"/>
    <n v="62.5"/>
    <x v="6"/>
    <x v="11"/>
    <x v="2203"/>
    <x v="2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n v="104"/>
    <n v="59.52"/>
    <x v="6"/>
    <x v="11"/>
    <x v="2204"/>
    <x v="4"/>
  </r>
  <r>
    <n v="3716"/>
    <s v="Sylvia (a benefit show)"/>
    <s v="I am raising money to pay for the rights to produce Sylvia by A.R. Gurney. The show will be a fundraiser for Wayside Waifs."/>
    <x v="268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x v="4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x v="1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x v="4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x v="1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x v="4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n v="4"/>
    <n v="175"/>
    <x v="6"/>
    <x v="11"/>
    <x v="2210"/>
    <x v="1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n v="102"/>
    <n v="42.24"/>
    <x v="7"/>
    <x v="12"/>
    <x v="2211"/>
    <x v="2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n v="175"/>
    <n v="68.06"/>
    <x v="6"/>
    <x v="11"/>
    <x v="2212"/>
    <x v="2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n v="0"/>
    <n v="306"/>
    <x v="4"/>
    <x v="29"/>
    <x v="2213"/>
    <x v="4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x v="6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x v="4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x v="2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n v="2"/>
    <n v="202.83"/>
    <x v="4"/>
    <x v="29"/>
    <x v="2217"/>
    <x v="4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n v="5"/>
    <n v="71.59"/>
    <x v="3"/>
    <x v="28"/>
    <x v="2218"/>
    <x v="4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n v="101"/>
    <n v="52.83"/>
    <x v="7"/>
    <x v="15"/>
    <x v="2220"/>
    <x v="0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n v="24"/>
    <n v="109.18"/>
    <x v="7"/>
    <x v="33"/>
    <x v="2222"/>
    <x v="8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n v="100"/>
    <n v="50"/>
    <x v="7"/>
    <x v="20"/>
    <x v="2223"/>
    <x v="4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n v="100"/>
    <n v="42.86"/>
    <x v="7"/>
    <x v="22"/>
    <x v="2224"/>
    <x v="6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n v="100"/>
    <n v="31.58"/>
    <x v="6"/>
    <x v="11"/>
    <x v="2225"/>
    <x v="2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n v="120"/>
    <n v="66.67"/>
    <x v="6"/>
    <x v="11"/>
    <x v="2226"/>
    <x v="4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n v="133"/>
    <n v="28.57"/>
    <x v="7"/>
    <x v="12"/>
    <x v="2227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n v="141"/>
    <n v="52.17"/>
    <x v="6"/>
    <x v="11"/>
    <x v="2228"/>
    <x v="1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n v="171"/>
    <n v="52.17"/>
    <x v="6"/>
    <x v="11"/>
    <x v="2229"/>
    <x v="1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x v="2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x v="4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n v="30"/>
    <n v="237"/>
    <x v="6"/>
    <x v="9"/>
    <x v="2232"/>
    <x v="4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n v="108"/>
    <n v="79"/>
    <x v="6"/>
    <x v="11"/>
    <x v="2233"/>
    <x v="2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n v="119"/>
    <n v="27.56"/>
    <x v="7"/>
    <x v="12"/>
    <x v="2234"/>
    <x v="3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n v="118"/>
    <n v="47.2"/>
    <x v="7"/>
    <x v="15"/>
    <x v="2236"/>
    <x v="3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n v="118"/>
    <n v="47"/>
    <x v="7"/>
    <x v="22"/>
    <x v="2237"/>
    <x v="2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x v="2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x v="4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x v="1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x v="5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x v="2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n v="115"/>
    <n v="50"/>
    <x v="6"/>
    <x v="11"/>
    <x v="2246"/>
    <x v="2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x v="1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x v="1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n v="6"/>
    <n v="163.57"/>
    <x v="6"/>
    <x v="9"/>
    <x v="2250"/>
    <x v="5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n v="11"/>
    <n v="286.25"/>
    <x v="6"/>
    <x v="19"/>
    <x v="2251"/>
    <x v="4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n v="115"/>
    <n v="57.25"/>
    <x v="7"/>
    <x v="12"/>
    <x v="2252"/>
    <x v="3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n v="115"/>
    <n v="18.77"/>
    <x v="6"/>
    <x v="11"/>
    <x v="2253"/>
    <x v="4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x v="2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x v="2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x v="3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x v="1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x v="2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n v="103"/>
    <n v="33.24"/>
    <x v="7"/>
    <x v="13"/>
    <x v="2259"/>
    <x v="3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n v="113"/>
    <n v="66.47"/>
    <x v="7"/>
    <x v="15"/>
    <x v="2260"/>
    <x v="0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x v="1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x v="1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x v="2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x v="4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x v="3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x v="1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x v="2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x v="6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x v="1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x v="3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n v="15"/>
    <n v="367"/>
    <x v="0"/>
    <x v="26"/>
    <x v="2276"/>
    <x v="4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x v="2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n v="0"/>
    <n v="550"/>
    <x v="0"/>
    <x v="24"/>
    <x v="2278"/>
    <x v="4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n v="100"/>
    <n v="73.33"/>
    <x v="6"/>
    <x v="19"/>
    <x v="2279"/>
    <x v="1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n v="110"/>
    <n v="100"/>
    <x v="7"/>
    <x v="25"/>
    <x v="2280"/>
    <x v="6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n v="22"/>
    <n v="47.7"/>
    <x v="6"/>
    <x v="11"/>
    <x v="2281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x v="2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x v="0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x v="4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x v="2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n v="108"/>
    <n v="43.28"/>
    <x v="6"/>
    <x v="11"/>
    <x v="2287"/>
    <x v="4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n v="166"/>
    <n v="31.82"/>
    <x v="7"/>
    <x v="15"/>
    <x v="2288"/>
    <x v="0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x v="2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n v="108"/>
    <n v="33.75"/>
    <x v="7"/>
    <x v="22"/>
    <x v="2290"/>
    <x v="4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n v="180"/>
    <n v="54"/>
    <x v="6"/>
    <x v="9"/>
    <x v="2291"/>
    <x v="4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n v="108"/>
    <n v="77"/>
    <x v="6"/>
    <x v="11"/>
    <x v="2292"/>
    <x v="1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x v="2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n v="4"/>
    <n v="82.46"/>
    <x v="6"/>
    <x v="9"/>
    <x v="2294"/>
    <x v="1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x v="1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x v="1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x v="7"/>
  </r>
  <r>
    <n v="781"/>
    <s v="Touring the United States This July"/>
    <s v="&quot;WE ARE ON A MISSION TO TOUR THE UNITED STATES NON-STOP. TO DO SO WE NEED TO PURCHASE A NEW VAN.&quot;"/>
    <x v="268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x v="0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x v="2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x v="1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x v="2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x v="2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x v="4"/>
  </r>
  <r>
    <n v="646"/>
    <s v="Body Armor - The Super Female Police Officer of the Future!!"/>
    <s v="Small town police forces don't always have the resources to provide for the unique needs of female officers and their body armor."/>
    <x v="268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x v="2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x v="6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n v="11"/>
    <n v="525"/>
    <x v="7"/>
    <x v="14"/>
    <x v="2310"/>
    <x v="2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n v="105"/>
    <n v="38.89"/>
    <x v="7"/>
    <x v="15"/>
    <x v="2311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n v="263"/>
    <n v="42"/>
    <x v="7"/>
    <x v="15"/>
    <x v="2312"/>
    <x v="0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x v="0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x v="3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x v="2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x v="6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n v="4"/>
    <n v="61.18"/>
    <x v="6"/>
    <x v="9"/>
    <x v="2318"/>
    <x v="1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n v="12"/>
    <n v="346.67"/>
    <x v="7"/>
    <x v="33"/>
    <x v="2319"/>
    <x v="0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20"/>
    <x v="6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n v="104"/>
    <n v="86.67"/>
    <x v="7"/>
    <x v="15"/>
    <x v="2321"/>
    <x v="0"/>
  </r>
  <r>
    <n v="2104"/>
    <s v="In the Raw: the ink &amp; the Echo's debut album"/>
    <s v="In the Raw is Seattle's the Ink &amp; the Echo's debut album.  It is honest, compelling, and speaks of raw human emotion."/>
    <x v="268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n v="104"/>
    <n v="38.33"/>
    <x v="6"/>
    <x v="11"/>
    <x v="2323"/>
    <x v="2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n v="104"/>
    <n v="43.13"/>
    <x v="6"/>
    <x v="11"/>
    <x v="2324"/>
    <x v="4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n v="104"/>
    <n v="36.96"/>
    <x v="6"/>
    <x v="11"/>
    <x v="2325"/>
    <x v="4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6"/>
    <x v="5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x v="3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x v="3"/>
  </r>
  <r>
    <n v="3676"/>
    <s v="The Black and White Theatre Company Inc."/>
    <s v="The Black and White Theatre Company Inc. is a small company who loves to perform and entertain, but needs your support to succeed!"/>
    <x v="268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x v="2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n v="1"/>
    <n v="342"/>
    <x v="0"/>
    <x v="26"/>
    <x v="2330"/>
    <x v="1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n v="3"/>
    <n v="114"/>
    <x v="3"/>
    <x v="18"/>
    <x v="2331"/>
    <x v="1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n v="103"/>
    <n v="44.61"/>
    <x v="7"/>
    <x v="22"/>
    <x v="2332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n v="1"/>
    <n v="205"/>
    <x v="6"/>
    <x v="19"/>
    <x v="2333"/>
    <x v="2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n v="103"/>
    <n v="102.5"/>
    <x v="7"/>
    <x v="15"/>
    <x v="2334"/>
    <x v="2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n v="114"/>
    <n v="37.96"/>
    <x v="6"/>
    <x v="11"/>
    <x v="2335"/>
    <x v="4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x v="4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n v="2"/>
    <n v="510"/>
    <x v="2"/>
    <x v="34"/>
    <x v="2337"/>
    <x v="4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n v="6"/>
    <n v="340"/>
    <x v="4"/>
    <x v="29"/>
    <x v="2338"/>
    <x v="1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x v="4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x v="3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n v="102"/>
    <n v="39.04"/>
    <x v="7"/>
    <x v="15"/>
    <x v="2341"/>
    <x v="3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x v="4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x v="1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n v="67"/>
    <n v="63.13"/>
    <x v="6"/>
    <x v="11"/>
    <x v="2344"/>
    <x v="4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n v="202"/>
    <n v="59.41"/>
    <x v="6"/>
    <x v="11"/>
    <x v="2345"/>
    <x v="4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n v="101"/>
    <n v="52.95"/>
    <x v="7"/>
    <x v="15"/>
    <x v="2346"/>
    <x v="3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x v="1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x v="4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x v="1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n v="100"/>
    <n v="45.59"/>
    <x v="6"/>
    <x v="9"/>
    <x v="2350"/>
    <x v="1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n v="1254"/>
    <n v="27.86"/>
    <x v="7"/>
    <x v="22"/>
    <x v="2351"/>
    <x v="1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x v="3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x v="6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n v="100"/>
    <n v="40.04"/>
    <x v="7"/>
    <x v="15"/>
    <x v="2354"/>
    <x v="3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n v="100"/>
    <n v="40.04"/>
    <x v="7"/>
    <x v="12"/>
    <x v="2355"/>
    <x v="6"/>
  </r>
  <r>
    <n v="1611"/>
    <s v="Skelton-Luns CD/7&quot;             No Big Deal."/>
    <s v="Skelton-Luns CD/7&quot; No Big Deal."/>
    <x v="268"/>
    <n v="1001"/>
    <x v="0"/>
    <s v="US"/>
    <s v="USD"/>
    <n v="1370390432"/>
    <n v="1368576032"/>
    <b v="0"/>
    <n v="27"/>
    <b v="1"/>
    <s v="music/rock"/>
    <n v="125"/>
    <n v="37.07"/>
    <x v="7"/>
    <x v="15"/>
    <x v="2356"/>
    <x v="0"/>
  </r>
  <r>
    <n v="2669"/>
    <s v="Oceana High School MAKER club requesting a 3D Printer"/>
    <s v="The brand new Makers Club wants something to draw the students into science and engineering and also be very inclusive."/>
    <x v="268"/>
    <n v="1001"/>
    <x v="0"/>
    <s v="US"/>
    <s v="USD"/>
    <n v="1452387096"/>
    <n v="1447203096"/>
    <b v="0"/>
    <n v="11"/>
    <b v="1"/>
    <s v="technology/makerspaces"/>
    <n v="125"/>
    <n v="91"/>
    <x v="0"/>
    <x v="24"/>
    <x v="2357"/>
    <x v="4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n v="133"/>
    <n v="52.68"/>
    <x v="7"/>
    <x v="15"/>
    <x v="2358"/>
    <x v="2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x v="2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n v="1"/>
    <n v="35.71"/>
    <x v="4"/>
    <x v="40"/>
    <x v="2361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62"/>
    <x v="4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3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n v="100"/>
    <n v="52.63"/>
    <x v="7"/>
    <x v="15"/>
    <x v="2364"/>
    <x v="1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n v="100"/>
    <n v="76.92"/>
    <x v="7"/>
    <x v="15"/>
    <x v="2365"/>
    <x v="4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n v="100"/>
    <n v="28.57"/>
    <x v="6"/>
    <x v="11"/>
    <x v="2366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n v="100"/>
    <n v="41.67"/>
    <x v="6"/>
    <x v="19"/>
    <x v="2367"/>
    <x v="1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n v="100"/>
    <n v="35.71"/>
    <x v="6"/>
    <x v="9"/>
    <x v="2368"/>
    <x v="1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n v="100"/>
    <n v="41.67"/>
    <x v="6"/>
    <x v="11"/>
    <x v="2369"/>
    <x v="2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n v="100"/>
    <n v="125"/>
    <x v="6"/>
    <x v="11"/>
    <x v="2370"/>
    <x v="4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n v="100"/>
    <n v="58.82"/>
    <x v="6"/>
    <x v="11"/>
    <x v="2371"/>
    <x v="4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n v="100"/>
    <n v="41.67"/>
    <x v="6"/>
    <x v="11"/>
    <x v="2372"/>
    <x v="4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x v="4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x v="4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x v="1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n v="13"/>
    <n v="57.65"/>
    <x v="6"/>
    <x v="19"/>
    <x v="2377"/>
    <x v="2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n v="109"/>
    <n v="75.38"/>
    <x v="7"/>
    <x v="15"/>
    <x v="2378"/>
    <x v="0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x v="2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x v="1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x v="2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x v="1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x v="2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n v="190"/>
    <n v="50"/>
    <x v="6"/>
    <x v="11"/>
    <x v="2385"/>
    <x v="2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x v="4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n v="31"/>
    <n v="66.14"/>
    <x v="6"/>
    <x v="19"/>
    <x v="2387"/>
    <x v="2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8"/>
    <x v="2"/>
  </r>
  <r>
    <n v="2796"/>
    <s v="Fishcakes"/>
    <s v="Fishcakes is a piece of new writing for the Camden Fringe that explores a story of love, loss, and all the â€˜little things'."/>
    <x v="268"/>
    <n v="924"/>
    <x v="0"/>
    <s v="GB"/>
    <s v="GBP"/>
    <n v="1404564028"/>
    <n v="1401972028"/>
    <b v="0"/>
    <n v="21"/>
    <b v="1"/>
    <s v="theater/plays"/>
    <n v="116"/>
    <n v="44"/>
    <x v="6"/>
    <x v="11"/>
    <x v="2389"/>
    <x v="2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n v="108"/>
    <n v="34.07"/>
    <x v="7"/>
    <x v="15"/>
    <x v="2390"/>
    <x v="3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x v="4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n v="122"/>
    <n v="53.88"/>
    <x v="7"/>
    <x v="15"/>
    <x v="2392"/>
    <x v="5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n v="6"/>
    <n v="60.73"/>
    <x v="4"/>
    <x v="29"/>
    <x v="2393"/>
    <x v="4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n v="152"/>
    <n v="27.61"/>
    <x v="7"/>
    <x v="15"/>
    <x v="2394"/>
    <x v="0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n v="23"/>
    <n v="53.53"/>
    <x v="6"/>
    <x v="9"/>
    <x v="2395"/>
    <x v="2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x v="1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x v="4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x v="0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x v="6"/>
  </r>
  <r>
    <n v="3836"/>
    <s v="Home (The Place Where My Stuff Resides)"/>
    <s v="&quot;The surveyor said the foundation was shaky&quot;. A woman finds what it means to rebuild her marriage."/>
    <x v="268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x v="1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x v="5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5"/>
    <x v="2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n v="31"/>
    <n v="47.11"/>
    <x v="1"/>
    <x v="35"/>
    <x v="2406"/>
    <x v="0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x v="2"/>
  </r>
  <r>
    <n v="2559"/>
    <s v="India Meets String Quartet"/>
    <s v="A concert of new music by four composers who have lived in India and been inspired by its music, with the Momenta String Quartet"/>
    <x v="268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x v="6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x v="1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x v="0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2"/>
    <x v="2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n v="885"/>
    <n v="35.4"/>
    <x v="2"/>
    <x v="3"/>
    <x v="2413"/>
    <x v="1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n v="4"/>
    <n v="55.06"/>
    <x v="6"/>
    <x v="19"/>
    <x v="2414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n v="11"/>
    <n v="51.82"/>
    <x v="0"/>
    <x v="1"/>
    <x v="2415"/>
    <x v="4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n v="18"/>
    <n v="41.95"/>
    <x v="6"/>
    <x v="11"/>
    <x v="2416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x v="5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x v="2"/>
  </r>
  <r>
    <n v="3664"/>
    <s v="Cubs: an Original Work"/>
    <s v="An Original Short Play: two young women search for answers about sexuality, the history they are taught, and their animal instincts."/>
    <x v="268"/>
    <n v="875"/>
    <x v="0"/>
    <s v="US"/>
    <s v="USD"/>
    <n v="1466056689"/>
    <n v="1464847089"/>
    <b v="0"/>
    <n v="19"/>
    <b v="1"/>
    <s v="theater/plays"/>
    <n v="109"/>
    <n v="46.05"/>
    <x v="6"/>
    <x v="11"/>
    <x v="2420"/>
    <x v="1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n v="219"/>
    <n v="62.5"/>
    <x v="7"/>
    <x v="15"/>
    <x v="2421"/>
    <x v="4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n v="9"/>
    <n v="25.65"/>
    <x v="6"/>
    <x v="11"/>
    <x v="2422"/>
    <x v="2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x v="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x v="1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n v="2"/>
    <n v="50.65"/>
    <x v="0"/>
    <x v="1"/>
    <x v="2425"/>
    <x v="4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6"/>
    <x v="2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x v="3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x v="2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n v="68"/>
    <n v="122.14"/>
    <x v="7"/>
    <x v="14"/>
    <x v="2429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x v="4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n v="34"/>
    <n v="35.5"/>
    <x v="6"/>
    <x v="11"/>
    <x v="2431"/>
    <x v="4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n v="21"/>
    <n v="56.67"/>
    <x v="7"/>
    <x v="14"/>
    <x v="2432"/>
    <x v="4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n v="34"/>
    <n v="121.43"/>
    <x v="0"/>
    <x v="26"/>
    <x v="2433"/>
    <x v="2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5"/>
    <x v="4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n v="113"/>
    <n v="34"/>
    <x v="7"/>
    <x v="12"/>
    <x v="2436"/>
    <x v="3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n v="2"/>
    <n v="70.17"/>
    <x v="6"/>
    <x v="11"/>
    <x v="2437"/>
    <x v="4"/>
  </r>
  <r>
    <n v="3283"/>
    <s v="'Gretel and Hansel' - A Children's Theatre Production"/>
    <s v="'Gretel and Hansel' by Sam Leeves - an inclusive, multi-sensory theatre production for children aged seven to eleven and their families"/>
    <x v="268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x v="1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x v="1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x v="3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x v="1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n v="24"/>
    <n v="23.63"/>
    <x v="6"/>
    <x v="9"/>
    <x v="2442"/>
    <x v="5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x v="1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x v="6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x v="1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x v="3"/>
  </r>
  <r>
    <n v="1853"/>
    <s v="Beyond the Victory recording their debut EP"/>
    <s v="The money will go towards our debut EP being Recorded mixed by Andrew Baylis and mastered by Drew Fulk of Think Sound Studios."/>
    <x v="268"/>
    <n v="815"/>
    <x v="0"/>
    <s v="US"/>
    <s v="USD"/>
    <n v="1352860017"/>
    <n v="1348536417"/>
    <b v="0"/>
    <n v="14"/>
    <b v="1"/>
    <s v="music/rock"/>
    <n v="102"/>
    <n v="58.21"/>
    <x v="7"/>
    <x v="15"/>
    <x v="2448"/>
    <x v="3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n v="33"/>
    <n v="50.88"/>
    <x v="6"/>
    <x v="11"/>
    <x v="2449"/>
    <x v="4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n v="148"/>
    <n v="54.27"/>
    <x v="1"/>
    <x v="17"/>
    <x v="2450"/>
    <x v="3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x v="6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n v="116"/>
    <n v="24.58"/>
    <x v="7"/>
    <x v="15"/>
    <x v="2452"/>
    <x v="3"/>
  </r>
  <r>
    <n v="2300"/>
    <s v="Keep The Prison Van Rolling"/>
    <s v="Big Fiction leaves for tour on 6/27 but the Prison Van needs some work!  New brakes, transmission repair, tires... it needs a bit."/>
    <x v="268"/>
    <n v="810"/>
    <x v="0"/>
    <s v="US"/>
    <s v="USD"/>
    <n v="1340904416"/>
    <n v="1339694816"/>
    <b v="0"/>
    <n v="7"/>
    <b v="1"/>
    <s v="music/rock"/>
    <n v="101"/>
    <n v="115.71"/>
    <x v="7"/>
    <x v="15"/>
    <x v="2453"/>
    <x v="3"/>
  </r>
  <r>
    <n v="3327"/>
    <s v="Itch + Scratch at Hackney Showroom"/>
    <s v="After 3 successful nights last year, Itch+Scratch are back. New writing, live music and party fun. Best New Theatre, Great Night Out."/>
    <x v="268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x v="1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x v="2"/>
  </r>
  <r>
    <n v="1947"/>
    <s v="Fusion in a Bubblegum Machine"/>
    <s v="You may be thinking: &quot;a fusion reactor? Thatâ€™s not very exciting, I see fusion every day.&quot; But. How often do you see fusion inside of a Bubblegum..."/>
    <x v="268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x v="8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x v="1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n v="20"/>
    <n v="100.63"/>
    <x v="6"/>
    <x v="11"/>
    <x v="2458"/>
    <x v="1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59"/>
    <x v="2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n v="134"/>
    <n v="53.4"/>
    <x v="4"/>
    <x v="7"/>
    <x v="2460"/>
    <x v="4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n v="1"/>
    <n v="200"/>
    <x v="4"/>
    <x v="29"/>
    <x v="2461"/>
    <x v="2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n v="3"/>
    <n v="800"/>
    <x v="6"/>
    <x v="11"/>
    <x v="2462"/>
    <x v="1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n v="16"/>
    <n v="160"/>
    <x v="5"/>
    <x v="10"/>
    <x v="2463"/>
    <x v="4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n v="18"/>
    <n v="88.89"/>
    <x v="1"/>
    <x v="31"/>
    <x v="2464"/>
    <x v="4"/>
  </r>
  <r>
    <n v="3608"/>
    <s v="Petrification"/>
    <s v="Help us get the show on the road! Petrification is a new play about home, memory and identity and we need your help to tour."/>
    <x v="268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x v="1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6"/>
    <x v="4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x v="3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n v="16"/>
    <n v="88.44"/>
    <x v="6"/>
    <x v="9"/>
    <x v="2468"/>
    <x v="1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n v="4"/>
    <n v="56.79"/>
    <x v="6"/>
    <x v="9"/>
    <x v="2469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n v="53"/>
    <n v="88.33"/>
    <x v="6"/>
    <x v="11"/>
    <x v="2470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n v="106"/>
    <n v="88.33"/>
    <x v="6"/>
    <x v="19"/>
    <x v="2471"/>
    <x v="2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x v="4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n v="1"/>
    <n v="112.57"/>
    <x v="0"/>
    <x v="26"/>
    <x v="247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x v="3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n v="142"/>
    <n v="29"/>
    <x v="6"/>
    <x v="11"/>
    <x v="2475"/>
    <x v="2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n v="104"/>
    <n v="97.5"/>
    <x v="6"/>
    <x v="11"/>
    <x v="2476"/>
    <x v="2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n v="130"/>
    <n v="23.64"/>
    <x v="6"/>
    <x v="11"/>
    <x v="2477"/>
    <x v="4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n v="130"/>
    <n v="28.89"/>
    <x v="6"/>
    <x v="11"/>
    <x v="2478"/>
    <x v="4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x v="4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x v="2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x v="6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n v="22"/>
    <n v="76"/>
    <x v="7"/>
    <x v="14"/>
    <x v="2484"/>
    <x v="5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n v="22"/>
    <n v="126.5"/>
    <x v="6"/>
    <x v="11"/>
    <x v="2487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n v="101"/>
    <n v="42.11"/>
    <x v="7"/>
    <x v="15"/>
    <x v="2488"/>
    <x v="0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x v="2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x v="1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n v="15"/>
    <n v="83.33"/>
    <x v="6"/>
    <x v="11"/>
    <x v="2491"/>
    <x v="2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n v="75"/>
    <n v="35.71"/>
    <x v="7"/>
    <x v="12"/>
    <x v="2492"/>
    <x v="1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n v="125"/>
    <n v="27.78"/>
    <x v="7"/>
    <x v="12"/>
    <x v="2493"/>
    <x v="3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x v="2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x v="1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n v="27"/>
    <n v="35"/>
    <x v="6"/>
    <x v="11"/>
    <x v="2496"/>
    <x v="4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x v="3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x v="3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n v="24"/>
    <n v="34.76"/>
    <x v="7"/>
    <x v="33"/>
    <x v="2499"/>
    <x v="0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n v="37"/>
    <n v="91.25"/>
    <x v="6"/>
    <x v="11"/>
    <x v="2500"/>
    <x v="2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n v="104"/>
    <n v="36.5"/>
    <x v="6"/>
    <x v="11"/>
    <x v="2501"/>
    <x v="2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n v="145"/>
    <n v="21.38"/>
    <x v="7"/>
    <x v="15"/>
    <x v="2502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x v="0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x v="4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x v="1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x v="1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x v="2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n v="57"/>
    <n v="59.58"/>
    <x v="6"/>
    <x v="11"/>
    <x v="2510"/>
    <x v="4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n v="60"/>
    <n v="65"/>
    <x v="6"/>
    <x v="9"/>
    <x v="2511"/>
    <x v="4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n v="119"/>
    <n v="27.5"/>
    <x v="6"/>
    <x v="11"/>
    <x v="2512"/>
    <x v="4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n v="115"/>
    <n v="51"/>
    <x v="6"/>
    <x v="11"/>
    <x v="2513"/>
    <x v="4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x v="1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x v="1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x v="2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x v="0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x v="4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n v="100"/>
    <n v="50"/>
    <x v="7"/>
    <x v="15"/>
    <x v="2520"/>
    <x v="3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x v="1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n v="1"/>
    <n v="76.67"/>
    <x v="0"/>
    <x v="26"/>
    <x v="2522"/>
    <x v="1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n v="5"/>
    <n v="27.36"/>
    <x v="0"/>
    <x v="1"/>
    <x v="2523"/>
    <x v="4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4"/>
    <x v="1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x v="6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x v="3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x v="7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x v="1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x v="1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x v="2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x v="2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x v="4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n v="1"/>
    <n v="47.86"/>
    <x v="0"/>
    <x v="26"/>
    <x v="2533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x v="1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x v="5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x v="4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x v="4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n v="37"/>
    <n v="46.93"/>
    <x v="6"/>
    <x v="11"/>
    <x v="2539"/>
    <x v="4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x v="2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n v="13"/>
    <n v="93"/>
    <x v="6"/>
    <x v="11"/>
    <x v="2541"/>
    <x v="4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2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n v="7"/>
    <n v="216.67"/>
    <x v="7"/>
    <x v="14"/>
    <x v="2543"/>
    <x v="4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n v="11"/>
    <n v="108.33"/>
    <x v="6"/>
    <x v="11"/>
    <x v="2544"/>
    <x v="1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n v="13"/>
    <n v="65"/>
    <x v="1"/>
    <x v="32"/>
    <x v="2545"/>
    <x v="4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n v="27"/>
    <n v="46.43"/>
    <x v="6"/>
    <x v="11"/>
    <x v="2546"/>
    <x v="2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n v="130"/>
    <n v="50"/>
    <x v="6"/>
    <x v="11"/>
    <x v="2547"/>
    <x v="4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n v="130"/>
    <n v="46.43"/>
    <x v="6"/>
    <x v="11"/>
    <x v="2548"/>
    <x v="4"/>
  </r>
  <r>
    <n v="3073"/>
    <s v="Performing and Visual Arts Center, Rochester, NY"/>
    <s v="Conversion of a long dormant synagogue into a Performing and Visual Arts Center, revitalizing Rochester's inner city."/>
    <x v="310"/>
    <n v="645"/>
    <x v="2"/>
    <s v="US"/>
    <s v="USD"/>
    <n v="1434309540"/>
    <n v="1429287900"/>
    <b v="0"/>
    <n v="7"/>
    <b v="0"/>
    <s v="theater/spaces"/>
    <n v="0"/>
    <n v="92.14"/>
    <x v="6"/>
    <x v="9"/>
    <x v="2549"/>
    <x v="4"/>
  </r>
  <r>
    <n v="3131"/>
    <s v="SNAKE EYES"/>
    <s v="A Staged Reading of &quot;Snake Eyes,&quot; a new play by Alex Rafala"/>
    <x v="311"/>
    <n v="645"/>
    <x v="3"/>
    <s v="US"/>
    <s v="USD"/>
    <n v="1491656045"/>
    <n v="1489067645"/>
    <b v="0"/>
    <n v="12"/>
    <b v="0"/>
    <s v="theater/plays"/>
    <n v="16"/>
    <n v="53.75"/>
    <x v="6"/>
    <x v="11"/>
    <x v="2550"/>
    <x v="5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n v="31"/>
    <n v="21.47"/>
    <x v="7"/>
    <x v="33"/>
    <x v="2551"/>
    <x v="3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n v="21"/>
    <n v="45.79"/>
    <x v="6"/>
    <x v="11"/>
    <x v="2552"/>
    <x v="1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n v="32"/>
    <n v="40.06"/>
    <x v="6"/>
    <x v="11"/>
    <x v="2553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n v="32"/>
    <n v="33.74"/>
    <x v="6"/>
    <x v="11"/>
    <x v="2554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n v="128"/>
    <n v="21.37"/>
    <x v="7"/>
    <x v="13"/>
    <x v="2555"/>
    <x v="1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x v="2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x v="3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n v="18"/>
    <n v="58.18"/>
    <x v="7"/>
    <x v="33"/>
    <x v="2558"/>
    <x v="4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x v="6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x v="5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x v="2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n v="1"/>
    <n v="90.86"/>
    <x v="0"/>
    <x v="1"/>
    <x v="2562"/>
    <x v="2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n v="106"/>
    <n v="70.67"/>
    <x v="6"/>
    <x v="9"/>
    <x v="2563"/>
    <x v="1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4"/>
    <x v="6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n v="25"/>
    <n v="57.73"/>
    <x v="7"/>
    <x v="14"/>
    <x v="2565"/>
    <x v="5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n v="127"/>
    <n v="22.61"/>
    <x v="6"/>
    <x v="11"/>
    <x v="2566"/>
    <x v="1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n v="181"/>
    <n v="33.32"/>
    <x v="7"/>
    <x v="15"/>
    <x v="2567"/>
    <x v="4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x v="1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n v="126"/>
    <n v="78.88"/>
    <x v="6"/>
    <x v="11"/>
    <x v="2570"/>
    <x v="4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x v="1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x v="4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x v="4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n v="21"/>
    <n v="52.08"/>
    <x v="6"/>
    <x v="11"/>
    <x v="2574"/>
    <x v="1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x v="1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x v="1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n v="11"/>
    <n v="51.67"/>
    <x v="6"/>
    <x v="11"/>
    <x v="2577"/>
    <x v="2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n v="48"/>
    <n v="62"/>
    <x v="6"/>
    <x v="11"/>
    <x v="2578"/>
    <x v="2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n v="103"/>
    <n v="56.36"/>
    <x v="7"/>
    <x v="12"/>
    <x v="2579"/>
    <x v="3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n v="124"/>
    <n v="38.75"/>
    <x v="7"/>
    <x v="15"/>
    <x v="2580"/>
    <x v="3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x v="1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n v="61"/>
    <n v="203.67"/>
    <x v="6"/>
    <x v="11"/>
    <x v="2583"/>
    <x v="1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n v="2"/>
    <n v="67.78"/>
    <x v="6"/>
    <x v="9"/>
    <x v="2584"/>
    <x v="4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x v="3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n v="122"/>
    <n v="27.73"/>
    <x v="6"/>
    <x v="11"/>
    <x v="2586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x v="4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x v="0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x v="3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x v="2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n v="0"/>
    <n v="201.67"/>
    <x v="6"/>
    <x v="9"/>
    <x v="2591"/>
    <x v="4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n v="242"/>
    <n v="24.2"/>
    <x v="6"/>
    <x v="11"/>
    <x v="2592"/>
    <x v="4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n v="242"/>
    <n v="43.21"/>
    <x v="6"/>
    <x v="11"/>
    <x v="2593"/>
    <x v="1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n v="6"/>
    <n v="50.08"/>
    <x v="3"/>
    <x v="18"/>
    <x v="2594"/>
    <x v="4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5"/>
    <x v="4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n v="3"/>
    <n v="75"/>
    <x v="1"/>
    <x v="31"/>
    <x v="2596"/>
    <x v="1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7"/>
    <x v="2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n v="120"/>
    <n v="60"/>
    <x v="5"/>
    <x v="27"/>
    <x v="2598"/>
    <x v="6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9"/>
    <x v="2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x v="1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x v="3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x v="2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x v="2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x v="2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x v="2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x v="5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n v="12"/>
    <n v="24.46"/>
    <x v="6"/>
    <x v="19"/>
    <x v="2607"/>
    <x v="4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n v="20"/>
    <n v="25.52"/>
    <x v="6"/>
    <x v="9"/>
    <x v="2608"/>
    <x v="1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x v="2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n v="3"/>
    <n v="65"/>
    <x v="4"/>
    <x v="29"/>
    <x v="2611"/>
    <x v="4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n v="105"/>
    <n v="29"/>
    <x v="6"/>
    <x v="11"/>
    <x v="2612"/>
    <x v="4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n v="29"/>
    <n v="44.31"/>
    <x v="6"/>
    <x v="11"/>
    <x v="2613"/>
    <x v="2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x v="4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x v="4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n v="228"/>
    <n v="57"/>
    <x v="6"/>
    <x v="11"/>
    <x v="2618"/>
    <x v="4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x v="1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x v="4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n v="113"/>
    <n v="12.53"/>
    <x v="7"/>
    <x v="22"/>
    <x v="2622"/>
    <x v="0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n v="28"/>
    <n v="51"/>
    <x v="6"/>
    <x v="11"/>
    <x v="2623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n v="0"/>
    <n v="50.91"/>
    <x v="3"/>
    <x v="18"/>
    <x v="2624"/>
    <x v="3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n v="10"/>
    <n v="62.22"/>
    <x v="7"/>
    <x v="14"/>
    <x v="2625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n v="22"/>
    <n v="56"/>
    <x v="5"/>
    <x v="10"/>
    <x v="2626"/>
    <x v="2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x v="3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n v="159"/>
    <n v="18"/>
    <x v="6"/>
    <x v="11"/>
    <x v="2628"/>
    <x v="1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n v="185"/>
    <n v="50.45"/>
    <x v="7"/>
    <x v="15"/>
    <x v="2629"/>
    <x v="6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n v="11"/>
    <n v="69.13"/>
    <x v="2"/>
    <x v="3"/>
    <x v="2630"/>
    <x v="2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n v="28"/>
    <n v="55.3"/>
    <x v="0"/>
    <x v="1"/>
    <x v="2631"/>
    <x v="2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n v="110"/>
    <n v="42.38"/>
    <x v="7"/>
    <x v="15"/>
    <x v="2632"/>
    <x v="4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n v="5"/>
    <n v="183.33"/>
    <x v="6"/>
    <x v="11"/>
    <x v="2633"/>
    <x v="4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n v="11"/>
    <n v="45.83"/>
    <x v="6"/>
    <x v="11"/>
    <x v="2634"/>
    <x v="4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5"/>
    <x v="6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n v="110"/>
    <n v="50"/>
    <x v="7"/>
    <x v="15"/>
    <x v="2636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n v="110"/>
    <n v="55"/>
    <x v="6"/>
    <x v="11"/>
    <x v="2637"/>
    <x v="4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x v="1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n v="109"/>
    <n v="36.33"/>
    <x v="6"/>
    <x v="11"/>
    <x v="2639"/>
    <x v="2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n v="156"/>
    <n v="28.68"/>
    <x v="7"/>
    <x v="15"/>
    <x v="2640"/>
    <x v="3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n v="218"/>
    <n v="19.46"/>
    <x v="7"/>
    <x v="20"/>
    <x v="2641"/>
    <x v="1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n v="27"/>
    <n v="38.71"/>
    <x v="6"/>
    <x v="11"/>
    <x v="2642"/>
    <x v="5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n v="5"/>
    <n v="60.11"/>
    <x v="6"/>
    <x v="11"/>
    <x v="2643"/>
    <x v="4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x v="5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x v="2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x v="2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x v="2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x v="4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x v="1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n v="11"/>
    <n v="47.91"/>
    <x v="6"/>
    <x v="11"/>
    <x v="2652"/>
    <x v="1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x v="1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n v="105"/>
    <n v="75"/>
    <x v="6"/>
    <x v="19"/>
    <x v="2654"/>
    <x v="1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n v="175"/>
    <n v="29.17"/>
    <x v="6"/>
    <x v="11"/>
    <x v="2655"/>
    <x v="2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n v="5"/>
    <n v="57.89"/>
    <x v="6"/>
    <x v="9"/>
    <x v="2656"/>
    <x v="1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n v="3"/>
    <n v="65"/>
    <x v="7"/>
    <x v="33"/>
    <x v="2657"/>
    <x v="3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n v="3"/>
    <n v="47.27"/>
    <x v="6"/>
    <x v="11"/>
    <x v="2658"/>
    <x v="1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n v="104"/>
    <n v="32.5"/>
    <x v="7"/>
    <x v="15"/>
    <x v="2659"/>
    <x v="1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n v="104"/>
    <n v="47.27"/>
    <x v="7"/>
    <x v="15"/>
    <x v="2660"/>
    <x v="1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n v="104"/>
    <n v="57.78"/>
    <x v="6"/>
    <x v="11"/>
    <x v="2661"/>
    <x v="2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n v="104"/>
    <n v="34.6"/>
    <x v="7"/>
    <x v="15"/>
    <x v="2662"/>
    <x v="8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x v="7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x v="1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x v="4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x v="4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n v="20"/>
    <n v="50.4"/>
    <x v="6"/>
    <x v="11"/>
    <x v="2668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x v="4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x v="1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x v="6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n v="100"/>
    <n v="62.63"/>
    <x v="6"/>
    <x v="11"/>
    <x v="2673"/>
    <x v="1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n v="1"/>
    <n v="500"/>
    <x v="6"/>
    <x v="19"/>
    <x v="2674"/>
    <x v="4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n v="9"/>
    <n v="29.41"/>
    <x v="6"/>
    <x v="11"/>
    <x v="2675"/>
    <x v="2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6"/>
    <x v="6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7"/>
    <x v="4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n v="100"/>
    <n v="62.5"/>
    <x v="6"/>
    <x v="9"/>
    <x v="2679"/>
    <x v="5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n v="100"/>
    <n v="55.56"/>
    <x v="6"/>
    <x v="11"/>
    <x v="2681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x v="1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x v="4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n v="143"/>
    <n v="25"/>
    <x v="7"/>
    <x v="15"/>
    <x v="2685"/>
    <x v="6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n v="17"/>
    <n v="29.24"/>
    <x v="6"/>
    <x v="11"/>
    <x v="2686"/>
    <x v="2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x v="1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n v="10"/>
    <n v="37.54"/>
    <x v="6"/>
    <x v="11"/>
    <x v="2689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n v="10"/>
    <n v="54.11"/>
    <x v="7"/>
    <x v="14"/>
    <x v="2690"/>
    <x v="1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x v="5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x v="1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x v="1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n v="5"/>
    <n v="60.13"/>
    <x v="6"/>
    <x v="19"/>
    <x v="2695"/>
    <x v="4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n v="12"/>
    <n v="60"/>
    <x v="0"/>
    <x v="1"/>
    <x v="2696"/>
    <x v="1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7"/>
    <x v="4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x v="3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n v="12"/>
    <n v="78.33"/>
    <x v="6"/>
    <x v="9"/>
    <x v="2699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n v="5"/>
    <n v="35.92"/>
    <x v="6"/>
    <x v="11"/>
    <x v="2702"/>
    <x v="2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n v="1"/>
    <n v="57.88"/>
    <x v="0"/>
    <x v="26"/>
    <x v="2703"/>
    <x v="2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4"/>
    <x v="4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n v="2"/>
    <n v="76.67"/>
    <x v="4"/>
    <x v="29"/>
    <x v="2705"/>
    <x v="4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6"/>
    <x v="4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n v="8"/>
    <n v="38.33"/>
    <x v="6"/>
    <x v="11"/>
    <x v="2707"/>
    <x v="2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n v="131"/>
    <n v="21.9"/>
    <x v="5"/>
    <x v="27"/>
    <x v="2708"/>
    <x v="3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9"/>
    <x v="6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n v="184"/>
    <n v="30.67"/>
    <x v="6"/>
    <x v="11"/>
    <x v="2710"/>
    <x v="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x v="4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n v="2"/>
    <n v="32.36"/>
    <x v="6"/>
    <x v="11"/>
    <x v="2712"/>
    <x v="1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n v="38"/>
    <n v="32.36"/>
    <x v="6"/>
    <x v="11"/>
    <x v="2713"/>
    <x v="5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x v="4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n v="3"/>
    <n v="41"/>
    <x v="6"/>
    <x v="9"/>
    <x v="2715"/>
    <x v="2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6"/>
    <x v="2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n v="113"/>
    <n v="30"/>
    <x v="6"/>
    <x v="11"/>
    <x v="27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x v="1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n v="18"/>
    <n v="44"/>
    <x v="6"/>
    <x v="11"/>
    <x v="2720"/>
    <x v="2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n v="110"/>
    <n v="24.44"/>
    <x v="6"/>
    <x v="11"/>
    <x v="2721"/>
    <x v="4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n v="22"/>
    <n v="48.56"/>
    <x v="6"/>
    <x v="11"/>
    <x v="2722"/>
    <x v="4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n v="4"/>
    <n v="145"/>
    <x v="0"/>
    <x v="26"/>
    <x v="2723"/>
    <x v="4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n v="16"/>
    <n v="43.5"/>
    <x v="5"/>
    <x v="10"/>
    <x v="2724"/>
    <x v="2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n v="109"/>
    <n v="31.07"/>
    <x v="7"/>
    <x v="15"/>
    <x v="27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x v="1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x v="2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n v="34"/>
    <n v="33.08"/>
    <x v="6"/>
    <x v="11"/>
    <x v="2728"/>
    <x v="4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n v="57"/>
    <n v="43"/>
    <x v="6"/>
    <x v="9"/>
    <x v="2729"/>
    <x v="4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n v="108"/>
    <n v="47.78"/>
    <x v="4"/>
    <x v="7"/>
    <x v="2730"/>
    <x v="1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n v="129"/>
    <n v="30.71"/>
    <x v="6"/>
    <x v="11"/>
    <x v="2731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n v="143"/>
    <n v="21.5"/>
    <x v="6"/>
    <x v="11"/>
    <x v="2732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n v="28"/>
    <n v="61"/>
    <x v="6"/>
    <x v="11"/>
    <x v="2733"/>
    <x v="4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n v="0"/>
    <n v="53.25"/>
    <x v="0"/>
    <x v="26"/>
    <x v="2734"/>
    <x v="4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n v="9"/>
    <n v="47.33"/>
    <x v="6"/>
    <x v="19"/>
    <x v="2735"/>
    <x v="2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n v="0"/>
    <n v="60.71"/>
    <x v="3"/>
    <x v="28"/>
    <x v="2736"/>
    <x v="4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x v="0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n v="24"/>
    <n v="53.13"/>
    <x v="6"/>
    <x v="11"/>
    <x v="2738"/>
    <x v="4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x v="4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n v="106"/>
    <n v="53.13"/>
    <x v="5"/>
    <x v="27"/>
    <x v="2740"/>
    <x v="6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x v="0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n v="210"/>
    <n v="105"/>
    <x v="6"/>
    <x v="11"/>
    <x v="2742"/>
    <x v="4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x v="1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n v="42"/>
    <n v="29.79"/>
    <x v="6"/>
    <x v="11"/>
    <x v="2744"/>
    <x v="4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x v="7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x v="1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n v="7"/>
    <n v="59"/>
    <x v="6"/>
    <x v="11"/>
    <x v="2747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x v="4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n v="1"/>
    <n v="410"/>
    <x v="3"/>
    <x v="18"/>
    <x v="2749"/>
    <x v="2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n v="24"/>
    <n v="41"/>
    <x v="6"/>
    <x v="11"/>
    <x v="2750"/>
    <x v="5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51"/>
    <x v="2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x v="1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x v="2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n v="3"/>
    <n v="13"/>
    <x v="0"/>
    <x v="1"/>
    <x v="2755"/>
    <x v="1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6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7"/>
    <x v="2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n v="4"/>
    <n v="100.5"/>
    <x v="6"/>
    <x v="19"/>
    <x v="2758"/>
    <x v="1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x v="4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x v="3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x v="3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x v="7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n v="11"/>
    <n v="80"/>
    <x v="6"/>
    <x v="11"/>
    <x v="2764"/>
    <x v="5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n v="16"/>
    <n v="66.67"/>
    <x v="6"/>
    <x v="11"/>
    <x v="2765"/>
    <x v="1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n v="100"/>
    <n v="30.77"/>
    <x v="6"/>
    <x v="11"/>
    <x v="2766"/>
    <x v="1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x v="4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x v="2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x v="7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n v="19"/>
    <n v="64.17"/>
    <x v="6"/>
    <x v="11"/>
    <x v="2770"/>
    <x v="4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n v="128"/>
    <n v="27.5"/>
    <x v="6"/>
    <x v="11"/>
    <x v="2771"/>
    <x v="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x v="2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n v="127"/>
    <n v="25.4"/>
    <x v="6"/>
    <x v="11"/>
    <x v="2773"/>
    <x v="1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n v="11"/>
    <n v="42.22"/>
    <x v="2"/>
    <x v="3"/>
    <x v="2774"/>
    <x v="4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5"/>
    <x v="3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n v="58"/>
    <n v="54.29"/>
    <x v="5"/>
    <x v="10"/>
    <x v="2776"/>
    <x v="4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x v="1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n v="0"/>
    <n v="53.71"/>
    <x v="6"/>
    <x v="9"/>
    <x v="2778"/>
    <x v="2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9"/>
    <x v="1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n v="4"/>
    <n v="93.75"/>
    <x v="6"/>
    <x v="11"/>
    <x v="2780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7"/>
    <x v="33"/>
    <x v="2781"/>
    <x v="3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n v="125"/>
    <n v="53.57"/>
    <x v="1"/>
    <x v="17"/>
    <x v="2782"/>
    <x v="2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n v="150"/>
    <n v="41.67"/>
    <x v="6"/>
    <x v="11"/>
    <x v="2783"/>
    <x v="1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n v="123"/>
    <n v="46.13"/>
    <x v="6"/>
    <x v="11"/>
    <x v="2785"/>
    <x v="1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x v="2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x v="4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x v="4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n v="2"/>
    <n v="60"/>
    <x v="1"/>
    <x v="35"/>
    <x v="2790"/>
    <x v="0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n v="103"/>
    <n v="24"/>
    <x v="7"/>
    <x v="14"/>
    <x v="2791"/>
    <x v="5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x v="2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x v="1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n v="18"/>
    <n v="25.57"/>
    <x v="6"/>
    <x v="11"/>
    <x v="2794"/>
    <x v="2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n v="101"/>
    <n v="59.17"/>
    <x v="6"/>
    <x v="11"/>
    <x v="2795"/>
    <x v="4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x v="2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n v="0"/>
    <n v="116.67"/>
    <x v="0"/>
    <x v="26"/>
    <x v="2799"/>
    <x v="1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x v="2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n v="16"/>
    <n v="29.17"/>
    <x v="6"/>
    <x v="11"/>
    <x v="2801"/>
    <x v="4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n v="140"/>
    <n v="35"/>
    <x v="6"/>
    <x v="11"/>
    <x v="280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n v="0"/>
    <n v="38.44"/>
    <x v="0"/>
    <x v="26"/>
    <x v="2803"/>
    <x v="2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n v="38"/>
    <n v="69"/>
    <x v="7"/>
    <x v="33"/>
    <x v="2805"/>
    <x v="7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n v="6"/>
    <n v="37.89"/>
    <x v="0"/>
    <x v="26"/>
    <x v="2806"/>
    <x v="1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n v="113"/>
    <n v="20"/>
    <x v="6"/>
    <x v="11"/>
    <x v="2807"/>
    <x v="2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x v="4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n v="0"/>
    <n v="55.83"/>
    <x v="6"/>
    <x v="9"/>
    <x v="2809"/>
    <x v="4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n v="1"/>
    <n v="55.83"/>
    <x v="4"/>
    <x v="29"/>
    <x v="2810"/>
    <x v="1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n v="1"/>
    <n v="67"/>
    <x v="5"/>
    <x v="23"/>
    <x v="2811"/>
    <x v="3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n v="7"/>
    <n v="83.75"/>
    <x v="2"/>
    <x v="3"/>
    <x v="2812"/>
    <x v="2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n v="3"/>
    <n v="20.88"/>
    <x v="6"/>
    <x v="9"/>
    <x v="2813"/>
    <x v="1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n v="2"/>
    <n v="55"/>
    <x v="7"/>
    <x v="33"/>
    <x v="2814"/>
    <x v="2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n v="11"/>
    <n v="21.8"/>
    <x v="7"/>
    <x v="33"/>
    <x v="2815"/>
    <x v="0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x v="4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n v="3"/>
    <n v="32.5"/>
    <x v="5"/>
    <x v="10"/>
    <x v="2817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n v="4"/>
    <n v="108.33"/>
    <x v="5"/>
    <x v="10"/>
    <x v="2818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n v="5"/>
    <n v="27.08"/>
    <x v="7"/>
    <x v="33"/>
    <x v="2819"/>
    <x v="0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x v="2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n v="32"/>
    <n v="29.09"/>
    <x v="6"/>
    <x v="11"/>
    <x v="2822"/>
    <x v="1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n v="160"/>
    <n v="40"/>
    <x v="6"/>
    <x v="11"/>
    <x v="2823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x v="4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n v="4"/>
    <n v="26.33"/>
    <x v="6"/>
    <x v="11"/>
    <x v="2825"/>
    <x v="4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n v="104"/>
    <n v="52"/>
    <x v="6"/>
    <x v="11"/>
    <x v="2826"/>
    <x v="2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n v="4"/>
    <n v="23.92"/>
    <x v="6"/>
    <x v="11"/>
    <x v="2827"/>
    <x v="2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n v="0"/>
    <n v="103.33"/>
    <x v="3"/>
    <x v="18"/>
    <x v="2828"/>
    <x v="1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n v="1"/>
    <n v="34.44"/>
    <x v="4"/>
    <x v="29"/>
    <x v="2829"/>
    <x v="2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n v="103"/>
    <n v="28.18"/>
    <x v="7"/>
    <x v="15"/>
    <x v="2830"/>
    <x v="3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x v="4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x v="2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x v="6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x v="4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n v="3"/>
    <n v="150.5"/>
    <x v="0"/>
    <x v="26"/>
    <x v="2835"/>
    <x v="1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n v="12"/>
    <n v="75.25"/>
    <x v="6"/>
    <x v="11"/>
    <x v="2836"/>
    <x v="2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n v="100"/>
    <n v="37.630000000000003"/>
    <x v="7"/>
    <x v="15"/>
    <x v="2837"/>
    <x v="3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n v="241"/>
    <n v="23.15"/>
    <x v="7"/>
    <x v="12"/>
    <x v="2838"/>
    <x v="6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n v="1"/>
    <n v="300"/>
    <x v="0"/>
    <x v="26"/>
    <x v="2839"/>
    <x v="2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n v="3"/>
    <n v="300"/>
    <x v="0"/>
    <x v="26"/>
    <x v="2840"/>
    <x v="4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n v="3"/>
    <n v="300"/>
    <x v="6"/>
    <x v="9"/>
    <x v="2841"/>
    <x v="1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n v="12"/>
    <n v="25"/>
    <x v="6"/>
    <x v="9"/>
    <x v="2842"/>
    <x v="4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n v="50"/>
    <n v="60"/>
    <x v="6"/>
    <x v="11"/>
    <x v="2843"/>
    <x v="1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n v="60"/>
    <n v="60"/>
    <x v="6"/>
    <x v="11"/>
    <x v="2844"/>
    <x v="4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n v="100"/>
    <n v="18.75"/>
    <x v="7"/>
    <x v="20"/>
    <x v="2845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n v="100"/>
    <n v="30"/>
    <x v="7"/>
    <x v="20"/>
    <x v="2846"/>
    <x v="4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n v="100"/>
    <n v="27.27"/>
    <x v="7"/>
    <x v="15"/>
    <x v="2847"/>
    <x v="0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n v="100"/>
    <n v="27.27"/>
    <x v="7"/>
    <x v="12"/>
    <x v="2848"/>
    <x v="0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n v="100"/>
    <n v="30"/>
    <x v="6"/>
    <x v="19"/>
    <x v="2849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n v="24"/>
    <n v="24.33"/>
    <x v="6"/>
    <x v="11"/>
    <x v="2852"/>
    <x v="2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x v="5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x v="1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x v="2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n v="3"/>
    <n v="57"/>
    <x v="6"/>
    <x v="11"/>
    <x v="2858"/>
    <x v="2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n v="14"/>
    <n v="71.25"/>
    <x v="6"/>
    <x v="11"/>
    <x v="2859"/>
    <x v="1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x v="4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n v="0"/>
    <n v="40"/>
    <x v="2"/>
    <x v="34"/>
    <x v="2862"/>
    <x v="2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x v="1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n v="2"/>
    <n v="93.33"/>
    <x v="6"/>
    <x v="9"/>
    <x v="2864"/>
    <x v="4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n v="9"/>
    <n v="35"/>
    <x v="7"/>
    <x v="14"/>
    <x v="2865"/>
    <x v="5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n v="37"/>
    <n v="35"/>
    <x v="7"/>
    <x v="12"/>
    <x v="2866"/>
    <x v="6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x v="2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n v="14"/>
    <n v="55.6"/>
    <x v="6"/>
    <x v="9"/>
    <x v="2869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n v="139"/>
    <n v="30.78"/>
    <x v="6"/>
    <x v="11"/>
    <x v="2871"/>
    <x v="4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x v="1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x v="4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n v="3"/>
    <n v="27.3"/>
    <x v="6"/>
    <x v="11"/>
    <x v="2874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n v="136"/>
    <n v="13.6"/>
    <x v="6"/>
    <x v="11"/>
    <x v="2876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n v="5"/>
    <n v="90.33"/>
    <x v="6"/>
    <x v="11"/>
    <x v="2877"/>
    <x v="1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n v="0"/>
    <n v="54"/>
    <x v="0"/>
    <x v="26"/>
    <x v="2878"/>
    <x v="4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n v="6"/>
    <n v="45"/>
    <x v="3"/>
    <x v="28"/>
    <x v="2879"/>
    <x v="4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n v="18"/>
    <n v="45"/>
    <x v="6"/>
    <x v="11"/>
    <x v="2880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n v="108"/>
    <n v="38.57"/>
    <x v="6"/>
    <x v="11"/>
    <x v="2881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n v="7"/>
    <n v="29.56"/>
    <x v="6"/>
    <x v="11"/>
    <x v="2883"/>
    <x v="1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n v="3"/>
    <n v="52.8"/>
    <x v="6"/>
    <x v="11"/>
    <x v="2884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x v="5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n v="1"/>
    <n v="87"/>
    <x v="0"/>
    <x v="26"/>
    <x v="2886"/>
    <x v="1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n v="1"/>
    <n v="26"/>
    <x v="0"/>
    <x v="1"/>
    <x v="2887"/>
    <x v="4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n v="1"/>
    <n v="28.89"/>
    <x v="0"/>
    <x v="6"/>
    <x v="2888"/>
    <x v="2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x v="2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n v="5"/>
    <n v="65"/>
    <x v="6"/>
    <x v="11"/>
    <x v="2890"/>
    <x v="2"/>
  </r>
  <r>
    <n v="3891"/>
    <s v="Out of the Box: A Mime Story"/>
    <s v="A comedy about a mime who dreams of becoming a stand up comedian."/>
    <x v="268"/>
    <n v="260"/>
    <x v="2"/>
    <s v="US"/>
    <s v="USD"/>
    <n v="1427086740"/>
    <n v="1424488244"/>
    <b v="0"/>
    <n v="7"/>
    <b v="0"/>
    <s v="theater/plays"/>
    <n v="33"/>
    <n v="37.14"/>
    <x v="6"/>
    <x v="11"/>
    <x v="2891"/>
    <x v="4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2"/>
    <x v="4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n v="104"/>
    <n v="21.67"/>
    <x v="5"/>
    <x v="27"/>
    <x v="2893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n v="0"/>
    <n v="64.75"/>
    <x v="0"/>
    <x v="26"/>
    <x v="2894"/>
    <x v="4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n v="52"/>
    <n v="32.25"/>
    <x v="6"/>
    <x v="11"/>
    <x v="2895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x v="3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n v="10"/>
    <n v="42"/>
    <x v="4"/>
    <x v="29"/>
    <x v="2897"/>
    <x v="4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n v="34"/>
    <n v="63"/>
    <x v="6"/>
    <x v="11"/>
    <x v="2898"/>
    <x v="1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n v="13"/>
    <n v="50.2"/>
    <x v="6"/>
    <x v="11"/>
    <x v="289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n v="100"/>
    <n v="31.38"/>
    <x v="6"/>
    <x v="11"/>
    <x v="2900"/>
    <x v="4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n v="0"/>
    <n v="250"/>
    <x v="5"/>
    <x v="23"/>
    <x v="2901"/>
    <x v="0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n v="0"/>
    <n v="62.5"/>
    <x v="4"/>
    <x v="29"/>
    <x v="2902"/>
    <x v="1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n v="0"/>
    <n v="250"/>
    <x v="0"/>
    <x v="1"/>
    <x v="2903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n v="0"/>
    <n v="250"/>
    <x v="8"/>
    <x v="30"/>
    <x v="2904"/>
    <x v="1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n v="1"/>
    <n v="125"/>
    <x v="5"/>
    <x v="10"/>
    <x v="2905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n v="3"/>
    <n v="35.71"/>
    <x v="6"/>
    <x v="11"/>
    <x v="2906"/>
    <x v="2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n v="3"/>
    <n v="250"/>
    <x v="0"/>
    <x v="26"/>
    <x v="2907"/>
    <x v="2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n v="5"/>
    <n v="83.33"/>
    <x v="5"/>
    <x v="10"/>
    <x v="2908"/>
    <x v="4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n v="5"/>
    <n v="62.5"/>
    <x v="6"/>
    <x v="11"/>
    <x v="2909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n v="25"/>
    <n v="50"/>
    <x v="5"/>
    <x v="10"/>
    <x v="2910"/>
    <x v="4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n v="25"/>
    <n v="41.67"/>
    <x v="6"/>
    <x v="19"/>
    <x v="2911"/>
    <x v="4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n v="100"/>
    <n v="27.78"/>
    <x v="6"/>
    <x v="11"/>
    <x v="2912"/>
    <x v="1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n v="100"/>
    <n v="31.25"/>
    <x v="6"/>
    <x v="11"/>
    <x v="2913"/>
    <x v="4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n v="100"/>
    <n v="11.36"/>
    <x v="6"/>
    <x v="11"/>
    <x v="2914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n v="1"/>
    <n v="49"/>
    <x v="0"/>
    <x v="26"/>
    <x v="2915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x v="1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n v="2"/>
    <n v="48.2"/>
    <x v="1"/>
    <x v="31"/>
    <x v="2917"/>
    <x v="4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n v="3"/>
    <n v="30.13"/>
    <x v="7"/>
    <x v="37"/>
    <x v="2918"/>
    <x v="0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n v="5"/>
    <n v="30"/>
    <x v="6"/>
    <x v="11"/>
    <x v="2921"/>
    <x v="4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x v="4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x v="2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x v="1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x v="2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x v="2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x v="1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n v="104"/>
    <n v="26"/>
    <x v="6"/>
    <x v="11"/>
    <x v="2928"/>
    <x v="1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x v="1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x v="3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x v="4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n v="6"/>
    <n v="28.13"/>
    <x v="7"/>
    <x v="14"/>
    <x v="2934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n v="11"/>
    <n v="45"/>
    <x v="3"/>
    <x v="18"/>
    <x v="2935"/>
    <x v="7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n v="23"/>
    <n v="18.75"/>
    <x v="6"/>
    <x v="11"/>
    <x v="2936"/>
    <x v="5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n v="38"/>
    <n v="56.25"/>
    <x v="6"/>
    <x v="11"/>
    <x v="2937"/>
    <x v="4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n v="225"/>
    <n v="75"/>
    <x v="6"/>
    <x v="11"/>
    <x v="2938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n v="2"/>
    <n v="74.33"/>
    <x v="1"/>
    <x v="32"/>
    <x v="2939"/>
    <x v="5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n v="4"/>
    <n v="24.78"/>
    <x v="0"/>
    <x v="26"/>
    <x v="294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x v="1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n v="4"/>
    <n v="54"/>
    <x v="7"/>
    <x v="14"/>
    <x v="2942"/>
    <x v="5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n v="7"/>
    <n v="108"/>
    <x v="6"/>
    <x v="19"/>
    <x v="2943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n v="11"/>
    <n v="72"/>
    <x v="6"/>
    <x v="11"/>
    <x v="2944"/>
    <x v="2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x v="6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x v="7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n v="7"/>
    <n v="30.71"/>
    <x v="6"/>
    <x v="11"/>
    <x v="2947"/>
    <x v="5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n v="11"/>
    <n v="26.75"/>
    <x v="6"/>
    <x v="11"/>
    <x v="2948"/>
    <x v="2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49"/>
    <x v="4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n v="1"/>
    <n v="53"/>
    <x v="8"/>
    <x v="30"/>
    <x v="2950"/>
    <x v="1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n v="4"/>
    <n v="30.29"/>
    <x v="0"/>
    <x v="1"/>
    <x v="2951"/>
    <x v="1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n v="7"/>
    <n v="35.17"/>
    <x v="6"/>
    <x v="11"/>
    <x v="2952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n v="21"/>
    <n v="26.38"/>
    <x v="6"/>
    <x v="11"/>
    <x v="2953"/>
    <x v="2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n v="2"/>
    <n v="52.5"/>
    <x v="4"/>
    <x v="40"/>
    <x v="2954"/>
    <x v="2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n v="3"/>
    <n v="35"/>
    <x v="7"/>
    <x v="37"/>
    <x v="2955"/>
    <x v="0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n v="0"/>
    <n v="68.33"/>
    <x v="0"/>
    <x v="1"/>
    <x v="2956"/>
    <x v="2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n v="11"/>
    <n v="51.25"/>
    <x v="1"/>
    <x v="32"/>
    <x v="2958"/>
    <x v="7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n v="21"/>
    <n v="20.5"/>
    <x v="2"/>
    <x v="34"/>
    <x v="2959"/>
    <x v="1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n v="41"/>
    <n v="29.29"/>
    <x v="7"/>
    <x v="12"/>
    <x v="2960"/>
    <x v="1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n v="103"/>
    <n v="15.77"/>
    <x v="5"/>
    <x v="27"/>
    <x v="2961"/>
    <x v="4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n v="13"/>
    <n v="25.5"/>
    <x v="6"/>
    <x v="11"/>
    <x v="2962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x v="3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n v="2"/>
    <n v="202"/>
    <x v="6"/>
    <x v="11"/>
    <x v="2964"/>
    <x v="1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5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x v="1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n v="10"/>
    <n v="100.5"/>
    <x v="6"/>
    <x v="11"/>
    <x v="2967"/>
    <x v="4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n v="101"/>
    <n v="18.27"/>
    <x v="6"/>
    <x v="11"/>
    <x v="2968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n v="0"/>
    <n v="100"/>
    <x v="1"/>
    <x v="31"/>
    <x v="2969"/>
    <x v="4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n v="1"/>
    <n v="100"/>
    <x v="6"/>
    <x v="11"/>
    <x v="2970"/>
    <x v="4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n v="3"/>
    <n v="200"/>
    <x v="0"/>
    <x v="26"/>
    <x v="2971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n v="3"/>
    <n v="200"/>
    <x v="6"/>
    <x v="9"/>
    <x v="2972"/>
    <x v="4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n v="10"/>
    <n v="40"/>
    <x v="7"/>
    <x v="12"/>
    <x v="2973"/>
    <x v="4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n v="20"/>
    <n v="100"/>
    <x v="5"/>
    <x v="10"/>
    <x v="2974"/>
    <x v="1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n v="100"/>
    <n v="40"/>
    <x v="1"/>
    <x v="17"/>
    <x v="2975"/>
    <x v="1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n v="100"/>
    <n v="22.22"/>
    <x v="6"/>
    <x v="11"/>
    <x v="2976"/>
    <x v="1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7"/>
    <x v="33"/>
    <x v="2978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x v="7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n v="3"/>
    <n v="39"/>
    <x v="6"/>
    <x v="11"/>
    <x v="2981"/>
    <x v="4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n v="130"/>
    <n v="16.25"/>
    <x v="6"/>
    <x v="11"/>
    <x v="2982"/>
    <x v="1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x v="1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x v="4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x v="1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n v="3"/>
    <n v="23.63"/>
    <x v="6"/>
    <x v="11"/>
    <x v="2986"/>
    <x v="2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n v="1"/>
    <n v="23.5"/>
    <x v="4"/>
    <x v="29"/>
    <x v="2987"/>
    <x v="2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x v="4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n v="0"/>
    <n v="46.25"/>
    <x v="6"/>
    <x v="11"/>
    <x v="2990"/>
    <x v="2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n v="3"/>
    <n v="61.67"/>
    <x v="6"/>
    <x v="11"/>
    <x v="2991"/>
    <x v="4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n v="3"/>
    <n v="30"/>
    <x v="0"/>
    <x v="26"/>
    <x v="2992"/>
    <x v="4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x v="4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n v="40"/>
    <n v="25.71"/>
    <x v="5"/>
    <x v="10"/>
    <x v="2994"/>
    <x v="4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n v="120"/>
    <n v="22.5"/>
    <x v="7"/>
    <x v="15"/>
    <x v="2995"/>
    <x v="3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n v="180"/>
    <n v="12"/>
    <x v="6"/>
    <x v="11"/>
    <x v="2996"/>
    <x v="1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x v="3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x v="6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n v="1"/>
    <n v="35.4"/>
    <x v="6"/>
    <x v="11"/>
    <x v="2999"/>
    <x v="1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n v="4"/>
    <n v="59"/>
    <x v="1"/>
    <x v="35"/>
    <x v="3000"/>
    <x v="4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n v="0"/>
    <n v="87.5"/>
    <x v="6"/>
    <x v="9"/>
    <x v="3001"/>
    <x v="4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n v="1"/>
    <n v="35"/>
    <x v="0"/>
    <x v="26"/>
    <x v="3002"/>
    <x v="2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n v="12"/>
    <n v="24.71"/>
    <x v="6"/>
    <x v="11"/>
    <x v="3003"/>
    <x v="4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n v="0"/>
    <n v="42.5"/>
    <x v="7"/>
    <x v="33"/>
    <x v="3004"/>
    <x v="0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n v="2"/>
    <n v="34"/>
    <x v="1"/>
    <x v="35"/>
    <x v="3005"/>
    <x v="6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n v="11"/>
    <n v="42.5"/>
    <x v="6"/>
    <x v="11"/>
    <x v="3006"/>
    <x v="2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n v="20"/>
    <n v="34"/>
    <x v="6"/>
    <x v="11"/>
    <x v="3007"/>
    <x v="4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n v="34"/>
    <n v="28.33"/>
    <x v="2"/>
    <x v="38"/>
    <x v="3008"/>
    <x v="4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n v="17"/>
    <n v="27.5"/>
    <x v="6"/>
    <x v="11"/>
    <x v="3009"/>
    <x v="4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n v="41"/>
    <n v="23.57"/>
    <x v="3"/>
    <x v="18"/>
    <x v="3010"/>
    <x v="3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n v="21"/>
    <n v="23.14"/>
    <x v="6"/>
    <x v="11"/>
    <x v="3011"/>
    <x v="5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n v="3"/>
    <n v="32"/>
    <x v="7"/>
    <x v="33"/>
    <x v="3012"/>
    <x v="0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n v="3"/>
    <n v="40"/>
    <x v="7"/>
    <x v="33"/>
    <x v="3013"/>
    <x v="3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x v="2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x v="4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x v="0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n v="15"/>
    <n v="38.25"/>
    <x v="6"/>
    <x v="11"/>
    <x v="3017"/>
    <x v="2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n v="100"/>
    <n v="21.86"/>
    <x v="7"/>
    <x v="15"/>
    <x v="3018"/>
    <x v="5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x v="2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n v="0"/>
    <n v="50.33"/>
    <x v="7"/>
    <x v="33"/>
    <x v="3020"/>
    <x v="4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n v="1"/>
    <n v="50.33"/>
    <x v="4"/>
    <x v="29"/>
    <x v="3021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n v="2"/>
    <n v="50.33"/>
    <x v="4"/>
    <x v="29"/>
    <x v="3022"/>
    <x v="2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n v="4"/>
    <n v="37.75"/>
    <x v="6"/>
    <x v="19"/>
    <x v="3023"/>
    <x v="1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n v="38"/>
    <n v="11.62"/>
    <x v="6"/>
    <x v="11"/>
    <x v="3024"/>
    <x v="2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n v="2"/>
    <n v="50"/>
    <x v="1"/>
    <x v="35"/>
    <x v="3025"/>
    <x v="4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n v="3"/>
    <n v="30"/>
    <x v="5"/>
    <x v="23"/>
    <x v="3026"/>
    <x v="0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n v="3"/>
    <n v="75"/>
    <x v="1"/>
    <x v="39"/>
    <x v="3027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n v="8"/>
    <n v="50"/>
    <x v="7"/>
    <x v="14"/>
    <x v="3028"/>
    <x v="1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n v="21"/>
    <n v="37.5"/>
    <x v="6"/>
    <x v="11"/>
    <x v="3029"/>
    <x v="4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x v="4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n v="5"/>
    <n v="24.33"/>
    <x v="6"/>
    <x v="11"/>
    <x v="3031"/>
    <x v="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4"/>
    <x v="29"/>
    <x v="3032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n v="3"/>
    <n v="48.33"/>
    <x v="1"/>
    <x v="31"/>
    <x v="3033"/>
    <x v="1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n v="8"/>
    <n v="20.71"/>
    <x v="6"/>
    <x v="11"/>
    <x v="3034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n v="0"/>
    <n v="142"/>
    <x v="0"/>
    <x v="26"/>
    <x v="303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n v="14"/>
    <n v="20.14"/>
    <x v="6"/>
    <x v="9"/>
    <x v="3036"/>
    <x v="2"/>
  </r>
  <r>
    <n v="472"/>
    <s v="3D Animation Story of an Ancient Hero: Fly Forward"/>
    <s v="The animated film &quot;Fly Forward&quot; is an original story which humorously describes the life experiences of the Hero A-Fei in his Childhood"/>
    <x v="268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7"/>
    <x v="2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n v="1"/>
    <n v="23.33"/>
    <x v="0"/>
    <x v="26"/>
    <x v="3039"/>
    <x v="2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x v="4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x v="3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n v="27"/>
    <n v="22.83"/>
    <x v="6"/>
    <x v="11"/>
    <x v="3043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n v="1"/>
    <n v="22.67"/>
    <x v="6"/>
    <x v="11"/>
    <x v="3044"/>
    <x v="2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n v="0"/>
    <n v="33.75"/>
    <x v="6"/>
    <x v="11"/>
    <x v="3045"/>
    <x v="2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n v="1"/>
    <n v="15"/>
    <x v="6"/>
    <x v="11"/>
    <x v="3046"/>
    <x v="2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n v="5"/>
    <n v="27"/>
    <x v="6"/>
    <x v="11"/>
    <x v="3047"/>
    <x v="4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n v="5"/>
    <n v="45"/>
    <x v="6"/>
    <x v="11"/>
    <x v="3048"/>
    <x v="1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x v="1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n v="0"/>
    <n v="44"/>
    <x v="0"/>
    <x v="24"/>
    <x v="3050"/>
    <x v="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n v="4"/>
    <n v="44"/>
    <x v="7"/>
    <x v="37"/>
    <x v="3051"/>
    <x v="0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n v="3"/>
    <n v="16.38"/>
    <x v="0"/>
    <x v="26"/>
    <x v="3052"/>
    <x v="4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n v="7"/>
    <n v="18.71"/>
    <x v="7"/>
    <x v="33"/>
    <x v="3053"/>
    <x v="2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n v="15"/>
    <n v="32.75"/>
    <x v="6"/>
    <x v="11"/>
    <x v="3054"/>
    <x v="2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n v="9"/>
    <n v="32.5"/>
    <x v="6"/>
    <x v="11"/>
    <x v="3055"/>
    <x v="1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n v="13"/>
    <n v="65"/>
    <x v="5"/>
    <x v="10"/>
    <x v="3056"/>
    <x v="4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n v="26"/>
    <n v="13"/>
    <x v="3"/>
    <x v="18"/>
    <x v="3057"/>
    <x v="0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n v="33"/>
    <n v="26"/>
    <x v="6"/>
    <x v="11"/>
    <x v="3058"/>
    <x v="4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n v="65"/>
    <n v="14.44"/>
    <x v="6"/>
    <x v="19"/>
    <x v="3059"/>
    <x v="4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n v="129"/>
    <n v="43"/>
    <x v="6"/>
    <x v="19"/>
    <x v="3060"/>
    <x v="2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n v="0"/>
    <n v="12.8"/>
    <x v="6"/>
    <x v="9"/>
    <x v="3061"/>
    <x v="1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n v="13"/>
    <n v="10.67"/>
    <x v="3"/>
    <x v="18"/>
    <x v="3062"/>
    <x v="0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n v="0"/>
    <n v="42"/>
    <x v="6"/>
    <x v="9"/>
    <x v="3063"/>
    <x v="2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n v="1"/>
    <n v="25.2"/>
    <x v="0"/>
    <x v="1"/>
    <x v="3064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n v="6"/>
    <n v="42"/>
    <x v="6"/>
    <x v="11"/>
    <x v="3065"/>
    <x v="4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n v="0"/>
    <n v="31.25"/>
    <x v="3"/>
    <x v="28"/>
    <x v="3066"/>
    <x v="5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n v="1"/>
    <n v="62.5"/>
    <x v="3"/>
    <x v="28"/>
    <x v="3067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n v="1"/>
    <n v="62.5"/>
    <x v="6"/>
    <x v="9"/>
    <x v="3068"/>
    <x v="1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n v="1"/>
    <n v="62.5"/>
    <x v="6"/>
    <x v="11"/>
    <x v="3069"/>
    <x v="2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n v="1"/>
    <n v="62.5"/>
    <x v="6"/>
    <x v="11"/>
    <x v="307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n v="4"/>
    <n v="31.25"/>
    <x v="7"/>
    <x v="12"/>
    <x v="3071"/>
    <x v="0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n v="5"/>
    <n v="62.5"/>
    <x v="5"/>
    <x v="23"/>
    <x v="3072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n v="5"/>
    <n v="41.67"/>
    <x v="1"/>
    <x v="32"/>
    <x v="3073"/>
    <x v="1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n v="124"/>
    <n v="8.86"/>
    <x v="6"/>
    <x v="11"/>
    <x v="3075"/>
    <x v="4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n v="0"/>
    <n v="20.5"/>
    <x v="0"/>
    <x v="26"/>
    <x v="3076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n v="22"/>
    <n v="24.6"/>
    <x v="7"/>
    <x v="33"/>
    <x v="3077"/>
    <x v="5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n v="0"/>
    <n v="40"/>
    <x v="6"/>
    <x v="11"/>
    <x v="3078"/>
    <x v="2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n v="0"/>
    <n v="60"/>
    <x v="4"/>
    <x v="29"/>
    <x v="3079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n v="6"/>
    <n v="60"/>
    <x v="7"/>
    <x v="33"/>
    <x v="3080"/>
    <x v="2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n v="29"/>
    <n v="60"/>
    <x v="0"/>
    <x v="26"/>
    <x v="3081"/>
    <x v="2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n v="48"/>
    <n v="30"/>
    <x v="4"/>
    <x v="7"/>
    <x v="3082"/>
    <x v="5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n v="171"/>
    <n v="8.57"/>
    <x v="6"/>
    <x v="11"/>
    <x v="3083"/>
    <x v="1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x v="1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n v="1"/>
    <n v="13.11"/>
    <x v="6"/>
    <x v="11"/>
    <x v="3085"/>
    <x v="2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n v="3"/>
    <n v="29"/>
    <x v="6"/>
    <x v="19"/>
    <x v="3086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7"/>
    <x v="3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n v="58"/>
    <n v="58"/>
    <x v="6"/>
    <x v="9"/>
    <x v="3088"/>
    <x v="1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x v="1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n v="2"/>
    <n v="23"/>
    <x v="3"/>
    <x v="18"/>
    <x v="3090"/>
    <x v="1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n v="10"/>
    <n v="23"/>
    <x v="3"/>
    <x v="18"/>
    <x v="309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n v="23"/>
    <n v="16.43"/>
    <x v="0"/>
    <x v="26"/>
    <x v="3092"/>
    <x v="4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x v="3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n v="0"/>
    <n v="36.67"/>
    <x v="6"/>
    <x v="19"/>
    <x v="3095"/>
    <x v="4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n v="1"/>
    <n v="55"/>
    <x v="1"/>
    <x v="39"/>
    <x v="3096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7"/>
    <x v="4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n v="2"/>
    <n v="27.5"/>
    <x v="6"/>
    <x v="11"/>
    <x v="3098"/>
    <x v="2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n v="3"/>
    <n v="15.71"/>
    <x v="5"/>
    <x v="10"/>
    <x v="3099"/>
    <x v="4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n v="11"/>
    <n v="55"/>
    <x v="7"/>
    <x v="14"/>
    <x v="3100"/>
    <x v="1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n v="22"/>
    <n v="55"/>
    <x v="6"/>
    <x v="11"/>
    <x v="3101"/>
    <x v="2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x v="2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n v="1"/>
    <n v="15.43"/>
    <x v="0"/>
    <x v="26"/>
    <x v="3103"/>
    <x v="4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n v="1"/>
    <n v="108"/>
    <x v="4"/>
    <x v="7"/>
    <x v="3104"/>
    <x v="5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x v="2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n v="0"/>
    <n v="26.5"/>
    <x v="0"/>
    <x v="1"/>
    <x v="3106"/>
    <x v="4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n v="0"/>
    <n v="53"/>
    <x v="0"/>
    <x v="26"/>
    <x v="3107"/>
    <x v="4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08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n v="1"/>
    <n v="35.33"/>
    <x v="0"/>
    <x v="1"/>
    <x v="3109"/>
    <x v="4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n v="1"/>
    <n v="26.5"/>
    <x v="0"/>
    <x v="1"/>
    <x v="3110"/>
    <x v="2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n v="424"/>
    <n v="21.2"/>
    <x v="7"/>
    <x v="15"/>
    <x v="31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x v="1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x v="2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n v="0"/>
    <n v="52.5"/>
    <x v="6"/>
    <x v="9"/>
    <x v="3114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n v="1"/>
    <n v="52.5"/>
    <x v="6"/>
    <x v="11"/>
    <x v="3115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n v="2"/>
    <n v="17.5"/>
    <x v="1"/>
    <x v="35"/>
    <x v="3116"/>
    <x v="0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7"/>
    <x v="1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x v="0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n v="1"/>
    <n v="17"/>
    <x v="0"/>
    <x v="6"/>
    <x v="3119"/>
    <x v="1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n v="1"/>
    <n v="12.75"/>
    <x v="6"/>
    <x v="19"/>
    <x v="3120"/>
    <x v="4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n v="2"/>
    <n v="50.5"/>
    <x v="7"/>
    <x v="33"/>
    <x v="3121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n v="3"/>
    <n v="50.5"/>
    <x v="6"/>
    <x v="11"/>
    <x v="3122"/>
    <x v="1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x v="1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n v="144"/>
    <n v="50.5"/>
    <x v="0"/>
    <x v="1"/>
    <x v="3124"/>
    <x v="1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n v="0"/>
    <n v="100"/>
    <x v="4"/>
    <x v="29"/>
    <x v="3125"/>
    <x v="2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n v="0"/>
    <n v="100"/>
    <x v="0"/>
    <x v="1"/>
    <x v="3126"/>
    <x v="4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n v="0"/>
    <n v="50"/>
    <x v="0"/>
    <x v="26"/>
    <x v="3127"/>
    <x v="4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n v="0"/>
    <n v="100"/>
    <x v="1"/>
    <x v="31"/>
    <x v="3128"/>
    <x v="4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n v="0"/>
    <n v="50"/>
    <x v="4"/>
    <x v="29"/>
    <x v="3129"/>
    <x v="4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n v="1"/>
    <n v="100"/>
    <x v="7"/>
    <x v="33"/>
    <x v="3130"/>
    <x v="3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n v="1"/>
    <n v="100"/>
    <x v="4"/>
    <x v="29"/>
    <x v="3131"/>
    <x v="1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n v="1"/>
    <n v="100"/>
    <x v="6"/>
    <x v="9"/>
    <x v="3132"/>
    <x v="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n v="2"/>
    <n v="100"/>
    <x v="5"/>
    <x v="10"/>
    <x v="3133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n v="2"/>
    <n v="100"/>
    <x v="0"/>
    <x v="26"/>
    <x v="3134"/>
    <x v="4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n v="2"/>
    <n v="25"/>
    <x v="1"/>
    <x v="39"/>
    <x v="3135"/>
    <x v="6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n v="2"/>
    <n v="25"/>
    <x v="6"/>
    <x v="11"/>
    <x v="3136"/>
    <x v="2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n v="3"/>
    <n v="10"/>
    <x v="3"/>
    <x v="18"/>
    <x v="3137"/>
    <x v="1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n v="3"/>
    <n v="100"/>
    <x v="1"/>
    <x v="32"/>
    <x v="3138"/>
    <x v="6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n v="4"/>
    <n v="33.33"/>
    <x v="4"/>
    <x v="29"/>
    <x v="3139"/>
    <x v="1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n v="4"/>
    <n v="100"/>
    <x v="2"/>
    <x v="38"/>
    <x v="3140"/>
    <x v="2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n v="5"/>
    <n v="100"/>
    <x v="1"/>
    <x v="31"/>
    <x v="3141"/>
    <x v="4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n v="5"/>
    <n v="100"/>
    <x v="6"/>
    <x v="11"/>
    <x v="3142"/>
    <x v="2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n v="8"/>
    <n v="100"/>
    <x v="1"/>
    <x v="35"/>
    <x v="3143"/>
    <x v="2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n v="10"/>
    <n v="100"/>
    <x v="6"/>
    <x v="11"/>
    <x v="3144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5"/>
    <x v="4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n v="17"/>
    <n v="33.33"/>
    <x v="6"/>
    <x v="11"/>
    <x v="3146"/>
    <x v="4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n v="20"/>
    <n v="100"/>
    <x v="6"/>
    <x v="19"/>
    <x v="3147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n v="20"/>
    <n v="100"/>
    <x v="6"/>
    <x v="11"/>
    <x v="3148"/>
    <x v="4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n v="100"/>
    <n v="20"/>
    <x v="6"/>
    <x v="11"/>
    <x v="3149"/>
    <x v="1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n v="1"/>
    <n v="24"/>
    <x v="6"/>
    <x v="11"/>
    <x v="3150"/>
    <x v="5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n v="2"/>
    <n v="15.83"/>
    <x v="6"/>
    <x v="11"/>
    <x v="3152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n v="3"/>
    <n v="23.75"/>
    <x v="6"/>
    <x v="11"/>
    <x v="3153"/>
    <x v="1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n v="6"/>
    <n v="9.5"/>
    <x v="6"/>
    <x v="11"/>
    <x v="3154"/>
    <x v="2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n v="3"/>
    <n v="15.67"/>
    <x v="6"/>
    <x v="11"/>
    <x v="3155"/>
    <x v="4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n v="4"/>
    <n v="23.5"/>
    <x v="2"/>
    <x v="38"/>
    <x v="3156"/>
    <x v="2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n v="9"/>
    <n v="31"/>
    <x v="2"/>
    <x v="34"/>
    <x v="3157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x v="2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x v="1"/>
  </r>
  <r>
    <n v="627"/>
    <s v="Privileged Zone - Premium Social Network (Canceled)"/>
    <s v="Social Network - your new digital social life without ads, monitoring and analyses. Freed from the feeling that every step is followed"/>
    <x v="362"/>
    <n v="90"/>
    <x v="1"/>
    <s v="SE"/>
    <s v="SEK"/>
    <n v="1457996400"/>
    <n v="1452842511"/>
    <b v="0"/>
    <n v="1"/>
    <b v="0"/>
    <s v="technology/web"/>
    <n v="0"/>
    <n v="90"/>
    <x v="0"/>
    <x v="26"/>
    <x v="3160"/>
    <x v="1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n v="0"/>
    <n v="30"/>
    <x v="1"/>
    <x v="39"/>
    <x v="3161"/>
    <x v="0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n v="0"/>
    <n v="30"/>
    <x v="7"/>
    <x v="33"/>
    <x v="3162"/>
    <x v="2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n v="1"/>
    <n v="22.5"/>
    <x v="0"/>
    <x v="1"/>
    <x v="3163"/>
    <x v="5"/>
  </r>
  <r>
    <n v="2599"/>
    <s v="Empty Ramekins Catering Group"/>
    <s v="The Empty Ramekins Catering Group is looking for your help to start up in Miami Florida!!!!"/>
    <x v="364"/>
    <n v="90"/>
    <x v="2"/>
    <s v="US"/>
    <s v="USD"/>
    <n v="1407089147"/>
    <n v="1403201147"/>
    <b v="0"/>
    <n v="5"/>
    <b v="0"/>
    <s v="food/food trucks"/>
    <n v="1"/>
    <n v="18"/>
    <x v="4"/>
    <x v="29"/>
    <x v="3164"/>
    <x v="2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n v="2"/>
    <n v="30"/>
    <x v="6"/>
    <x v="11"/>
    <x v="3165"/>
    <x v="4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n v="5"/>
    <n v="18"/>
    <x v="7"/>
    <x v="33"/>
    <x v="3166"/>
    <x v="3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n v="0"/>
    <n v="17.2"/>
    <x v="4"/>
    <x v="40"/>
    <x v="3167"/>
    <x v="2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n v="29"/>
    <n v="14.33"/>
    <x v="6"/>
    <x v="11"/>
    <x v="3168"/>
    <x v="1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n v="0"/>
    <n v="21.25"/>
    <x v="3"/>
    <x v="18"/>
    <x v="3169"/>
    <x v="2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n v="0"/>
    <n v="21.25"/>
    <x v="0"/>
    <x v="6"/>
    <x v="3170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n v="1"/>
    <n v="5.31"/>
    <x v="3"/>
    <x v="18"/>
    <x v="3171"/>
    <x v="3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n v="1"/>
    <n v="42.5"/>
    <x v="1"/>
    <x v="32"/>
    <x v="3172"/>
    <x v="2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n v="3"/>
    <n v="21.25"/>
    <x v="4"/>
    <x v="7"/>
    <x v="3173"/>
    <x v="5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n v="5"/>
    <n v="21.25"/>
    <x v="7"/>
    <x v="14"/>
    <x v="3174"/>
    <x v="2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n v="6"/>
    <n v="12.14"/>
    <x v="4"/>
    <x v="29"/>
    <x v="3175"/>
    <x v="1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x v="4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n v="0"/>
    <n v="20.5"/>
    <x v="0"/>
    <x v="26"/>
    <x v="3178"/>
    <x v="2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9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x v="4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n v="3"/>
    <n v="16.2"/>
    <x v="3"/>
    <x v="18"/>
    <x v="3181"/>
    <x v="2"/>
  </r>
  <r>
    <n v="1571"/>
    <s v="CAUCASUS - on the untrodden roads (Canceled)"/>
    <s v="An inspiring photo book about an unique Caucasus Expedition by two backpackers - Erna Gaspar (photographer) &amp; Adrian Lorincz (writer)."/>
    <x v="366"/>
    <n v="80"/>
    <x v="1"/>
    <s v="GB"/>
    <s v="GBP"/>
    <n v="1434738483"/>
    <n v="1432146483"/>
    <b v="0"/>
    <n v="4"/>
    <b v="0"/>
    <s v="publishing/art books"/>
    <n v="1"/>
    <n v="20"/>
    <x v="1"/>
    <x v="32"/>
    <x v="3182"/>
    <x v="4"/>
  </r>
  <r>
    <n v="574"/>
    <s v="Unity, A Content Creators Toolkit"/>
    <s v="Grow your YouTube channel and increase your audience by allowing multi uploads, shares and interaction from a single simple interface."/>
    <x v="367"/>
    <n v="80"/>
    <x v="2"/>
    <s v="GB"/>
    <s v="GBP"/>
    <n v="1476873507"/>
    <n v="1474281507"/>
    <b v="0"/>
    <n v="4"/>
    <b v="0"/>
    <s v="technology/web"/>
    <n v="1"/>
    <n v="20"/>
    <x v="0"/>
    <x v="26"/>
    <x v="3183"/>
    <x v="1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n v="8"/>
    <n v="11.43"/>
    <x v="4"/>
    <x v="7"/>
    <x v="3184"/>
    <x v="5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n v="11"/>
    <n v="40"/>
    <x v="6"/>
    <x v="11"/>
    <x v="3185"/>
    <x v="1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n v="32"/>
    <n v="26.67"/>
    <x v="6"/>
    <x v="11"/>
    <x v="3186"/>
    <x v="4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n v="8"/>
    <n v="26"/>
    <x v="2"/>
    <x v="36"/>
    <x v="3187"/>
    <x v="4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x v="1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x v="3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x v="2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n v="0"/>
    <n v="25"/>
    <x v="1"/>
    <x v="31"/>
    <x v="3191"/>
    <x v="1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n v="0"/>
    <n v="37.5"/>
    <x v="4"/>
    <x v="29"/>
    <x v="3192"/>
    <x v="1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n v="0"/>
    <n v="37.5"/>
    <x v="4"/>
    <x v="40"/>
    <x v="3193"/>
    <x v="4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n v="0"/>
    <n v="37.5"/>
    <x v="6"/>
    <x v="9"/>
    <x v="3194"/>
    <x v="4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n v="0"/>
    <n v="37.5"/>
    <x v="7"/>
    <x v="14"/>
    <x v="3195"/>
    <x v="1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n v="0"/>
    <n v="75"/>
    <x v="0"/>
    <x v="1"/>
    <x v="3196"/>
    <x v="2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n v="1"/>
    <n v="25"/>
    <x v="4"/>
    <x v="29"/>
    <x v="3197"/>
    <x v="1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n v="2"/>
    <n v="25"/>
    <x v="2"/>
    <x v="34"/>
    <x v="3198"/>
    <x v="2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n v="3"/>
    <n v="37.5"/>
    <x v="0"/>
    <x v="26"/>
    <x v="3199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n v="4"/>
    <n v="25"/>
    <x v="6"/>
    <x v="11"/>
    <x v="3200"/>
    <x v="2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n v="5"/>
    <n v="18.75"/>
    <x v="6"/>
    <x v="11"/>
    <x v="3201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n v="150"/>
    <n v="25"/>
    <x v="6"/>
    <x v="11"/>
    <x v="3202"/>
    <x v="1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n v="0"/>
    <n v="5.29"/>
    <x v="4"/>
    <x v="29"/>
    <x v="3203"/>
    <x v="4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n v="0"/>
    <n v="24.33"/>
    <x v="4"/>
    <x v="29"/>
    <x v="3204"/>
    <x v="1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n v="7"/>
    <n v="18"/>
    <x v="7"/>
    <x v="12"/>
    <x v="3205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x v="4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n v="0"/>
    <n v="23.67"/>
    <x v="6"/>
    <x v="9"/>
    <x v="3207"/>
    <x v="4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n v="0"/>
    <n v="23.67"/>
    <x v="4"/>
    <x v="29"/>
    <x v="320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n v="0"/>
    <n v="23.33"/>
    <x v="6"/>
    <x v="11"/>
    <x v="3209"/>
    <x v="4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n v="0"/>
    <n v="35"/>
    <x v="0"/>
    <x v="26"/>
    <x v="3210"/>
    <x v="2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n v="1"/>
    <n v="35"/>
    <x v="3"/>
    <x v="18"/>
    <x v="3211"/>
    <x v="3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n v="1"/>
    <n v="17.5"/>
    <x v="4"/>
    <x v="29"/>
    <x v="3212"/>
    <x v="2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n v="3"/>
    <n v="35"/>
    <x v="7"/>
    <x v="12"/>
    <x v="3213"/>
    <x v="6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14"/>
    <x v="1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n v="14"/>
    <n v="10"/>
    <x v="6"/>
    <x v="11"/>
    <x v="3215"/>
    <x v="2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n v="35"/>
    <n v="17.5"/>
    <x v="6"/>
    <x v="11"/>
    <x v="3216"/>
    <x v="4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n v="140"/>
    <n v="23.33"/>
    <x v="6"/>
    <x v="11"/>
    <x v="3217"/>
    <x v="1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x v="2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n v="4"/>
    <n v="23"/>
    <x v="6"/>
    <x v="11"/>
    <x v="3219"/>
    <x v="1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n v="0"/>
    <n v="34"/>
    <x v="0"/>
    <x v="26"/>
    <x v="3220"/>
    <x v="4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n v="3"/>
    <n v="8.5"/>
    <x v="0"/>
    <x v="26"/>
    <x v="3221"/>
    <x v="4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x v="0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n v="0"/>
    <n v="16.25"/>
    <x v="4"/>
    <x v="40"/>
    <x v="3223"/>
    <x v="2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n v="1"/>
    <n v="32.5"/>
    <x v="7"/>
    <x v="33"/>
    <x v="3224"/>
    <x v="6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n v="1"/>
    <n v="32.5"/>
    <x v="7"/>
    <x v="33"/>
    <x v="3225"/>
    <x v="7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x v="2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n v="2"/>
    <n v="13"/>
    <x v="0"/>
    <x v="1"/>
    <x v="3227"/>
    <x v="2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n v="9"/>
    <n v="16.25"/>
    <x v="6"/>
    <x v="11"/>
    <x v="3228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n v="6500"/>
    <n v="21.67"/>
    <x v="6"/>
    <x v="11"/>
    <x v="3229"/>
    <x v="1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x v="0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n v="2"/>
    <n v="15.75"/>
    <x v="6"/>
    <x v="11"/>
    <x v="3231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n v="0"/>
    <n v="12.4"/>
    <x v="7"/>
    <x v="33"/>
    <x v="3232"/>
    <x v="0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n v="0"/>
    <n v="30.5"/>
    <x v="0"/>
    <x v="26"/>
    <x v="3233"/>
    <x v="4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n v="0"/>
    <n v="30.5"/>
    <x v="0"/>
    <x v="1"/>
    <x v="3234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5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n v="8"/>
    <n v="10.17"/>
    <x v="6"/>
    <x v="11"/>
    <x v="3236"/>
    <x v="4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x v="4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n v="1"/>
    <n v="20"/>
    <x v="6"/>
    <x v="11"/>
    <x v="3238"/>
    <x v="4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n v="2"/>
    <n v="15"/>
    <x v="6"/>
    <x v="11"/>
    <x v="3239"/>
    <x v="4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n v="3"/>
    <n v="20"/>
    <x v="0"/>
    <x v="26"/>
    <x v="3240"/>
    <x v="4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n v="6"/>
    <n v="15"/>
    <x v="6"/>
    <x v="11"/>
    <x v="3241"/>
    <x v="4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n v="9"/>
    <n v="60"/>
    <x v="2"/>
    <x v="38"/>
    <x v="3242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n v="9"/>
    <n v="30"/>
    <x v="0"/>
    <x v="6"/>
    <x v="3243"/>
    <x v="2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n v="1"/>
    <n v="29.5"/>
    <x v="4"/>
    <x v="29"/>
    <x v="3244"/>
    <x v="5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n v="2"/>
    <n v="59"/>
    <x v="6"/>
    <x v="11"/>
    <x v="3245"/>
    <x v="5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n v="2"/>
    <n v="19"/>
    <x v="1"/>
    <x v="35"/>
    <x v="3246"/>
    <x v="2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n v="0"/>
    <n v="18.670000000000002"/>
    <x v="6"/>
    <x v="9"/>
    <x v="3247"/>
    <x v="2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n v="1"/>
    <n v="14"/>
    <x v="0"/>
    <x v="26"/>
    <x v="3248"/>
    <x v="4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9"/>
    <x v="3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n v="0"/>
    <n v="27.5"/>
    <x v="0"/>
    <x v="26"/>
    <x v="3250"/>
    <x v="4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1"/>
    <x v="4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n v="0"/>
    <n v="18.329999999999998"/>
    <x v="6"/>
    <x v="11"/>
    <x v="3252"/>
    <x v="2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n v="1"/>
    <n v="27.5"/>
    <x v="1"/>
    <x v="32"/>
    <x v="3253"/>
    <x v="3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n v="1"/>
    <n v="27.5"/>
    <x v="0"/>
    <x v="26"/>
    <x v="3254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n v="1"/>
    <n v="27.5"/>
    <x v="4"/>
    <x v="29"/>
    <x v="3255"/>
    <x v="2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n v="1"/>
    <n v="27.5"/>
    <x v="1"/>
    <x v="31"/>
    <x v="3256"/>
    <x v="4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x v="5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x v="1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x v="1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x v="4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n v="0"/>
    <n v="26"/>
    <x v="0"/>
    <x v="26"/>
    <x v="3262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n v="0"/>
    <n v="3.71"/>
    <x v="5"/>
    <x v="23"/>
    <x v="3263"/>
    <x v="4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n v="0"/>
    <n v="52"/>
    <x v="4"/>
    <x v="29"/>
    <x v="3264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n v="0"/>
    <n v="8.5"/>
    <x v="0"/>
    <x v="4"/>
    <x v="3265"/>
    <x v="4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n v="0"/>
    <n v="12.75"/>
    <x v="3"/>
    <x v="18"/>
    <x v="3266"/>
    <x v="2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n v="1"/>
    <n v="17"/>
    <x v="3"/>
    <x v="28"/>
    <x v="3267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n v="1"/>
    <n v="25.5"/>
    <x v="4"/>
    <x v="29"/>
    <x v="3268"/>
    <x v="4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n v="1"/>
    <n v="25.5"/>
    <x v="5"/>
    <x v="23"/>
    <x v="3269"/>
    <x v="0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n v="1"/>
    <n v="25.5"/>
    <x v="7"/>
    <x v="14"/>
    <x v="3270"/>
    <x v="4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n v="3"/>
    <n v="12.75"/>
    <x v="2"/>
    <x v="36"/>
    <x v="3271"/>
    <x v="1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n v="3"/>
    <n v="25.5"/>
    <x v="5"/>
    <x v="10"/>
    <x v="3272"/>
    <x v="2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n v="9"/>
    <n v="8.5"/>
    <x v="6"/>
    <x v="11"/>
    <x v="3273"/>
    <x v="2"/>
  </r>
  <r>
    <n v="2373"/>
    <s v="Cykelauktion.com (Canceled)"/>
    <s v="We want to create a safe marketplace for buying and selling bicycles."/>
    <x v="373"/>
    <n v="50"/>
    <x v="1"/>
    <s v="SE"/>
    <s v="SEK"/>
    <n v="1440863624"/>
    <n v="1438271624"/>
    <b v="0"/>
    <n v="1"/>
    <b v="0"/>
    <s v="technology/web"/>
    <n v="0"/>
    <n v="50"/>
    <x v="0"/>
    <x v="26"/>
    <x v="327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374"/>
    <n v="50"/>
    <x v="2"/>
    <s v="AU"/>
    <s v="AUD"/>
    <n v="1401662239"/>
    <n v="1399070239"/>
    <b v="0"/>
    <n v="1"/>
    <b v="0"/>
    <s v="film &amp; video/animation"/>
    <n v="0"/>
    <n v="50"/>
    <x v="5"/>
    <x v="23"/>
    <x v="327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x v="375"/>
    <n v="50"/>
    <x v="2"/>
    <s v="US"/>
    <s v="USD"/>
    <n v="1449989260"/>
    <n v="1447397260"/>
    <b v="0"/>
    <n v="1"/>
    <b v="0"/>
    <s v="technology/web"/>
    <n v="0"/>
    <n v="50"/>
    <x v="0"/>
    <x v="26"/>
    <x v="3276"/>
    <x v="4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n v="0"/>
    <n v="50"/>
    <x v="0"/>
    <x v="26"/>
    <x v="3277"/>
    <x v="4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n v="0"/>
    <n v="25"/>
    <x v="0"/>
    <x v="6"/>
    <x v="327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n v="0"/>
    <n v="50"/>
    <x v="7"/>
    <x v="33"/>
    <x v="3279"/>
    <x v="0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n v="0"/>
    <n v="12.5"/>
    <x v="3"/>
    <x v="18"/>
    <x v="3280"/>
    <x v="2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n v="0"/>
    <n v="50"/>
    <x v="4"/>
    <x v="29"/>
    <x v="3281"/>
    <x v="2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n v="0"/>
    <n v="50"/>
    <x v="4"/>
    <x v="29"/>
    <x v="3282"/>
    <x v="2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n v="0"/>
    <n v="16.670000000000002"/>
    <x v="6"/>
    <x v="9"/>
    <x v="3283"/>
    <x v="4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n v="0"/>
    <n v="50"/>
    <x v="5"/>
    <x v="10"/>
    <x v="3284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n v="0"/>
    <n v="50"/>
    <x v="2"/>
    <x v="38"/>
    <x v="3285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n v="0"/>
    <n v="50"/>
    <x v="4"/>
    <x v="29"/>
    <x v="3286"/>
    <x v="4"/>
  </r>
  <r>
    <n v="3095"/>
    <s v="The Old Howard Theatre Company"/>
    <s v="We are a small theatre company looking to provide world class theatre to the working class in the Greater New York area."/>
    <x v="376"/>
    <n v="50"/>
    <x v="2"/>
    <s v="US"/>
    <s v="USD"/>
    <n v="1470011780"/>
    <n v="1464827780"/>
    <b v="0"/>
    <n v="1"/>
    <b v="0"/>
    <s v="theater/spaces"/>
    <n v="0"/>
    <n v="50"/>
    <x v="6"/>
    <x v="9"/>
    <x v="3287"/>
    <x v="1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n v="0"/>
    <n v="50"/>
    <x v="5"/>
    <x v="10"/>
    <x v="3288"/>
    <x v="1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n v="1"/>
    <n v="50"/>
    <x v="4"/>
    <x v="29"/>
    <x v="3289"/>
    <x v="1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n v="1"/>
    <n v="50"/>
    <x v="4"/>
    <x v="29"/>
    <x v="3290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n v="1"/>
    <n v="25"/>
    <x v="1"/>
    <x v="35"/>
    <x v="3291"/>
    <x v="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n v="1"/>
    <n v="25"/>
    <x v="6"/>
    <x v="11"/>
    <x v="3292"/>
    <x v="2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n v="1"/>
    <n v="50"/>
    <x v="8"/>
    <x v="30"/>
    <x v="3293"/>
    <x v="4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n v="1"/>
    <n v="50"/>
    <x v="2"/>
    <x v="36"/>
    <x v="3294"/>
    <x v="1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n v="1"/>
    <n v="50"/>
    <x v="6"/>
    <x v="19"/>
    <x v="3295"/>
    <x v="4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n v="1"/>
    <n v="50"/>
    <x v="6"/>
    <x v="11"/>
    <x v="3296"/>
    <x v="1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n v="1"/>
    <n v="25"/>
    <x v="7"/>
    <x v="33"/>
    <x v="3297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n v="2"/>
    <n v="50"/>
    <x v="7"/>
    <x v="14"/>
    <x v="3298"/>
    <x v="2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99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n v="3"/>
    <n v="50"/>
    <x v="1"/>
    <x v="35"/>
    <x v="3300"/>
    <x v="8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n v="3"/>
    <n v="50"/>
    <x v="6"/>
    <x v="11"/>
    <x v="3301"/>
    <x v="5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n v="5"/>
    <n v="50"/>
    <x v="5"/>
    <x v="23"/>
    <x v="3302"/>
    <x v="6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n v="5"/>
    <n v="50"/>
    <x v="3"/>
    <x v="28"/>
    <x v="3303"/>
    <x v="1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n v="5"/>
    <n v="50"/>
    <x v="6"/>
    <x v="11"/>
    <x v="3304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n v="10"/>
    <n v="10"/>
    <x v="3"/>
    <x v="18"/>
    <x v="3305"/>
    <x v="7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n v="0"/>
    <n v="16"/>
    <x v="1"/>
    <x v="35"/>
    <x v="3306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x v="0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n v="0"/>
    <n v="6.71"/>
    <x v="3"/>
    <x v="18"/>
    <x v="3308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n v="5"/>
    <n v="9.4"/>
    <x v="6"/>
    <x v="11"/>
    <x v="3309"/>
    <x v="4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n v="0"/>
    <n v="22.5"/>
    <x v="4"/>
    <x v="29"/>
    <x v="3310"/>
    <x v="4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x v="3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n v="0"/>
    <n v="11.25"/>
    <x v="3"/>
    <x v="18"/>
    <x v="3312"/>
    <x v="1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n v="0"/>
    <n v="15"/>
    <x v="3"/>
    <x v="18"/>
    <x v="3313"/>
    <x v="1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n v="1"/>
    <n v="22.5"/>
    <x v="6"/>
    <x v="11"/>
    <x v="3314"/>
    <x v="2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n v="1"/>
    <n v="22.5"/>
    <x v="6"/>
    <x v="11"/>
    <x v="3315"/>
    <x v="1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n v="1"/>
    <n v="11.25"/>
    <x v="1"/>
    <x v="39"/>
    <x v="3316"/>
    <x v="3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n v="1"/>
    <n v="9"/>
    <x v="7"/>
    <x v="33"/>
    <x v="3317"/>
    <x v="3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n v="2"/>
    <n v="11.25"/>
    <x v="6"/>
    <x v="11"/>
    <x v="3318"/>
    <x v="4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n v="2"/>
    <n v="15"/>
    <x v="6"/>
    <x v="11"/>
    <x v="331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n v="2"/>
    <n v="22.5"/>
    <x v="7"/>
    <x v="33"/>
    <x v="3320"/>
    <x v="3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n v="2"/>
    <n v="9"/>
    <x v="5"/>
    <x v="23"/>
    <x v="3321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n v="3"/>
    <n v="15"/>
    <x v="6"/>
    <x v="11"/>
    <x v="3322"/>
    <x v="4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n v="5"/>
    <n v="15"/>
    <x v="3"/>
    <x v="18"/>
    <x v="3323"/>
    <x v="3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n v="5"/>
    <n v="15"/>
    <x v="1"/>
    <x v="31"/>
    <x v="3324"/>
    <x v="1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n v="8"/>
    <n v="9"/>
    <x v="3"/>
    <x v="18"/>
    <x v="3325"/>
    <x v="6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x v="1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n v="0"/>
    <n v="10.5"/>
    <x v="0"/>
    <x v="6"/>
    <x v="3327"/>
    <x v="2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n v="4"/>
    <n v="10.5"/>
    <x v="4"/>
    <x v="29"/>
    <x v="3328"/>
    <x v="1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n v="0"/>
    <n v="6.83"/>
    <x v="3"/>
    <x v="18"/>
    <x v="3329"/>
    <x v="1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n v="2"/>
    <n v="10.25"/>
    <x v="6"/>
    <x v="11"/>
    <x v="3330"/>
    <x v="2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n v="4"/>
    <n v="10.25"/>
    <x v="6"/>
    <x v="9"/>
    <x v="3331"/>
    <x v="4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n v="0"/>
    <n v="1.54"/>
    <x v="2"/>
    <x v="3"/>
    <x v="3332"/>
    <x v="2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3"/>
    <x v="1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n v="0"/>
    <n v="13.33"/>
    <x v="6"/>
    <x v="9"/>
    <x v="3334"/>
    <x v="2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n v="1"/>
    <n v="10"/>
    <x v="2"/>
    <x v="3"/>
    <x v="333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n v="1"/>
    <n v="40"/>
    <x v="7"/>
    <x v="37"/>
    <x v="3336"/>
    <x v="0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n v="1"/>
    <n v="13.33"/>
    <x v="4"/>
    <x v="29"/>
    <x v="3337"/>
    <x v="2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n v="1"/>
    <n v="20"/>
    <x v="7"/>
    <x v="33"/>
    <x v="3338"/>
    <x v="0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n v="1"/>
    <n v="20"/>
    <x v="2"/>
    <x v="3"/>
    <x v="3339"/>
    <x v="2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n v="1"/>
    <n v="20"/>
    <x v="6"/>
    <x v="11"/>
    <x v="3340"/>
    <x v="2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n v="1"/>
    <n v="20"/>
    <x v="7"/>
    <x v="33"/>
    <x v="3341"/>
    <x v="0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n v="2"/>
    <n v="13.33"/>
    <x v="6"/>
    <x v="11"/>
    <x v="3342"/>
    <x v="4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43"/>
    <x v="4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n v="3"/>
    <n v="13.33"/>
    <x v="6"/>
    <x v="19"/>
    <x v="3344"/>
    <x v="5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n v="0"/>
    <n v="13"/>
    <x v="0"/>
    <x v="26"/>
    <x v="3345"/>
    <x v="1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n v="1"/>
    <n v="9.75"/>
    <x v="6"/>
    <x v="11"/>
    <x v="3346"/>
    <x v="4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n v="4"/>
    <n v="9.5"/>
    <x v="6"/>
    <x v="11"/>
    <x v="3347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n v="1"/>
    <n v="18.5"/>
    <x v="6"/>
    <x v="11"/>
    <x v="3348"/>
    <x v="4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n v="0"/>
    <n v="12"/>
    <x v="4"/>
    <x v="29"/>
    <x v="3349"/>
    <x v="4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n v="0"/>
    <n v="18"/>
    <x v="3"/>
    <x v="28"/>
    <x v="3350"/>
    <x v="4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n v="1"/>
    <n v="9"/>
    <x v="1"/>
    <x v="39"/>
    <x v="335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n v="1"/>
    <n v="12"/>
    <x v="0"/>
    <x v="4"/>
    <x v="3352"/>
    <x v="4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n v="0"/>
    <n v="17.5"/>
    <x v="4"/>
    <x v="29"/>
    <x v="3353"/>
    <x v="4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n v="0"/>
    <n v="17.5"/>
    <x v="4"/>
    <x v="29"/>
    <x v="3354"/>
    <x v="2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n v="0"/>
    <n v="17.5"/>
    <x v="6"/>
    <x v="19"/>
    <x v="3355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n v="0"/>
    <n v="8.75"/>
    <x v="1"/>
    <x v="39"/>
    <x v="3356"/>
    <x v="2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n v="0"/>
    <n v="11.67"/>
    <x v="4"/>
    <x v="29"/>
    <x v="3357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n v="1"/>
    <n v="8.75"/>
    <x v="7"/>
    <x v="14"/>
    <x v="3358"/>
    <x v="2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n v="1"/>
    <n v="8.75"/>
    <x v="0"/>
    <x v="26"/>
    <x v="3359"/>
    <x v="5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n v="1"/>
    <n v="11.67"/>
    <x v="7"/>
    <x v="14"/>
    <x v="3360"/>
    <x v="2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n v="2"/>
    <n v="35"/>
    <x v="6"/>
    <x v="11"/>
    <x v="336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n v="2"/>
    <n v="17.5"/>
    <x v="6"/>
    <x v="19"/>
    <x v="3362"/>
    <x v="4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n v="5"/>
    <n v="11.67"/>
    <x v="2"/>
    <x v="38"/>
    <x v="3363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x v="1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n v="0"/>
    <n v="8.5"/>
    <x v="3"/>
    <x v="18"/>
    <x v="3365"/>
    <x v="2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n v="1"/>
    <n v="34"/>
    <x v="7"/>
    <x v="14"/>
    <x v="3366"/>
    <x v="4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x v="4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n v="1"/>
    <n v="16"/>
    <x v="1"/>
    <x v="35"/>
    <x v="3368"/>
    <x v="4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n v="2"/>
    <n v="8"/>
    <x v="6"/>
    <x v="11"/>
    <x v="3369"/>
    <x v="4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n v="3"/>
    <n v="10.67"/>
    <x v="6"/>
    <x v="11"/>
    <x v="3370"/>
    <x v="4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n v="0"/>
    <n v="15.5"/>
    <x v="0"/>
    <x v="26"/>
    <x v="3371"/>
    <x v="4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n v="0"/>
    <n v="10.33"/>
    <x v="5"/>
    <x v="23"/>
    <x v="3372"/>
    <x v="2"/>
  </r>
  <r>
    <n v="152"/>
    <s v="The Great Dark (Canceled)"/>
    <s v="The Great Dark is a journey through the unimaginable...and un foreseeable..."/>
    <x v="381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n v="0"/>
    <n v="30"/>
    <x v="4"/>
    <x v="29"/>
    <x v="3374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n v="0"/>
    <n v="30"/>
    <x v="0"/>
    <x v="26"/>
    <x v="3375"/>
    <x v="4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n v="0"/>
    <n v="15"/>
    <x v="4"/>
    <x v="29"/>
    <x v="3376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n v="1"/>
    <n v="30"/>
    <x v="7"/>
    <x v="33"/>
    <x v="3377"/>
    <x v="2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n v="1"/>
    <n v="15"/>
    <x v="4"/>
    <x v="40"/>
    <x v="3378"/>
    <x v="4"/>
  </r>
  <r>
    <n v="497"/>
    <s v="Galaxy Probe Kids"/>
    <s v="live-action/animated series pilot."/>
    <x v="382"/>
    <n v="30"/>
    <x v="2"/>
    <s v="US"/>
    <s v="USD"/>
    <n v="1419483600"/>
    <n v="1414889665"/>
    <b v="0"/>
    <n v="3"/>
    <b v="0"/>
    <s v="film &amp; video/animation"/>
    <n v="1"/>
    <n v="10"/>
    <x v="5"/>
    <x v="23"/>
    <x v="3379"/>
    <x v="2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n v="1"/>
    <n v="15"/>
    <x v="1"/>
    <x v="35"/>
    <x v="3380"/>
    <x v="6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n v="1"/>
    <n v="30"/>
    <x v="7"/>
    <x v="12"/>
    <x v="3381"/>
    <x v="6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n v="1"/>
    <n v="15"/>
    <x v="7"/>
    <x v="33"/>
    <x v="3382"/>
    <x v="3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n v="5"/>
    <n v="30"/>
    <x v="6"/>
    <x v="11"/>
    <x v="3383"/>
    <x v="1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n v="6"/>
    <n v="15"/>
    <x v="6"/>
    <x v="19"/>
    <x v="3384"/>
    <x v="1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n v="120"/>
    <n v="7.5"/>
    <x v="2"/>
    <x v="3"/>
    <x v="3385"/>
    <x v="4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n v="0"/>
    <n v="5.8"/>
    <x v="3"/>
    <x v="18"/>
    <x v="3386"/>
    <x v="1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n v="0"/>
    <n v="29"/>
    <x v="6"/>
    <x v="11"/>
    <x v="3387"/>
    <x v="4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n v="1"/>
    <n v="7.25"/>
    <x v="6"/>
    <x v="11"/>
    <x v="3388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n v="116"/>
    <n v="7.25"/>
    <x v="7"/>
    <x v="25"/>
    <x v="3389"/>
    <x v="0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n v="1"/>
    <n v="28"/>
    <x v="0"/>
    <x v="1"/>
    <x v="3390"/>
    <x v="4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x v="0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n v="1"/>
    <n v="6.75"/>
    <x v="6"/>
    <x v="11"/>
    <x v="3392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x v="2"/>
  </r>
  <r>
    <n v="3124"/>
    <s v="Theater &amp; Arts &amp; Day Care (Canceled)"/>
    <s v="A place where kids/ teens' dreams come true, and one finds there home without sparkly red shoes!"/>
    <x v="385"/>
    <n v="26"/>
    <x v="1"/>
    <s v="US"/>
    <s v="USD"/>
    <n v="1422902601"/>
    <n v="1417718601"/>
    <b v="0"/>
    <n v="4"/>
    <b v="0"/>
    <s v="theater/spaces"/>
    <n v="0"/>
    <n v="6.5"/>
    <x v="6"/>
    <x v="9"/>
    <x v="3394"/>
    <x v="2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n v="0"/>
    <n v="13"/>
    <x v="3"/>
    <x v="28"/>
    <x v="3395"/>
    <x v="1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n v="0"/>
    <n v="13"/>
    <x v="6"/>
    <x v="11"/>
    <x v="3396"/>
    <x v="2"/>
  </r>
  <r>
    <n v="453"/>
    <s v="Jamboni Brothers Pizza Pilot"/>
    <s v="A 7 minute broadcast-quality web pilot (in 3D animation) of Jamboni Brothers Pizza {the ultimate goal being a cartoon TV series}."/>
    <x v="386"/>
    <n v="26"/>
    <x v="2"/>
    <s v="US"/>
    <s v="USD"/>
    <n v="1424375279"/>
    <n v="1422992879"/>
    <b v="0"/>
    <n v="2"/>
    <b v="0"/>
    <s v="film &amp; video/animation"/>
    <n v="0"/>
    <n v="13"/>
    <x v="5"/>
    <x v="23"/>
    <x v="3397"/>
    <x v="4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n v="0"/>
    <n v="13"/>
    <x v="6"/>
    <x v="9"/>
    <x v="3398"/>
    <x v="4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n v="0"/>
    <n v="13"/>
    <x v="0"/>
    <x v="26"/>
    <x v="3399"/>
    <x v="1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n v="0"/>
    <n v="13"/>
    <x v="0"/>
    <x v="1"/>
    <x v="3400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n v="0"/>
    <n v="13"/>
    <x v="1"/>
    <x v="31"/>
    <x v="3401"/>
    <x v="1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n v="0"/>
    <n v="13"/>
    <x v="4"/>
    <x v="29"/>
    <x v="3402"/>
    <x v="4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n v="1"/>
    <n v="13"/>
    <x v="3"/>
    <x v="18"/>
    <x v="3403"/>
    <x v="6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n v="1"/>
    <n v="13"/>
    <x v="6"/>
    <x v="11"/>
    <x v="3404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n v="2"/>
    <n v="13"/>
    <x v="4"/>
    <x v="29"/>
    <x v="3405"/>
    <x v="1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n v="0"/>
    <n v="25"/>
    <x v="6"/>
    <x v="11"/>
    <x v="3406"/>
    <x v="4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n v="0"/>
    <n v="25"/>
    <x v="6"/>
    <x v="9"/>
    <x v="3407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n v="0"/>
    <n v="25"/>
    <x v="5"/>
    <x v="23"/>
    <x v="3408"/>
    <x v="6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n v="0"/>
    <n v="25"/>
    <x v="0"/>
    <x v="26"/>
    <x v="3409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n v="0"/>
    <n v="25"/>
    <x v="6"/>
    <x v="11"/>
    <x v="3410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n v="0"/>
    <n v="25"/>
    <x v="4"/>
    <x v="29"/>
    <x v="3411"/>
    <x v="2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n v="0"/>
    <n v="25"/>
    <x v="0"/>
    <x v="26"/>
    <x v="3412"/>
    <x v="4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n v="0"/>
    <n v="25"/>
    <x v="3"/>
    <x v="18"/>
    <x v="3413"/>
    <x v="2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n v="0"/>
    <n v="25"/>
    <x v="6"/>
    <x v="11"/>
    <x v="3414"/>
    <x v="1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n v="0"/>
    <n v="12.5"/>
    <x v="5"/>
    <x v="23"/>
    <x v="3415"/>
    <x v="2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n v="0"/>
    <n v="25"/>
    <x v="7"/>
    <x v="33"/>
    <x v="3416"/>
    <x v="3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n v="0"/>
    <n v="25"/>
    <x v="2"/>
    <x v="36"/>
    <x v="3417"/>
    <x v="4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n v="1"/>
    <n v="25"/>
    <x v="3"/>
    <x v="18"/>
    <x v="3418"/>
    <x v="4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n v="1"/>
    <n v="12.5"/>
    <x v="6"/>
    <x v="11"/>
    <x v="3419"/>
    <x v="2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n v="1"/>
    <n v="25"/>
    <x v="0"/>
    <x v="26"/>
    <x v="3420"/>
    <x v="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n v="1"/>
    <n v="25"/>
    <x v="6"/>
    <x v="11"/>
    <x v="3421"/>
    <x v="1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n v="1"/>
    <n v="25"/>
    <x v="4"/>
    <x v="29"/>
    <x v="3422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n v="1"/>
    <n v="25"/>
    <x v="1"/>
    <x v="39"/>
    <x v="3423"/>
    <x v="3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n v="1"/>
    <n v="8.33"/>
    <x v="4"/>
    <x v="29"/>
    <x v="3424"/>
    <x v="2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n v="1"/>
    <n v="25"/>
    <x v="6"/>
    <x v="11"/>
    <x v="3425"/>
    <x v="4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n v="1"/>
    <n v="25"/>
    <x v="7"/>
    <x v="37"/>
    <x v="3426"/>
    <x v="3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n v="1"/>
    <n v="25"/>
    <x v="6"/>
    <x v="11"/>
    <x v="3427"/>
    <x v="4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n v="1"/>
    <n v="12.5"/>
    <x v="6"/>
    <x v="11"/>
    <x v="3428"/>
    <x v="2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n v="1"/>
    <n v="12.5"/>
    <x v="6"/>
    <x v="19"/>
    <x v="3429"/>
    <x v="2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n v="2"/>
    <n v="6.25"/>
    <x v="2"/>
    <x v="3"/>
    <x v="3430"/>
    <x v="2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n v="3"/>
    <n v="12.5"/>
    <x v="6"/>
    <x v="9"/>
    <x v="3431"/>
    <x v="4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n v="3"/>
    <n v="25"/>
    <x v="6"/>
    <x v="11"/>
    <x v="3432"/>
    <x v="4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n v="5"/>
    <n v="8.33"/>
    <x v="3"/>
    <x v="18"/>
    <x v="3433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n v="5"/>
    <n v="25"/>
    <x v="6"/>
    <x v="19"/>
    <x v="3434"/>
    <x v="5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n v="13"/>
    <n v="12.5"/>
    <x v="3"/>
    <x v="18"/>
    <x v="3435"/>
    <x v="1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n v="0"/>
    <n v="2.67"/>
    <x v="6"/>
    <x v="9"/>
    <x v="3436"/>
    <x v="4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n v="2"/>
    <n v="4.8"/>
    <x v="5"/>
    <x v="23"/>
    <x v="3437"/>
    <x v="0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n v="2"/>
    <n v="5.75"/>
    <x v="6"/>
    <x v="11"/>
    <x v="3438"/>
    <x v="2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n v="5"/>
    <n v="5.75"/>
    <x v="6"/>
    <x v="11"/>
    <x v="3439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n v="0"/>
    <n v="7.33"/>
    <x v="6"/>
    <x v="9"/>
    <x v="3440"/>
    <x v="1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n v="1"/>
    <n v="22"/>
    <x v="7"/>
    <x v="14"/>
    <x v="3441"/>
    <x v="4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n v="0"/>
    <n v="10.5"/>
    <x v="3"/>
    <x v="28"/>
    <x v="3442"/>
    <x v="1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n v="0"/>
    <n v="7"/>
    <x v="6"/>
    <x v="11"/>
    <x v="3443"/>
    <x v="2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n v="0"/>
    <n v="10.5"/>
    <x v="7"/>
    <x v="33"/>
    <x v="3444"/>
    <x v="1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n v="0"/>
    <n v="10.5"/>
    <x v="6"/>
    <x v="11"/>
    <x v="3445"/>
    <x v="2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n v="0"/>
    <n v="10.5"/>
    <x v="6"/>
    <x v="11"/>
    <x v="3446"/>
    <x v="1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n v="1"/>
    <n v="7"/>
    <x v="1"/>
    <x v="35"/>
    <x v="3447"/>
    <x v="0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n v="1"/>
    <n v="10.5"/>
    <x v="4"/>
    <x v="29"/>
    <x v="3448"/>
    <x v="1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n v="1"/>
    <n v="3"/>
    <x v="3"/>
    <x v="18"/>
    <x v="3449"/>
    <x v="3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n v="1"/>
    <n v="7"/>
    <x v="6"/>
    <x v="11"/>
    <x v="3450"/>
    <x v="2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n v="0"/>
    <n v="20"/>
    <x v="6"/>
    <x v="11"/>
    <x v="3451"/>
    <x v="2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n v="0"/>
    <n v="20"/>
    <x v="6"/>
    <x v="11"/>
    <x v="3452"/>
    <x v="4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n v="0"/>
    <n v="20"/>
    <x v="5"/>
    <x v="10"/>
    <x v="3453"/>
    <x v="4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n v="0"/>
    <n v="20"/>
    <x v="6"/>
    <x v="11"/>
    <x v="3454"/>
    <x v="2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n v="0"/>
    <n v="10"/>
    <x v="6"/>
    <x v="11"/>
    <x v="3455"/>
    <x v="4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n v="0"/>
    <n v="10"/>
    <x v="0"/>
    <x v="26"/>
    <x v="3456"/>
    <x v="1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n v="0"/>
    <n v="20"/>
    <x v="7"/>
    <x v="14"/>
    <x v="3457"/>
    <x v="2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n v="1"/>
    <n v="20"/>
    <x v="3"/>
    <x v="28"/>
    <x v="3458"/>
    <x v="2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n v="1"/>
    <n v="20"/>
    <x v="0"/>
    <x v="26"/>
    <x v="3459"/>
    <x v="4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n v="1"/>
    <n v="10"/>
    <x v="7"/>
    <x v="12"/>
    <x v="3460"/>
    <x v="3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n v="4"/>
    <n v="20"/>
    <x v="2"/>
    <x v="38"/>
    <x v="3461"/>
    <x v="4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n v="13"/>
    <n v="10"/>
    <x v="6"/>
    <x v="11"/>
    <x v="3462"/>
    <x v="4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n v="8"/>
    <n v="4.75"/>
    <x v="6"/>
    <x v="11"/>
    <x v="3464"/>
    <x v="2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n v="0"/>
    <n v="3"/>
    <x v="0"/>
    <x v="26"/>
    <x v="3465"/>
    <x v="5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n v="0"/>
    <n v="18"/>
    <x v="7"/>
    <x v="14"/>
    <x v="3466"/>
    <x v="5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n v="0"/>
    <n v="5.67"/>
    <x v="4"/>
    <x v="29"/>
    <x v="3468"/>
    <x v="4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n v="0"/>
    <n v="16"/>
    <x v="6"/>
    <x v="11"/>
    <x v="3469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n v="2"/>
    <n v="5.33"/>
    <x v="3"/>
    <x v="18"/>
    <x v="3470"/>
    <x v="6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x v="2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n v="0"/>
    <n v="15"/>
    <x v="2"/>
    <x v="34"/>
    <x v="3472"/>
    <x v="2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n v="0"/>
    <n v="7.5"/>
    <x v="3"/>
    <x v="18"/>
    <x v="3473"/>
    <x v="2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n v="0"/>
    <n v="7.5"/>
    <x v="1"/>
    <x v="31"/>
    <x v="3474"/>
    <x v="4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n v="0"/>
    <n v="5"/>
    <x v="1"/>
    <x v="31"/>
    <x v="3475"/>
    <x v="4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n v="0"/>
    <n v="15"/>
    <x v="6"/>
    <x v="11"/>
    <x v="3476"/>
    <x v="2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n v="1"/>
    <n v="7.5"/>
    <x v="1"/>
    <x v="31"/>
    <x v="3477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n v="1"/>
    <n v="15"/>
    <x v="1"/>
    <x v="31"/>
    <x v="3478"/>
    <x v="1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n v="1"/>
    <n v="15"/>
    <x v="8"/>
    <x v="30"/>
    <x v="3479"/>
    <x v="5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n v="1"/>
    <n v="15"/>
    <x v="0"/>
    <x v="4"/>
    <x v="3480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n v="2"/>
    <n v="15"/>
    <x v="0"/>
    <x v="26"/>
    <x v="3481"/>
    <x v="1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n v="2"/>
    <n v="7.5"/>
    <x v="6"/>
    <x v="19"/>
    <x v="3482"/>
    <x v="4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n v="3"/>
    <n v="7.5"/>
    <x v="2"/>
    <x v="3"/>
    <x v="3483"/>
    <x v="2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n v="10"/>
    <n v="5"/>
    <x v="6"/>
    <x v="11"/>
    <x v="348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x v="2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n v="0"/>
    <n v="2"/>
    <x v="0"/>
    <x v="26"/>
    <x v="3486"/>
    <x v="4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x v="1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n v="130"/>
    <n v="3.25"/>
    <x v="6"/>
    <x v="11"/>
    <x v="3488"/>
    <x v="1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n v="0"/>
    <n v="4"/>
    <x v="0"/>
    <x v="26"/>
    <x v="3489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n v="0"/>
    <n v="3"/>
    <x v="3"/>
    <x v="18"/>
    <x v="3490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n v="1"/>
    <n v="4"/>
    <x v="0"/>
    <x v="6"/>
    <x v="3491"/>
    <x v="4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n v="0"/>
    <n v="2.75"/>
    <x v="0"/>
    <x v="1"/>
    <x v="349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n v="0"/>
    <n v="5.5"/>
    <x v="6"/>
    <x v="11"/>
    <x v="3494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n v="0"/>
    <n v="5.5"/>
    <x v="5"/>
    <x v="23"/>
    <x v="3495"/>
    <x v="1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n v="0"/>
    <n v="3.67"/>
    <x v="3"/>
    <x v="18"/>
    <x v="3496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n v="0"/>
    <n v="3.67"/>
    <x v="3"/>
    <x v="28"/>
    <x v="3497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n v="0"/>
    <n v="5.5"/>
    <x v="7"/>
    <x v="14"/>
    <x v="3498"/>
    <x v="4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n v="0"/>
    <n v="5.5"/>
    <x v="6"/>
    <x v="11"/>
    <x v="3499"/>
    <x v="2"/>
  </r>
  <r>
    <n v="3103"/>
    <s v="Professional Venue for local artists!!"/>
    <s v="Creating a place for local artists to perform, at substantially less cost for them"/>
    <x v="311"/>
    <n v="11"/>
    <x v="2"/>
    <s v="US"/>
    <s v="USD"/>
    <n v="1434080706"/>
    <n v="1428896706"/>
    <b v="0"/>
    <n v="2"/>
    <b v="0"/>
    <s v="theater/spaces"/>
    <n v="0"/>
    <n v="5.5"/>
    <x v="6"/>
    <x v="9"/>
    <x v="3500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n v="1"/>
    <n v="5.5"/>
    <x v="6"/>
    <x v="11"/>
    <x v="3501"/>
    <x v="1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2"/>
    <x v="1"/>
  </r>
  <r>
    <n v="1176"/>
    <s v="Mirlin's Sushi"/>
    <s v="Mirlins Sushi!_x000a_Find us on Facebook!_x000a_(Gives backers a voice, and a direct link to us! No kickstarter disappearing act here!)"/>
    <x v="388"/>
    <n v="10"/>
    <x v="2"/>
    <s v="AU"/>
    <s v="AUD"/>
    <n v="1488805200"/>
    <n v="1484094498"/>
    <b v="0"/>
    <n v="1"/>
    <b v="0"/>
    <s v="food/food trucks"/>
    <n v="0"/>
    <n v="10"/>
    <x v="4"/>
    <x v="29"/>
    <x v="3503"/>
    <x v="5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4"/>
    <x v="1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n v="0"/>
    <n v="10"/>
    <x v="4"/>
    <x v="29"/>
    <x v="3505"/>
    <x v="4"/>
  </r>
  <r>
    <n v="1911"/>
    <s v="Charge Furniture"/>
    <s v="Charge furniture, making it simple and comfortable to charge your USB devices without leaving the comfort of your couch or armchair"/>
    <x v="389"/>
    <n v="10"/>
    <x v="2"/>
    <s v="NZ"/>
    <s v="NZD"/>
    <n v="1407545334"/>
    <n v="1404953334"/>
    <b v="0"/>
    <n v="1"/>
    <b v="0"/>
    <s v="technology/gadgets"/>
    <n v="0"/>
    <n v="10"/>
    <x v="0"/>
    <x v="6"/>
    <x v="3506"/>
    <x v="2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n v="0"/>
    <n v="10"/>
    <x v="1"/>
    <x v="35"/>
    <x v="3507"/>
    <x v="4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n v="0"/>
    <n v="10"/>
    <x v="6"/>
    <x v="11"/>
    <x v="3508"/>
    <x v="5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n v="0"/>
    <n v="5"/>
    <x v="6"/>
    <x v="9"/>
    <x v="3509"/>
    <x v="2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n v="0"/>
    <n v="10"/>
    <x v="6"/>
    <x v="9"/>
    <x v="3510"/>
    <x v="5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n v="0"/>
    <n v="10"/>
    <x v="0"/>
    <x v="26"/>
    <x v="3511"/>
    <x v="4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n v="0"/>
    <n v="10"/>
    <x v="3"/>
    <x v="28"/>
    <x v="3512"/>
    <x v="1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n v="0"/>
    <n v="5"/>
    <x v="3"/>
    <x v="18"/>
    <x v="3513"/>
    <x v="2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n v="0"/>
    <n v="10"/>
    <x v="6"/>
    <x v="19"/>
    <x v="3514"/>
    <x v="4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n v="0"/>
    <n v="10"/>
    <x v="0"/>
    <x v="26"/>
    <x v="3515"/>
    <x v="4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n v="0"/>
    <n v="5"/>
    <x v="5"/>
    <x v="23"/>
    <x v="3516"/>
    <x v="2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n v="0"/>
    <n v="10"/>
    <x v="5"/>
    <x v="23"/>
    <x v="3517"/>
    <x v="1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n v="0"/>
    <n v="10"/>
    <x v="1"/>
    <x v="32"/>
    <x v="3518"/>
    <x v="4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n v="0"/>
    <n v="10"/>
    <x v="6"/>
    <x v="11"/>
    <x v="3519"/>
    <x v="1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n v="0"/>
    <n v="3.33"/>
    <x v="3"/>
    <x v="18"/>
    <x v="352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91"/>
    <n v="10"/>
    <x v="2"/>
    <s v="US"/>
    <s v="USD"/>
    <n v="1421337405"/>
    <n v="1418745405"/>
    <b v="0"/>
    <n v="2"/>
    <b v="0"/>
    <s v="music/faith"/>
    <n v="0"/>
    <n v="5"/>
    <x v="7"/>
    <x v="14"/>
    <x v="3521"/>
    <x v="2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n v="0"/>
    <n v="10"/>
    <x v="5"/>
    <x v="23"/>
    <x v="3522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n v="0"/>
    <n v="10"/>
    <x v="0"/>
    <x v="26"/>
    <x v="3523"/>
    <x v="1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n v="0"/>
    <n v="10"/>
    <x v="0"/>
    <x v="26"/>
    <x v="3524"/>
    <x v="4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n v="0"/>
    <n v="10"/>
    <x v="0"/>
    <x v="26"/>
    <x v="3525"/>
    <x v="4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n v="0"/>
    <n v="5"/>
    <x v="4"/>
    <x v="29"/>
    <x v="3526"/>
    <x v="1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n v="0"/>
    <n v="10"/>
    <x v="6"/>
    <x v="19"/>
    <x v="3527"/>
    <x v="2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n v="0"/>
    <n v="10"/>
    <x v="5"/>
    <x v="10"/>
    <x v="3528"/>
    <x v="1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n v="0"/>
    <n v="10"/>
    <x v="6"/>
    <x v="11"/>
    <x v="3529"/>
    <x v="2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n v="0"/>
    <n v="10"/>
    <x v="6"/>
    <x v="11"/>
    <x v="3530"/>
    <x v="4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31"/>
    <x v="2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n v="0"/>
    <n v="10"/>
    <x v="1"/>
    <x v="39"/>
    <x v="3532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n v="0"/>
    <n v="10"/>
    <x v="6"/>
    <x v="11"/>
    <x v="3533"/>
    <x v="1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n v="0"/>
    <n v="5"/>
    <x v="3"/>
    <x v="28"/>
    <x v="3534"/>
    <x v="2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n v="0"/>
    <n v="10"/>
    <x v="2"/>
    <x v="38"/>
    <x v="3535"/>
    <x v="2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n v="1"/>
    <n v="5"/>
    <x v="3"/>
    <x v="28"/>
    <x v="3536"/>
    <x v="1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n v="1"/>
    <n v="5"/>
    <x v="1"/>
    <x v="39"/>
    <x v="3537"/>
    <x v="1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n v="1"/>
    <n v="10"/>
    <x v="6"/>
    <x v="9"/>
    <x v="3538"/>
    <x v="2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n v="1"/>
    <n v="10"/>
    <x v="6"/>
    <x v="11"/>
    <x v="3539"/>
    <x v="4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n v="1"/>
    <n v="10"/>
    <x v="6"/>
    <x v="11"/>
    <x v="3540"/>
    <x v="5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n v="1"/>
    <n v="5"/>
    <x v="0"/>
    <x v="26"/>
    <x v="3541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n v="1"/>
    <n v="10"/>
    <x v="6"/>
    <x v="11"/>
    <x v="3542"/>
    <x v="4"/>
  </r>
  <r>
    <n v="4024"/>
    <s v="Super Date, The Dating Game Show for Superheroes"/>
    <s v="Ever wonder what Wonder Woman wants in a super man? Can you be both a lover, and a fighter? And, whatâ€™s with all the spandex?"/>
    <x v="268"/>
    <n v="10"/>
    <x v="2"/>
    <s v="US"/>
    <s v="USD"/>
    <n v="1441037097"/>
    <n v="1438445097"/>
    <b v="0"/>
    <n v="1"/>
    <b v="0"/>
    <s v="theater/plays"/>
    <n v="1"/>
    <n v="10"/>
    <x v="6"/>
    <x v="11"/>
    <x v="3543"/>
    <x v="4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n v="1"/>
    <n v="10"/>
    <x v="3"/>
    <x v="18"/>
    <x v="3544"/>
    <x v="6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n v="2"/>
    <n v="10"/>
    <x v="8"/>
    <x v="30"/>
    <x v="3545"/>
    <x v="2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n v="2"/>
    <n v="5"/>
    <x v="6"/>
    <x v="19"/>
    <x v="3546"/>
    <x v="4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n v="2"/>
    <n v="10"/>
    <x v="6"/>
    <x v="11"/>
    <x v="3547"/>
    <x v="4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n v="5"/>
    <n v="10"/>
    <x v="6"/>
    <x v="11"/>
    <x v="3548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n v="10"/>
    <n v="10"/>
    <x v="6"/>
    <x v="11"/>
    <x v="3549"/>
    <x v="2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n v="100"/>
    <n v="10"/>
    <x v="7"/>
    <x v="20"/>
    <x v="3550"/>
    <x v="4"/>
  </r>
  <r>
    <n v="2213"/>
    <s v="WINTER WALK WITH ME ~ Hasenfang Album"/>
    <s v="NOTE: THIS PROJECT IS ALREADY 100% FUNDED!!! _x000a_This is an &quot;Extended Campaign Run&quot; for anyone who wants a CD of my seventh solo album."/>
    <x v="392"/>
    <n v="10"/>
    <x v="0"/>
    <s v="US"/>
    <s v="USD"/>
    <n v="1431719379"/>
    <n v="1429127379"/>
    <b v="0"/>
    <n v="1"/>
    <b v="1"/>
    <s v="music/electronic music"/>
    <n v="200"/>
    <n v="10"/>
    <x v="7"/>
    <x v="13"/>
    <x v="3551"/>
    <x v="4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n v="0"/>
    <n v="9"/>
    <x v="0"/>
    <x v="26"/>
    <x v="3552"/>
    <x v="4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n v="0"/>
    <n v="2"/>
    <x v="0"/>
    <x v="1"/>
    <x v="3553"/>
    <x v="2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n v="0"/>
    <n v="8"/>
    <x v="4"/>
    <x v="29"/>
    <x v="3554"/>
    <x v="2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5"/>
    <x v="1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n v="1"/>
    <n v="1"/>
    <x v="0"/>
    <x v="26"/>
    <x v="3556"/>
    <x v="2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n v="2"/>
    <n v="2"/>
    <x v="0"/>
    <x v="6"/>
    <x v="3557"/>
    <x v="2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n v="0"/>
    <n v="7"/>
    <x v="6"/>
    <x v="11"/>
    <x v="3558"/>
    <x v="1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n v="0"/>
    <n v="2.33"/>
    <x v="6"/>
    <x v="11"/>
    <x v="3559"/>
    <x v="1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n v="0"/>
    <n v="2.33"/>
    <x v="1"/>
    <x v="31"/>
    <x v="3560"/>
    <x v="4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x v="4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n v="0"/>
    <n v="3"/>
    <x v="0"/>
    <x v="26"/>
    <x v="3562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n v="0"/>
    <n v="3"/>
    <x v="2"/>
    <x v="38"/>
    <x v="3563"/>
    <x v="2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n v="0"/>
    <n v="3"/>
    <x v="8"/>
    <x v="30"/>
    <x v="3564"/>
    <x v="4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n v="0"/>
    <n v="3"/>
    <x v="3"/>
    <x v="28"/>
    <x v="3565"/>
    <x v="1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n v="0"/>
    <n v="6"/>
    <x v="1"/>
    <x v="31"/>
    <x v="3566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n v="1"/>
    <n v="3"/>
    <x v="6"/>
    <x v="11"/>
    <x v="3567"/>
    <x v="2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n v="1"/>
    <n v="3"/>
    <x v="0"/>
    <x v="26"/>
    <x v="3568"/>
    <x v="1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n v="0"/>
    <n v="5"/>
    <x v="4"/>
    <x v="29"/>
    <x v="3569"/>
    <x v="2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n v="0"/>
    <n v="5"/>
    <x v="5"/>
    <x v="10"/>
    <x v="3570"/>
    <x v="2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n v="0"/>
    <n v="5"/>
    <x v="4"/>
    <x v="29"/>
    <x v="3571"/>
    <x v="1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n v="0"/>
    <n v="5"/>
    <x v="5"/>
    <x v="23"/>
    <x v="3572"/>
    <x v="0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n v="0"/>
    <n v="1"/>
    <x v="4"/>
    <x v="29"/>
    <x v="3573"/>
    <x v="4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n v="0"/>
    <n v="5"/>
    <x v="4"/>
    <x v="29"/>
    <x v="3574"/>
    <x v="4"/>
  </r>
  <r>
    <n v="1090"/>
    <s v="Help Jumpy Punch Prosper!!"/>
    <s v="A sci-fi platformer game inspired by a certain blue hedgehog and Italian plumber. Jump, fight, dodge and sprint your way to victory."/>
    <x v="394"/>
    <n v="5"/>
    <x v="2"/>
    <s v="AU"/>
    <s v="AUD"/>
    <n v="1432873653"/>
    <n v="1430281653"/>
    <b v="0"/>
    <n v="1"/>
    <b v="0"/>
    <s v="games/video games"/>
    <n v="0"/>
    <n v="5"/>
    <x v="3"/>
    <x v="18"/>
    <x v="3575"/>
    <x v="4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n v="0"/>
    <n v="5"/>
    <x v="7"/>
    <x v="14"/>
    <x v="3576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n v="0"/>
    <n v="5"/>
    <x v="6"/>
    <x v="9"/>
    <x v="3577"/>
    <x v="4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n v="0"/>
    <n v="5"/>
    <x v="3"/>
    <x v="28"/>
    <x v="3578"/>
    <x v="2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n v="0"/>
    <n v="5"/>
    <x v="6"/>
    <x v="19"/>
    <x v="3579"/>
    <x v="2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n v="0"/>
    <n v="5"/>
    <x v="5"/>
    <x v="23"/>
    <x v="3580"/>
    <x v="1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n v="0"/>
    <n v="5"/>
    <x v="1"/>
    <x v="35"/>
    <x v="3581"/>
    <x v="3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n v="0"/>
    <n v="5"/>
    <x v="6"/>
    <x v="11"/>
    <x v="3582"/>
    <x v="2"/>
  </r>
  <r>
    <n v="763"/>
    <s v="Highland Sabre - A Black Beast Books Project"/>
    <s v="Highland Sabre explores a possible yet terrifying explanation for the mystery big cats said to prowl the British countryside."/>
    <x v="395"/>
    <n v="5"/>
    <x v="2"/>
    <s v="GB"/>
    <s v="GBP"/>
    <n v="1376563408"/>
    <n v="1373971408"/>
    <b v="0"/>
    <n v="1"/>
    <b v="0"/>
    <s v="publishing/fiction"/>
    <n v="0"/>
    <n v="5"/>
    <x v="1"/>
    <x v="35"/>
    <x v="3583"/>
    <x v="0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n v="0"/>
    <n v="5"/>
    <x v="4"/>
    <x v="29"/>
    <x v="3584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n v="0"/>
    <n v="5"/>
    <x v="6"/>
    <x v="11"/>
    <x v="3585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n v="0"/>
    <n v="5"/>
    <x v="6"/>
    <x v="11"/>
    <x v="3586"/>
    <x v="1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n v="0"/>
    <n v="5"/>
    <x v="3"/>
    <x v="18"/>
    <x v="3587"/>
    <x v="2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n v="0"/>
    <n v="5"/>
    <x v="1"/>
    <x v="35"/>
    <x v="3588"/>
    <x v="1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n v="0"/>
    <n v="5"/>
    <x v="6"/>
    <x v="11"/>
    <x v="3589"/>
    <x v="4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n v="0"/>
    <n v="5"/>
    <x v="6"/>
    <x v="11"/>
    <x v="3590"/>
    <x v="2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n v="0"/>
    <n v="5"/>
    <x v="6"/>
    <x v="11"/>
    <x v="3591"/>
    <x v="2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n v="0"/>
    <n v="5"/>
    <x v="6"/>
    <x v="11"/>
    <x v="3592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n v="1"/>
    <n v="5"/>
    <x v="3"/>
    <x v="18"/>
    <x v="3593"/>
    <x v="2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n v="1"/>
    <n v="5"/>
    <x v="2"/>
    <x v="34"/>
    <x v="3594"/>
    <x v="4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n v="1"/>
    <n v="1"/>
    <x v="4"/>
    <x v="29"/>
    <x v="3595"/>
    <x v="4"/>
  </r>
  <r>
    <n v="1242"/>
    <s v="Add your voice to Cellphonia 9/11 (Canceled)"/>
    <s v="Cellphonia 9/11 (http://cellphonia.org/911/) is one of the performance pieces in the Music After marathon concert on 9.11.11"/>
    <x v="396"/>
    <n v="5"/>
    <x v="1"/>
    <s v="US"/>
    <s v="USD"/>
    <n v="1315747080"/>
    <n v="1314417502"/>
    <b v="0"/>
    <n v="1"/>
    <b v="0"/>
    <s v="music/world music"/>
    <n v="1"/>
    <n v="5"/>
    <x v="7"/>
    <x v="37"/>
    <x v="3596"/>
    <x v="6"/>
  </r>
  <r>
    <n v="609"/>
    <s v="Swap Anything (Canceled)"/>
    <s v="Can we swap, please? - everybody's said it. I want to create a website that enables anybody to trade their items, without money hassle."/>
    <x v="397"/>
    <n v="5"/>
    <x v="1"/>
    <s v="GB"/>
    <s v="GBP"/>
    <n v="1448761744"/>
    <n v="1446166144"/>
    <b v="0"/>
    <n v="1"/>
    <b v="0"/>
    <s v="technology/web"/>
    <n v="1"/>
    <n v="5"/>
    <x v="0"/>
    <x v="26"/>
    <x v="3597"/>
    <x v="4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n v="1"/>
    <n v="5"/>
    <x v="6"/>
    <x v="11"/>
    <x v="3598"/>
    <x v="1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n v="0"/>
    <n v="2"/>
    <x v="3"/>
    <x v="28"/>
    <x v="3599"/>
    <x v="1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n v="0"/>
    <n v="1.33"/>
    <x v="4"/>
    <x v="29"/>
    <x v="3600"/>
    <x v="4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n v="0"/>
    <n v="4"/>
    <x v="0"/>
    <x v="26"/>
    <x v="3601"/>
    <x v="4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n v="0"/>
    <n v="2"/>
    <x v="6"/>
    <x v="11"/>
    <x v="3602"/>
    <x v="2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n v="0"/>
    <n v="1.5"/>
    <x v="6"/>
    <x v="19"/>
    <x v="3603"/>
    <x v="2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x v="0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n v="0"/>
    <n v="3"/>
    <x v="6"/>
    <x v="11"/>
    <x v="3605"/>
    <x v="4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n v="0"/>
    <n v="1"/>
    <x v="2"/>
    <x v="34"/>
    <x v="3606"/>
    <x v="4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n v="0"/>
    <n v="1"/>
    <x v="6"/>
    <x v="9"/>
    <x v="3607"/>
    <x v="1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n v="0"/>
    <n v="1"/>
    <x v="0"/>
    <x v="1"/>
    <x v="3608"/>
    <x v="1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n v="0"/>
    <n v="1.5"/>
    <x v="6"/>
    <x v="11"/>
    <x v="3609"/>
    <x v="4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n v="0"/>
    <n v="1.5"/>
    <x v="0"/>
    <x v="26"/>
    <x v="3610"/>
    <x v="4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n v="0"/>
    <n v="1"/>
    <x v="5"/>
    <x v="10"/>
    <x v="3611"/>
    <x v="1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n v="0"/>
    <n v="1"/>
    <x v="6"/>
    <x v="11"/>
    <x v="3612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n v="2"/>
    <n v="1.5"/>
    <x v="6"/>
    <x v="11"/>
    <x v="3613"/>
    <x v="4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n v="3"/>
    <n v="1"/>
    <x v="1"/>
    <x v="31"/>
    <x v="3614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n v="0"/>
    <n v="1"/>
    <x v="6"/>
    <x v="19"/>
    <x v="3615"/>
    <x v="1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n v="0"/>
    <n v="1"/>
    <x v="4"/>
    <x v="29"/>
    <x v="3616"/>
    <x v="1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n v="0"/>
    <n v="1"/>
    <x v="5"/>
    <x v="23"/>
    <x v="3617"/>
    <x v="4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n v="0"/>
    <n v="2"/>
    <x v="6"/>
    <x v="11"/>
    <x v="3618"/>
    <x v="1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n v="0"/>
    <n v="2"/>
    <x v="0"/>
    <x v="26"/>
    <x v="3619"/>
    <x v="4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n v="0"/>
    <n v="1"/>
    <x v="1"/>
    <x v="31"/>
    <x v="3620"/>
    <x v="2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n v="0"/>
    <n v="1"/>
    <x v="4"/>
    <x v="29"/>
    <x v="3621"/>
    <x v="4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n v="0"/>
    <n v="1"/>
    <x v="6"/>
    <x v="9"/>
    <x v="3622"/>
    <x v="1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n v="0"/>
    <n v="1"/>
    <x v="6"/>
    <x v="11"/>
    <x v="3623"/>
    <x v="2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n v="0"/>
    <n v="2"/>
    <x v="0"/>
    <x v="26"/>
    <x v="3624"/>
    <x v="1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n v="0"/>
    <n v="1"/>
    <x v="6"/>
    <x v="11"/>
    <x v="3625"/>
    <x v="1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n v="0"/>
    <n v="1"/>
    <x v="6"/>
    <x v="9"/>
    <x v="3626"/>
    <x v="1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n v="0"/>
    <n v="1"/>
    <x v="2"/>
    <x v="36"/>
    <x v="3627"/>
    <x v="4"/>
  </r>
  <r>
    <n v="2769"/>
    <s v="Raph the Ninja Giraffe"/>
    <s v="Raph the Ninja Giraffe is a project that is my 5 year old sons idea, &amp; I am working with him to bring his idea to life."/>
    <x v="268"/>
    <n v="2"/>
    <x v="2"/>
    <s v="GB"/>
    <s v="GBP"/>
    <n v="1401997790"/>
    <n v="1397677790"/>
    <b v="0"/>
    <n v="2"/>
    <b v="0"/>
    <s v="publishing/children's books"/>
    <n v="0"/>
    <n v="1"/>
    <x v="1"/>
    <x v="39"/>
    <x v="3628"/>
    <x v="2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n v="0"/>
    <n v="2"/>
    <x v="1"/>
    <x v="35"/>
    <x v="3629"/>
    <x v="2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n v="1"/>
    <n v="1"/>
    <x v="3"/>
    <x v="18"/>
    <x v="3630"/>
    <x v="2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n v="2"/>
    <n v="1"/>
    <x v="3"/>
    <x v="18"/>
    <x v="3631"/>
    <x v="4"/>
  </r>
  <r>
    <n v="619"/>
    <s v="Big Data (Canceled)"/>
    <s v="Big Data Sets for researchers interested in improving the quality of life."/>
    <x v="399"/>
    <n v="1"/>
    <x v="1"/>
    <s v="US"/>
    <s v="USD"/>
    <n v="1416933390"/>
    <n v="1411745790"/>
    <b v="0"/>
    <n v="1"/>
    <b v="0"/>
    <s v="technology/web"/>
    <n v="0"/>
    <n v="1"/>
    <x v="0"/>
    <x v="26"/>
    <x v="3632"/>
    <x v="2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n v="0"/>
    <n v="1"/>
    <x v="0"/>
    <x v="26"/>
    <x v="3633"/>
    <x v="2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n v="0"/>
    <n v="1"/>
    <x v="0"/>
    <x v="26"/>
    <x v="3634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n v="0"/>
    <n v="1"/>
    <x v="6"/>
    <x v="11"/>
    <x v="3635"/>
    <x v="1"/>
  </r>
  <r>
    <n v="696"/>
    <s v="trustee"/>
    <s v="Show your fidelity by wearing the Trustee rings! Show where you are (at)!"/>
    <x v="388"/>
    <n v="1"/>
    <x v="2"/>
    <s v="NL"/>
    <s v="EUR"/>
    <n v="1406326502"/>
    <n v="1403734502"/>
    <b v="0"/>
    <n v="1"/>
    <b v="0"/>
    <s v="technology/wearables"/>
    <n v="0"/>
    <n v="1"/>
    <x v="0"/>
    <x v="1"/>
    <x v="3636"/>
    <x v="2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n v="0"/>
    <n v="1"/>
    <x v="1"/>
    <x v="31"/>
    <x v="3637"/>
    <x v="1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n v="0"/>
    <n v="1"/>
    <x v="4"/>
    <x v="29"/>
    <x v="3638"/>
    <x v="1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n v="0"/>
    <n v="1"/>
    <x v="0"/>
    <x v="26"/>
    <x v="3639"/>
    <x v="4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n v="0"/>
    <n v="1"/>
    <x v="4"/>
    <x v="29"/>
    <x v="3640"/>
    <x v="2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n v="0"/>
    <n v="1"/>
    <x v="0"/>
    <x v="1"/>
    <x v="3641"/>
    <x v="1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n v="0"/>
    <n v="1"/>
    <x v="5"/>
    <x v="23"/>
    <x v="3642"/>
    <x v="0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n v="0"/>
    <n v="1"/>
    <x v="5"/>
    <x v="10"/>
    <x v="3643"/>
    <x v="1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n v="0"/>
    <n v="1"/>
    <x v="4"/>
    <x v="29"/>
    <x v="3644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n v="0"/>
    <n v="1"/>
    <x v="6"/>
    <x v="19"/>
    <x v="3645"/>
    <x v="1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n v="0"/>
    <n v="1"/>
    <x v="4"/>
    <x v="29"/>
    <x v="3646"/>
    <x v="4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n v="0"/>
    <n v="1"/>
    <x v="4"/>
    <x v="29"/>
    <x v="3647"/>
    <x v="1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n v="0"/>
    <n v="1"/>
    <x v="4"/>
    <x v="29"/>
    <x v="3648"/>
    <x v="2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n v="0"/>
    <n v="1"/>
    <x v="6"/>
    <x v="11"/>
    <x v="3649"/>
    <x v="4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n v="0"/>
    <n v="1"/>
    <x v="3"/>
    <x v="28"/>
    <x v="3650"/>
    <x v="2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n v="0"/>
    <n v="1"/>
    <x v="6"/>
    <x v="11"/>
    <x v="3651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n v="0"/>
    <n v="1"/>
    <x v="6"/>
    <x v="9"/>
    <x v="3652"/>
    <x v="4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n v="0"/>
    <n v="1"/>
    <x v="6"/>
    <x v="19"/>
    <x v="3653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n v="0"/>
    <n v="1"/>
    <x v="6"/>
    <x v="19"/>
    <x v="3654"/>
    <x v="1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n v="0"/>
    <n v="1"/>
    <x v="6"/>
    <x v="9"/>
    <x v="3655"/>
    <x v="2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n v="0"/>
    <n v="1"/>
    <x v="0"/>
    <x v="26"/>
    <x v="3656"/>
    <x v="1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n v="0"/>
    <n v="1"/>
    <x v="7"/>
    <x v="14"/>
    <x v="3657"/>
    <x v="4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n v="0"/>
    <n v="1"/>
    <x v="0"/>
    <x v="26"/>
    <x v="3658"/>
    <x v="4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n v="0"/>
    <n v="1"/>
    <x v="1"/>
    <x v="35"/>
    <x v="3659"/>
    <x v="0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n v="0"/>
    <n v="1"/>
    <x v="6"/>
    <x v="11"/>
    <x v="3660"/>
    <x v="4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n v="0"/>
    <n v="1"/>
    <x v="1"/>
    <x v="31"/>
    <x v="3661"/>
    <x v="1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n v="0"/>
    <n v="1"/>
    <x v="5"/>
    <x v="10"/>
    <x v="3662"/>
    <x v="4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n v="0"/>
    <n v="1"/>
    <x v="6"/>
    <x v="11"/>
    <x v="3663"/>
    <x v="1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n v="0"/>
    <n v="1"/>
    <x v="0"/>
    <x v="26"/>
    <x v="3664"/>
    <x v="4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n v="0"/>
    <n v="1"/>
    <x v="0"/>
    <x v="26"/>
    <x v="3665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n v="0"/>
    <n v="1"/>
    <x v="2"/>
    <x v="34"/>
    <x v="3666"/>
    <x v="2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n v="0"/>
    <n v="1"/>
    <x v="6"/>
    <x v="11"/>
    <x v="3667"/>
    <x v="1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n v="0"/>
    <n v="1"/>
    <x v="6"/>
    <x v="11"/>
    <x v="3668"/>
    <x v="4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n v="0"/>
    <n v="1"/>
    <x v="5"/>
    <x v="10"/>
    <x v="3669"/>
    <x v="1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n v="0"/>
    <n v="1"/>
    <x v="1"/>
    <x v="31"/>
    <x v="3670"/>
    <x v="1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n v="0"/>
    <n v="1"/>
    <x v="4"/>
    <x v="29"/>
    <x v="3671"/>
    <x v="4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n v="0"/>
    <n v="1"/>
    <x v="0"/>
    <x v="26"/>
    <x v="3672"/>
    <x v="1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n v="0"/>
    <n v="1"/>
    <x v="0"/>
    <x v="26"/>
    <x v="3673"/>
    <x v="4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n v="0"/>
    <n v="1"/>
    <x v="3"/>
    <x v="18"/>
    <x v="3674"/>
    <x v="1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n v="0"/>
    <n v="1"/>
    <x v="6"/>
    <x v="11"/>
    <x v="3675"/>
    <x v="4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n v="0"/>
    <n v="1"/>
    <x v="6"/>
    <x v="11"/>
    <x v="3676"/>
    <x v="2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n v="0"/>
    <n v="1"/>
    <x v="7"/>
    <x v="14"/>
    <x v="3677"/>
    <x v="4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n v="0"/>
    <n v="1"/>
    <x v="4"/>
    <x v="29"/>
    <x v="3678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n v="0"/>
    <n v="1"/>
    <x v="5"/>
    <x v="23"/>
    <x v="3679"/>
    <x v="5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n v="0"/>
    <n v="1"/>
    <x v="5"/>
    <x v="21"/>
    <x v="3680"/>
    <x v="4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n v="0"/>
    <n v="1"/>
    <x v="0"/>
    <x v="26"/>
    <x v="3681"/>
    <x v="1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n v="0"/>
    <n v="1"/>
    <x v="2"/>
    <x v="38"/>
    <x v="3682"/>
    <x v="4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n v="0"/>
    <n v="1"/>
    <x v="7"/>
    <x v="14"/>
    <x v="3683"/>
    <x v="4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n v="0"/>
    <n v="1"/>
    <x v="6"/>
    <x v="19"/>
    <x v="3684"/>
    <x v="2"/>
  </r>
  <r>
    <n v="1722"/>
    <s v="Preserving the DC Gospel Stars"/>
    <s v="I am raising money to leave a legacy for the DC Gospel Stars and preserve this art form for music lovers of this style."/>
    <x v="400"/>
    <n v="1"/>
    <x v="2"/>
    <s v="US"/>
    <s v="USD"/>
    <n v="1459642200"/>
    <n v="1456441429"/>
    <b v="0"/>
    <n v="1"/>
    <b v="0"/>
    <s v="music/faith"/>
    <n v="0"/>
    <n v="1"/>
    <x v="7"/>
    <x v="14"/>
    <x v="3685"/>
    <x v="1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n v="0"/>
    <n v="1"/>
    <x v="0"/>
    <x v="1"/>
    <x v="3686"/>
    <x v="1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n v="0"/>
    <n v="1"/>
    <x v="3"/>
    <x v="18"/>
    <x v="3687"/>
    <x v="4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n v="0"/>
    <n v="1"/>
    <x v="6"/>
    <x v="11"/>
    <x v="3688"/>
    <x v="2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n v="0"/>
    <n v="1"/>
    <x v="6"/>
    <x v="11"/>
    <x v="3689"/>
    <x v="1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n v="0"/>
    <n v="1"/>
    <x v="8"/>
    <x v="30"/>
    <x v="3690"/>
    <x v="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n v="0"/>
    <n v="1"/>
    <x v="2"/>
    <x v="36"/>
    <x v="3691"/>
    <x v="1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n v="0"/>
    <n v="1"/>
    <x v="6"/>
    <x v="11"/>
    <x v="3692"/>
    <x v="2"/>
  </r>
  <r>
    <n v="464"/>
    <s v="PokÃ©Movie - A PokÃ©monâ„¢ school project"/>
    <s v="We are three students that want to make a short PokÃ©mon movie as a school project!"/>
    <x v="401"/>
    <n v="1"/>
    <x v="2"/>
    <s v="DE"/>
    <s v="EUR"/>
    <n v="1463602935"/>
    <n v="1461874935"/>
    <b v="0"/>
    <n v="1"/>
    <b v="0"/>
    <s v="film &amp; video/animation"/>
    <n v="0"/>
    <n v="1"/>
    <x v="5"/>
    <x v="23"/>
    <x v="3693"/>
    <x v="1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n v="0"/>
    <n v="1"/>
    <x v="3"/>
    <x v="28"/>
    <x v="3694"/>
    <x v="2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n v="0"/>
    <n v="1"/>
    <x v="7"/>
    <x v="14"/>
    <x v="3695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n v="0"/>
    <n v="1"/>
    <x v="0"/>
    <x v="26"/>
    <x v="3696"/>
    <x v="1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n v="0"/>
    <n v="1"/>
    <x v="6"/>
    <x v="9"/>
    <x v="3697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n v="0"/>
    <n v="1"/>
    <x v="6"/>
    <x v="19"/>
    <x v="3698"/>
    <x v="1"/>
  </r>
  <r>
    <n v="1598"/>
    <s v="Dream TRIP to Tornado Alley"/>
    <s v="I want to get our there and expand my photography skills and take a trip to Tornado alley to get more shots of storms and hopefully to"/>
    <x v="268"/>
    <n v="1"/>
    <x v="2"/>
    <s v="US"/>
    <s v="USD"/>
    <n v="1437926458"/>
    <n v="1432742458"/>
    <b v="0"/>
    <n v="1"/>
    <b v="0"/>
    <s v="photography/places"/>
    <n v="0"/>
    <n v="1"/>
    <x v="2"/>
    <x v="34"/>
    <x v="3699"/>
    <x v="4"/>
  </r>
  <r>
    <n v="2773"/>
    <s v="The Boat That Couldn't Float"/>
    <s v="Parents know the pain of rereading bad bedtime stories. I want to write stories that all ages will enjoy"/>
    <x v="402"/>
    <n v="1"/>
    <x v="2"/>
    <s v="CA"/>
    <s v="CAD"/>
    <n v="1461530721"/>
    <n v="1460666721"/>
    <b v="0"/>
    <n v="1"/>
    <b v="0"/>
    <s v="publishing/children's books"/>
    <n v="0"/>
    <n v="1"/>
    <x v="1"/>
    <x v="39"/>
    <x v="3700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n v="0"/>
    <n v="1"/>
    <x v="1"/>
    <x v="31"/>
    <x v="3701"/>
    <x v="1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n v="0"/>
    <n v="1"/>
    <x v="4"/>
    <x v="29"/>
    <x v="3702"/>
    <x v="4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n v="0"/>
    <n v="1"/>
    <x v="6"/>
    <x v="11"/>
    <x v="3703"/>
    <x v="2"/>
  </r>
  <r>
    <n v="122"/>
    <s v="The Time Jumper (Canceled)"/>
    <s v="My ambition for this knows no bounds.  Seeing Sephoria in a live-action is a dream of mine."/>
    <x v="403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x v="1"/>
  </r>
  <r>
    <n v="2960"/>
    <s v="Lynnewood Hall Restoration (Canceled)"/>
    <s v="Built in the late 1800's, this 70K sq. feet estate has fallen into disrepair.  Seeking to buy and convert to useful space"/>
    <x v="404"/>
    <n v="0"/>
    <x v="1"/>
    <s v="US"/>
    <s v="USD"/>
    <n v="1410459023"/>
    <n v="1407867023"/>
    <b v="0"/>
    <n v="0"/>
    <b v="0"/>
    <s v="theater/spaces"/>
    <n v="0"/>
    <n v="0"/>
    <x v="6"/>
    <x v="9"/>
    <x v="3705"/>
    <x v="2"/>
  </r>
  <r>
    <n v="1460"/>
    <s v="KJV2015 (Canceled)"/>
    <s v="KJV2015 Easier to understand for our kids and family not leaving out one verse or changing a meaning one bit."/>
    <x v="405"/>
    <n v="0"/>
    <x v="1"/>
    <s v="US"/>
    <s v="USD"/>
    <n v="1417391100"/>
    <n v="1412371898"/>
    <b v="0"/>
    <n v="0"/>
    <b v="0"/>
    <s v="publishing/translations"/>
    <n v="0"/>
    <n v="0"/>
    <x v="1"/>
    <x v="31"/>
    <x v="3706"/>
    <x v="2"/>
  </r>
  <r>
    <n v="492"/>
    <s v="Project: eXelcius - Next Generation Movie"/>
    <s v="This project aims to create a 3D animated movie that is created by it's fans, it's content and plot will be driven by it's followers."/>
    <x v="406"/>
    <n v="0"/>
    <x v="2"/>
    <s v="SE"/>
    <s v="SEK"/>
    <n v="1476319830"/>
    <n v="1471135830"/>
    <b v="0"/>
    <n v="0"/>
    <b v="0"/>
    <s v="film &amp; video/animation"/>
    <n v="0"/>
    <n v="0"/>
    <x v="5"/>
    <x v="23"/>
    <x v="3707"/>
    <x v="1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2"/>
    <s v="AU"/>
    <s v="AUD"/>
    <n v="1436506726"/>
    <n v="1431322726"/>
    <b v="0"/>
    <n v="0"/>
    <b v="0"/>
    <s v="film &amp; video/drama"/>
    <n v="0"/>
    <n v="0"/>
    <x v="5"/>
    <x v="10"/>
    <x v="3708"/>
    <x v="4"/>
  </r>
  <r>
    <n v="2950"/>
    <s v="Tahoe Children's Museum with Exploratorium Inside"/>
    <s v="Help www.KidZoneMuseum.org grow to serve children 1-18 with science, engineering, arts and PLAY especially low-income families."/>
    <x v="408"/>
    <n v="0"/>
    <x v="2"/>
    <s v="US"/>
    <s v="USD"/>
    <n v="1453538752"/>
    <n v="1450946752"/>
    <b v="0"/>
    <n v="0"/>
    <b v="0"/>
    <s v="theater/spaces"/>
    <n v="0"/>
    <n v="0"/>
    <x v="6"/>
    <x v="9"/>
    <x v="3709"/>
    <x v="4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n v="0"/>
    <n v="0"/>
    <x v="5"/>
    <x v="10"/>
    <x v="3710"/>
    <x v="4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n v="0"/>
    <n v="0"/>
    <x v="5"/>
    <x v="10"/>
    <x v="3711"/>
    <x v="4"/>
  </r>
  <r>
    <n v="223"/>
    <s v="The Pass"/>
    <s v="An old man, a U.S Marine Corps veteran remembers his combat experience in the battle of Toktong Pass 1950, during the Korean War."/>
    <x v="409"/>
    <n v="0"/>
    <x v="2"/>
    <s v="US"/>
    <s v="USD"/>
    <n v="1463879100"/>
    <n v="1461287350"/>
    <b v="0"/>
    <n v="0"/>
    <b v="0"/>
    <s v="film &amp; video/drama"/>
    <n v="0"/>
    <n v="0"/>
    <x v="5"/>
    <x v="10"/>
    <x v="3712"/>
    <x v="1"/>
  </r>
  <r>
    <n v="231"/>
    <s v="FAREWELL TO FREEDOM a modern day western by Anita Waggoner"/>
    <s v="Farewell to Freedom the screenplay portrays  a vulnerable divorce'  who falls for a hard-luck cowboy she meets in Las Vegas."/>
    <x v="409"/>
    <n v="0"/>
    <x v="2"/>
    <s v="US"/>
    <s v="USD"/>
    <n v="1451775651"/>
    <n v="1449183651"/>
    <b v="0"/>
    <n v="0"/>
    <b v="0"/>
    <s v="film &amp; video/drama"/>
    <n v="0"/>
    <n v="0"/>
    <x v="5"/>
    <x v="10"/>
    <x v="3713"/>
    <x v="4"/>
  </r>
  <r>
    <n v="3125"/>
    <s v="N/A (Canceled)"/>
    <s v="N/A"/>
    <x v="409"/>
    <n v="0"/>
    <x v="1"/>
    <s v="US"/>
    <s v="USD"/>
    <n v="1452142672"/>
    <n v="1449550672"/>
    <b v="0"/>
    <n v="0"/>
    <b v="0"/>
    <s v="theater/spaces"/>
    <n v="0"/>
    <n v="0"/>
    <x v="6"/>
    <x v="9"/>
    <x v="3714"/>
    <x v="4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n v="0"/>
    <n v="0"/>
    <x v="6"/>
    <x v="9"/>
    <x v="3715"/>
    <x v="2"/>
  </r>
  <r>
    <n v="2390"/>
    <s v="iHorizon Pty Ltd (Enterprise Planning &amp; Forecasting)"/>
    <s v="A SaaS solution for Businesses to align their strategies with customer value, using realtime strategic roadmaps &amp; visualisations."/>
    <x v="410"/>
    <n v="0"/>
    <x v="1"/>
    <s v="AU"/>
    <s v="AUD"/>
    <n v="1420352264"/>
    <n v="1416896264"/>
    <b v="0"/>
    <n v="0"/>
    <b v="0"/>
    <s v="technology/web"/>
    <n v="0"/>
    <n v="0"/>
    <x v="0"/>
    <x v="26"/>
    <x v="3716"/>
    <x v="2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n v="0"/>
    <n v="0"/>
    <x v="5"/>
    <x v="10"/>
    <x v="3717"/>
    <x v="4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n v="0"/>
    <n v="0"/>
    <x v="0"/>
    <x v="1"/>
    <x v="3718"/>
    <x v="4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n v="0"/>
    <n v="0"/>
    <x v="7"/>
    <x v="37"/>
    <x v="3719"/>
    <x v="6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n v="0"/>
    <n v="0"/>
    <x v="0"/>
    <x v="4"/>
    <x v="3720"/>
    <x v="1"/>
  </r>
  <r>
    <n v="2349"/>
    <s v="POLIWORD - an internet project that could change the world"/>
    <s v="Poliword tries to provide the people of the world an opportunity to make real changes in their government through the internet."/>
    <x v="411"/>
    <n v="0"/>
    <x v="1"/>
    <s v="SE"/>
    <s v="SEK"/>
    <n v="1439318228"/>
    <n v="1436812628"/>
    <b v="0"/>
    <n v="0"/>
    <b v="0"/>
    <s v="technology/web"/>
    <n v="0"/>
    <n v="0"/>
    <x v="0"/>
    <x v="26"/>
    <x v="3721"/>
    <x v="4"/>
  </r>
  <r>
    <n v="3885"/>
    <s v="THE SESSIONS - The Beatles at Abbey Road Studios (Canceled)"/>
    <s v="A LIVE musical spectacular theatrical experience of The Beatles recording sessions at Abbey Road Studios."/>
    <x v="412"/>
    <n v="0"/>
    <x v="1"/>
    <s v="US"/>
    <s v="USD"/>
    <n v="1462834191"/>
    <n v="1460242191"/>
    <b v="0"/>
    <n v="0"/>
    <b v="0"/>
    <s v="theater/musical"/>
    <n v="0"/>
    <n v="0"/>
    <x v="6"/>
    <x v="19"/>
    <x v="3722"/>
    <x v="1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n v="0"/>
    <n v="0"/>
    <x v="5"/>
    <x v="10"/>
    <x v="3723"/>
    <x v="1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n v="0"/>
    <n v="0"/>
    <x v="7"/>
    <x v="14"/>
    <x v="3724"/>
    <x v="5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n v="0"/>
    <n v="0"/>
    <x v="3"/>
    <x v="28"/>
    <x v="3725"/>
    <x v="2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n v="0"/>
    <n v="0"/>
    <x v="5"/>
    <x v="21"/>
    <x v="3726"/>
    <x v="4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n v="0"/>
    <n v="0"/>
    <x v="1"/>
    <x v="31"/>
    <x v="3727"/>
    <x v="4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n v="0"/>
    <n v="0"/>
    <x v="2"/>
    <x v="36"/>
    <x v="3728"/>
    <x v="1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n v="0"/>
    <n v="0"/>
    <x v="4"/>
    <x v="40"/>
    <x v="3729"/>
    <x v="1"/>
  </r>
  <r>
    <n v="2363"/>
    <s v="Top~Notch - Helping Every Day People Change Their Future"/>
    <s v="This is an affordable social lead based web-site to help anyone who wants extra work or start their own business. We find your customer"/>
    <x v="388"/>
    <n v="0"/>
    <x v="1"/>
    <s v="US"/>
    <s v="USD"/>
    <n v="1451348200"/>
    <n v="1447460200"/>
    <b v="0"/>
    <n v="0"/>
    <b v="0"/>
    <s v="technology/web"/>
    <n v="0"/>
    <n v="0"/>
    <x v="0"/>
    <x v="26"/>
    <x v="3730"/>
    <x v="4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n v="0"/>
    <n v="0"/>
    <x v="5"/>
    <x v="10"/>
    <x v="3731"/>
    <x v="4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n v="0"/>
    <n v="0"/>
    <x v="6"/>
    <x v="11"/>
    <x v="3732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n v="0"/>
    <n v="0"/>
    <x v="6"/>
    <x v="19"/>
    <x v="3733"/>
    <x v="4"/>
  </r>
  <r>
    <n v="1996"/>
    <s v="Life through the eye of war worldwide"/>
    <s v="I want to create a series of pictures of Life through the eyes - and capture some of the defining moments of our history now / to come."/>
    <x v="413"/>
    <n v="0"/>
    <x v="2"/>
    <s v="US"/>
    <s v="USD"/>
    <n v="1405021211"/>
    <n v="1402429211"/>
    <b v="0"/>
    <n v="0"/>
    <b v="0"/>
    <s v="photography/people"/>
    <n v="0"/>
    <n v="0"/>
    <x v="2"/>
    <x v="36"/>
    <x v="3734"/>
    <x v="2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n v="0"/>
    <n v="0"/>
    <x v="1"/>
    <x v="31"/>
    <x v="373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n v="0"/>
    <n v="0"/>
    <x v="7"/>
    <x v="14"/>
    <x v="3736"/>
    <x v="5"/>
  </r>
  <r>
    <n v="2397"/>
    <s v="#ADOPTROHINGYA PROJECT (Canceled)"/>
    <s v="Matching refugees with sponsors in the US for 5 years. Our goal is to assist 300 Rohingya refugee families with supportive communities."/>
    <x v="414"/>
    <n v="0"/>
    <x v="1"/>
    <s v="US"/>
    <s v="USD"/>
    <n v="1420233256"/>
    <n v="1417641256"/>
    <b v="0"/>
    <n v="0"/>
    <b v="0"/>
    <s v="technology/web"/>
    <n v="0"/>
    <n v="0"/>
    <x v="0"/>
    <x v="26"/>
    <x v="3737"/>
    <x v="2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n v="0"/>
    <n v="0"/>
    <x v="0"/>
    <x v="26"/>
    <x v="3738"/>
    <x v="4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n v="0"/>
    <n v="0"/>
    <x v="5"/>
    <x v="23"/>
    <x v="3739"/>
    <x v="6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n v="0"/>
    <n v="0"/>
    <x v="0"/>
    <x v="26"/>
    <x v="3740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n v="0"/>
    <n v="0"/>
    <x v="0"/>
    <x v="26"/>
    <x v="3741"/>
    <x v="5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n v="0"/>
    <n v="0"/>
    <x v="0"/>
    <x v="1"/>
    <x v="3742"/>
    <x v="1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n v="0"/>
    <n v="0"/>
    <x v="7"/>
    <x v="33"/>
    <x v="3743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n v="0"/>
    <n v="0"/>
    <x v="4"/>
    <x v="40"/>
    <x v="3744"/>
    <x v="1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n v="0"/>
    <n v="0"/>
    <x v="4"/>
    <x v="40"/>
    <x v="3745"/>
    <x v="1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n v="0"/>
    <n v="0"/>
    <x v="4"/>
    <x v="29"/>
    <x v="3746"/>
    <x v="4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n v="0"/>
    <n v="0"/>
    <x v="1"/>
    <x v="39"/>
    <x v="3747"/>
    <x v="5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n v="0"/>
    <n v="0"/>
    <x v="6"/>
    <x v="9"/>
    <x v="3748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n v="0"/>
    <n v="0"/>
    <x v="6"/>
    <x v="19"/>
    <x v="3749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n v="0"/>
    <n v="0"/>
    <x v="5"/>
    <x v="10"/>
    <x v="3750"/>
    <x v="4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n v="0"/>
    <n v="0"/>
    <x v="4"/>
    <x v="29"/>
    <x v="3751"/>
    <x v="2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n v="0"/>
    <n v="0"/>
    <x v="0"/>
    <x v="26"/>
    <x v="3752"/>
    <x v="4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n v="0"/>
    <n v="0"/>
    <x v="6"/>
    <x v="9"/>
    <x v="3753"/>
    <x v="1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n v="0"/>
    <n v="0"/>
    <x v="0"/>
    <x v="26"/>
    <x v="3754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n v="0"/>
    <n v="0"/>
    <x v="6"/>
    <x v="9"/>
    <x v="3755"/>
    <x v="2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n v="0"/>
    <n v="0"/>
    <x v="6"/>
    <x v="11"/>
    <x v="3756"/>
    <x v="1"/>
  </r>
  <r>
    <n v="133"/>
    <s v="Demon Women from outer space (Canceled)"/>
    <s v="Invasion from outer space sights, to weird to imagine destruction too monstrous to escape"/>
    <x v="415"/>
    <n v="0"/>
    <x v="1"/>
    <s v="US"/>
    <s v="USD"/>
    <n v="1464715860"/>
    <n v="1462130584"/>
    <b v="0"/>
    <n v="0"/>
    <b v="0"/>
    <s v="film &amp; video/science fiction"/>
    <n v="0"/>
    <n v="0"/>
    <x v="5"/>
    <x v="21"/>
    <x v="3757"/>
    <x v="1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n v="0"/>
    <n v="0"/>
    <x v="0"/>
    <x v="26"/>
    <x v="3758"/>
    <x v="4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59"/>
    <x v="4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n v="0"/>
    <n v="0"/>
    <x v="5"/>
    <x v="10"/>
    <x v="3760"/>
    <x v="2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n v="0"/>
    <n v="0"/>
    <x v="5"/>
    <x v="10"/>
    <x v="3761"/>
    <x v="4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n v="0"/>
    <n v="0"/>
    <x v="5"/>
    <x v="23"/>
    <x v="3762"/>
    <x v="1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n v="0"/>
    <n v="0"/>
    <x v="0"/>
    <x v="26"/>
    <x v="3763"/>
    <x v="1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n v="0"/>
    <n v="0"/>
    <x v="7"/>
    <x v="37"/>
    <x v="3764"/>
    <x v="4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n v="0"/>
    <n v="0"/>
    <x v="1"/>
    <x v="31"/>
    <x v="3765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n v="0"/>
    <n v="0"/>
    <x v="0"/>
    <x v="26"/>
    <x v="3766"/>
    <x v="1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n v="0"/>
    <n v="0"/>
    <x v="0"/>
    <x v="26"/>
    <x v="3767"/>
    <x v="1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n v="0"/>
    <n v="0"/>
    <x v="6"/>
    <x v="11"/>
    <x v="3768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n v="0"/>
    <n v="0"/>
    <x v="6"/>
    <x v="9"/>
    <x v="3769"/>
    <x v="4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n v="0"/>
    <n v="0"/>
    <x v="6"/>
    <x v="9"/>
    <x v="3770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n v="0"/>
    <n v="0"/>
    <x v="0"/>
    <x v="26"/>
    <x v="3771"/>
    <x v="4"/>
  </r>
  <r>
    <n v="2507"/>
    <s v="Help Cafe Talavera get a New Kitchen!"/>
    <s v="Unique dishes for a unique city!."/>
    <x v="416"/>
    <n v="0"/>
    <x v="2"/>
    <s v="US"/>
    <s v="USD"/>
    <n v="1431308704"/>
    <n v="1428716704"/>
    <b v="0"/>
    <n v="0"/>
    <b v="0"/>
    <s v="food/restaurants"/>
    <n v="0"/>
    <n v="0"/>
    <x v="4"/>
    <x v="40"/>
    <x v="3772"/>
    <x v="4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n v="0"/>
    <n v="0"/>
    <x v="8"/>
    <x v="30"/>
    <x v="3773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n v="0"/>
    <n v="0"/>
    <x v="3"/>
    <x v="28"/>
    <x v="3774"/>
    <x v="4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n v="0"/>
    <n v="0"/>
    <x v="1"/>
    <x v="31"/>
    <x v="3775"/>
    <x v="4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n v="0"/>
    <n v="0"/>
    <x v="4"/>
    <x v="29"/>
    <x v="3776"/>
    <x v="2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n v="0"/>
    <n v="0"/>
    <x v="1"/>
    <x v="31"/>
    <x v="3777"/>
    <x v="4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n v="0"/>
    <n v="0"/>
    <x v="4"/>
    <x v="40"/>
    <x v="3778"/>
    <x v="2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n v="0"/>
    <n v="0"/>
    <x v="4"/>
    <x v="29"/>
    <x v="3779"/>
    <x v="2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n v="0"/>
    <n v="0"/>
    <x v="0"/>
    <x v="26"/>
    <x v="3780"/>
    <x v="1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n v="0"/>
    <n v="0"/>
    <x v="5"/>
    <x v="23"/>
    <x v="3781"/>
    <x v="4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n v="0"/>
    <n v="0"/>
    <x v="1"/>
    <x v="32"/>
    <x v="3782"/>
    <x v="0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n v="0"/>
    <n v="0"/>
    <x v="0"/>
    <x v="26"/>
    <x v="3783"/>
    <x v="4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n v="0"/>
    <n v="0"/>
    <x v="0"/>
    <x v="26"/>
    <x v="3784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n v="0"/>
    <n v="0"/>
    <x v="4"/>
    <x v="29"/>
    <x v="3785"/>
    <x v="4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n v="0"/>
    <n v="0"/>
    <x v="4"/>
    <x v="29"/>
    <x v="3786"/>
    <x v="2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n v="0"/>
    <n v="0"/>
    <x v="6"/>
    <x v="11"/>
    <x v="3787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n v="0"/>
    <n v="0"/>
    <x v="6"/>
    <x v="19"/>
    <x v="3788"/>
    <x v="1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n v="0"/>
    <n v="0"/>
    <x v="6"/>
    <x v="19"/>
    <x v="3789"/>
    <x v="1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n v="0"/>
    <n v="0"/>
    <x v="6"/>
    <x v="11"/>
    <x v="3790"/>
    <x v="2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n v="0"/>
    <n v="0"/>
    <x v="5"/>
    <x v="10"/>
    <x v="3791"/>
    <x v="4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n v="0"/>
    <n v="0"/>
    <x v="0"/>
    <x v="26"/>
    <x v="3792"/>
    <x v="4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n v="0"/>
    <n v="0"/>
    <x v="5"/>
    <x v="10"/>
    <x v="3793"/>
    <x v="1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n v="0"/>
    <n v="0"/>
    <x v="5"/>
    <x v="10"/>
    <x v="3794"/>
    <x v="4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n v="0"/>
    <n v="0"/>
    <x v="0"/>
    <x v="26"/>
    <x v="3795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n v="0"/>
    <n v="0"/>
    <x v="0"/>
    <x v="26"/>
    <x v="3796"/>
    <x v="5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n v="0"/>
    <n v="0"/>
    <x v="3"/>
    <x v="18"/>
    <x v="3797"/>
    <x v="6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n v="0"/>
    <n v="0"/>
    <x v="4"/>
    <x v="29"/>
    <x v="3798"/>
    <x v="2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n v="0"/>
    <n v="0"/>
    <x v="4"/>
    <x v="29"/>
    <x v="3799"/>
    <x v="4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n v="0"/>
    <n v="0"/>
    <x v="7"/>
    <x v="37"/>
    <x v="380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n v="0"/>
    <n v="0"/>
    <x v="1"/>
    <x v="31"/>
    <x v="3801"/>
    <x v="5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n v="0"/>
    <n v="0"/>
    <x v="0"/>
    <x v="26"/>
    <x v="3802"/>
    <x v="1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n v="0"/>
    <n v="0"/>
    <x v="6"/>
    <x v="9"/>
    <x v="3803"/>
    <x v="2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n v="0"/>
    <n v="0"/>
    <x v="6"/>
    <x v="11"/>
    <x v="3804"/>
    <x v="5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n v="0"/>
    <n v="0"/>
    <x v="6"/>
    <x v="19"/>
    <x v="3805"/>
    <x v="4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n v="0"/>
    <n v="0"/>
    <x v="6"/>
    <x v="11"/>
    <x v="3806"/>
    <x v="2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n v="0"/>
    <n v="0"/>
    <x v="4"/>
    <x v="40"/>
    <x v="3807"/>
    <x v="2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n v="0"/>
    <n v="0"/>
    <x v="5"/>
    <x v="21"/>
    <x v="3808"/>
    <x v="2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n v="0"/>
    <n v="0"/>
    <x v="5"/>
    <x v="23"/>
    <x v="3809"/>
    <x v="0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n v="0"/>
    <n v="0"/>
    <x v="5"/>
    <x v="23"/>
    <x v="3810"/>
    <x v="2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n v="0"/>
    <n v="0"/>
    <x v="0"/>
    <x v="26"/>
    <x v="3811"/>
    <x v="4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n v="0"/>
    <n v="0"/>
    <x v="7"/>
    <x v="33"/>
    <x v="3812"/>
    <x v="3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n v="0"/>
    <n v="0"/>
    <x v="2"/>
    <x v="38"/>
    <x v="3813"/>
    <x v="4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n v="0"/>
    <n v="0"/>
    <x v="4"/>
    <x v="29"/>
    <x v="3814"/>
    <x v="4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n v="0"/>
    <n v="0"/>
    <x v="4"/>
    <x v="40"/>
    <x v="3815"/>
    <x v="2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n v="0"/>
    <n v="0"/>
    <x v="4"/>
    <x v="29"/>
    <x v="3816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n v="0"/>
    <n v="0"/>
    <x v="6"/>
    <x v="11"/>
    <x v="3817"/>
    <x v="4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n v="0"/>
    <n v="0"/>
    <x v="6"/>
    <x v="11"/>
    <x v="3818"/>
    <x v="1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n v="0"/>
    <n v="0"/>
    <x v="6"/>
    <x v="11"/>
    <x v="3819"/>
    <x v="4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n v="0"/>
    <n v="0"/>
    <x v="6"/>
    <x v="11"/>
    <x v="3820"/>
    <x v="1"/>
  </r>
  <r>
    <n v="2771"/>
    <s v="Hello Vermont (4 Seasons Children's Books)"/>
    <s v="Hello Vermont are books that demonstrate the 4 seasons. Subtitles: Soggy Spring, Sizzling Summer, Fabulous Fall &amp; Winter Wonderland."/>
    <x v="417"/>
    <n v="0"/>
    <x v="2"/>
    <s v="US"/>
    <s v="USD"/>
    <n v="1359738000"/>
    <n v="1355489140"/>
    <b v="0"/>
    <n v="0"/>
    <b v="0"/>
    <s v="publishing/children's books"/>
    <n v="0"/>
    <n v="0"/>
    <x v="1"/>
    <x v="39"/>
    <x v="3821"/>
    <x v="3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n v="0"/>
    <n v="0"/>
    <x v="4"/>
    <x v="29"/>
    <x v="3822"/>
    <x v="4"/>
  </r>
  <r>
    <n v="3953"/>
    <s v="A Time Pirate's Love"/>
    <s v="Actors and actresses are needed to help me create a stage play. A stage play needs to be adapted from the book I wrote."/>
    <x v="418"/>
    <n v="0"/>
    <x v="2"/>
    <s v="US"/>
    <s v="USD"/>
    <n v="1469834940"/>
    <n v="1467162586"/>
    <b v="0"/>
    <n v="0"/>
    <b v="0"/>
    <s v="theater/plays"/>
    <n v="0"/>
    <n v="0"/>
    <x v="6"/>
    <x v="11"/>
    <x v="3823"/>
    <x v="1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n v="0"/>
    <n v="0"/>
    <x v="1"/>
    <x v="35"/>
    <x v="3824"/>
    <x v="0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n v="0"/>
    <n v="0"/>
    <x v="5"/>
    <x v="10"/>
    <x v="3825"/>
    <x v="4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n v="0"/>
    <n v="0"/>
    <x v="7"/>
    <x v="33"/>
    <x v="3826"/>
    <x v="2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n v="0"/>
    <n v="0"/>
    <x v="2"/>
    <x v="34"/>
    <x v="3827"/>
    <x v="1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n v="0"/>
    <n v="0"/>
    <x v="2"/>
    <x v="3"/>
    <x v="3828"/>
    <x v="4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n v="0"/>
    <n v="0"/>
    <x v="3"/>
    <x v="18"/>
    <x v="3829"/>
    <x v="2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n v="0"/>
    <n v="0"/>
    <x v="4"/>
    <x v="29"/>
    <x v="3830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n v="0"/>
    <n v="0"/>
    <x v="4"/>
    <x v="29"/>
    <x v="3831"/>
    <x v="4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n v="0"/>
    <n v="0"/>
    <x v="4"/>
    <x v="29"/>
    <x v="3832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n v="0"/>
    <n v="0"/>
    <x v="4"/>
    <x v="29"/>
    <x v="3833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n v="0"/>
    <n v="0"/>
    <x v="6"/>
    <x v="9"/>
    <x v="3834"/>
    <x v="5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n v="0"/>
    <n v="0"/>
    <x v="6"/>
    <x v="19"/>
    <x v="3835"/>
    <x v="1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n v="0"/>
    <n v="0"/>
    <x v="6"/>
    <x v="19"/>
    <x v="3836"/>
    <x v="4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n v="0"/>
    <n v="0"/>
    <x v="6"/>
    <x v="19"/>
    <x v="3837"/>
    <x v="2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n v="0"/>
    <n v="0"/>
    <x v="6"/>
    <x v="19"/>
    <x v="3838"/>
    <x v="2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n v="0"/>
    <n v="0"/>
    <x v="5"/>
    <x v="23"/>
    <x v="3839"/>
    <x v="1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n v="0"/>
    <n v="0"/>
    <x v="1"/>
    <x v="31"/>
    <x v="3840"/>
    <x v="2"/>
  </r>
  <r>
    <n v="610"/>
    <s v="UniteChrist (Canceled)"/>
    <s v="We are creating a Christian social network to empower, educate, and connect Christians all over the world."/>
    <x v="419"/>
    <n v="0"/>
    <x v="1"/>
    <s v="US"/>
    <s v="USD"/>
    <n v="1429732586"/>
    <n v="1427140586"/>
    <b v="0"/>
    <n v="0"/>
    <b v="0"/>
    <s v="technology/web"/>
    <n v="0"/>
    <n v="0"/>
    <x v="0"/>
    <x v="26"/>
    <x v="3841"/>
    <x v="4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n v="0"/>
    <n v="0"/>
    <x v="1"/>
    <x v="31"/>
    <x v="3842"/>
    <x v="4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n v="0"/>
    <n v="0"/>
    <x v="1"/>
    <x v="31"/>
    <x v="3843"/>
    <x v="1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n v="0"/>
    <n v="0"/>
    <x v="0"/>
    <x v="26"/>
    <x v="3844"/>
    <x v="2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n v="0"/>
    <n v="0"/>
    <x v="5"/>
    <x v="10"/>
    <x v="3845"/>
    <x v="1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n v="0"/>
    <n v="0"/>
    <x v="5"/>
    <x v="23"/>
    <x v="3846"/>
    <x v="1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n v="0"/>
    <n v="0"/>
    <x v="8"/>
    <x v="30"/>
    <x v="3847"/>
    <x v="1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n v="0"/>
    <n v="0"/>
    <x v="6"/>
    <x v="19"/>
    <x v="3848"/>
    <x v="4"/>
  </r>
  <r>
    <n v="1332"/>
    <s v="Belt with Legs Invention (Canceled)"/>
    <s v="Long bus queue and no seats around? This light weight seating device can be worn anywhere and at anytime! Belt that converts into seat."/>
    <x v="420"/>
    <n v="0"/>
    <x v="1"/>
    <s v="CH"/>
    <s v="CHF"/>
    <n v="1485480408"/>
    <n v="1482888408"/>
    <b v="0"/>
    <n v="0"/>
    <b v="0"/>
    <s v="technology/wearables"/>
    <n v="0"/>
    <n v="0"/>
    <x v="0"/>
    <x v="1"/>
    <x v="3849"/>
    <x v="1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n v="0"/>
    <n v="0"/>
    <x v="5"/>
    <x v="10"/>
    <x v="3850"/>
    <x v="1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n v="0"/>
    <n v="0"/>
    <x v="5"/>
    <x v="10"/>
    <x v="3851"/>
    <x v="4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n v="0"/>
    <n v="0"/>
    <x v="5"/>
    <x v="23"/>
    <x v="3852"/>
    <x v="4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n v="0"/>
    <n v="0"/>
    <x v="5"/>
    <x v="23"/>
    <x v="3853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n v="0"/>
    <n v="0"/>
    <x v="5"/>
    <x v="23"/>
    <x v="3854"/>
    <x v="6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n v="0"/>
    <n v="0"/>
    <x v="0"/>
    <x v="26"/>
    <x v="3855"/>
    <x v="2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n v="0"/>
    <n v="0"/>
    <x v="0"/>
    <x v="26"/>
    <x v="3856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n v="0"/>
    <n v="0"/>
    <x v="0"/>
    <x v="26"/>
    <x v="3857"/>
    <x v="1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n v="0"/>
    <n v="0"/>
    <x v="8"/>
    <x v="30"/>
    <x v="3858"/>
    <x v="4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n v="0"/>
    <n v="0"/>
    <x v="8"/>
    <x v="30"/>
    <x v="3859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n v="0"/>
    <n v="0"/>
    <x v="3"/>
    <x v="18"/>
    <x v="3860"/>
    <x v="2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n v="0"/>
    <n v="0"/>
    <x v="4"/>
    <x v="29"/>
    <x v="3861"/>
    <x v="1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n v="0"/>
    <n v="0"/>
    <x v="1"/>
    <x v="31"/>
    <x v="3862"/>
    <x v="4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n v="0"/>
    <n v="0"/>
    <x v="1"/>
    <x v="35"/>
    <x v="3863"/>
    <x v="1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n v="0"/>
    <n v="0"/>
    <x v="7"/>
    <x v="14"/>
    <x v="3864"/>
    <x v="1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n v="0"/>
    <n v="0"/>
    <x v="7"/>
    <x v="14"/>
    <x v="3865"/>
    <x v="1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n v="0"/>
    <n v="0"/>
    <x v="3"/>
    <x v="28"/>
    <x v="3866"/>
    <x v="1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n v="0"/>
    <n v="0"/>
    <x v="0"/>
    <x v="26"/>
    <x v="3867"/>
    <x v="4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n v="0"/>
    <n v="0"/>
    <x v="0"/>
    <x v="26"/>
    <x v="3868"/>
    <x v="1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n v="0"/>
    <n v="0"/>
    <x v="4"/>
    <x v="29"/>
    <x v="3869"/>
    <x v="1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n v="0"/>
    <n v="0"/>
    <x v="4"/>
    <x v="29"/>
    <x v="3870"/>
    <x v="4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n v="0"/>
    <n v="0"/>
    <x v="4"/>
    <x v="40"/>
    <x v="3871"/>
    <x v="1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n v="0"/>
    <n v="0"/>
    <x v="4"/>
    <x v="29"/>
    <x v="3872"/>
    <x v="1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n v="0"/>
    <n v="0"/>
    <x v="4"/>
    <x v="29"/>
    <x v="3873"/>
    <x v="4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n v="0"/>
    <n v="0"/>
    <x v="4"/>
    <x v="29"/>
    <x v="3874"/>
    <x v="4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n v="0"/>
    <n v="0"/>
    <x v="4"/>
    <x v="29"/>
    <x v="3875"/>
    <x v="4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n v="0"/>
    <n v="0"/>
    <x v="1"/>
    <x v="39"/>
    <x v="3876"/>
    <x v="2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n v="0"/>
    <n v="0"/>
    <x v="6"/>
    <x v="11"/>
    <x v="3877"/>
    <x v="1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n v="0"/>
    <n v="0"/>
    <x v="6"/>
    <x v="9"/>
    <x v="3878"/>
    <x v="1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n v="0"/>
    <n v="0"/>
    <x v="6"/>
    <x v="19"/>
    <x v="3879"/>
    <x v="4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n v="0"/>
    <n v="0"/>
    <x v="6"/>
    <x v="19"/>
    <x v="3880"/>
    <x v="2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n v="0"/>
    <n v="0"/>
    <x v="6"/>
    <x v="11"/>
    <x v="3881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n v="0"/>
    <n v="0"/>
    <x v="6"/>
    <x v="11"/>
    <x v="3882"/>
    <x v="4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n v="0"/>
    <n v="0"/>
    <x v="6"/>
    <x v="11"/>
    <x v="3883"/>
    <x v="4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n v="0"/>
    <n v="0"/>
    <x v="6"/>
    <x v="11"/>
    <x v="3884"/>
    <x v="1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n v="0"/>
    <n v="0"/>
    <x v="6"/>
    <x v="11"/>
    <x v="3885"/>
    <x v="2"/>
  </r>
  <r>
    <n v="1144"/>
    <s v="We Need Your Help to Finish Our BBQ Food Truck"/>
    <s v="We need your help to finish our food truck. We are building a BBQ Food Truck to serve competition style BBQ."/>
    <x v="421"/>
    <n v="0"/>
    <x v="2"/>
    <s v="US"/>
    <s v="USD"/>
    <n v="1430281320"/>
    <n v="1427689320"/>
    <b v="0"/>
    <n v="0"/>
    <b v="0"/>
    <s v="food/food trucks"/>
    <n v="0"/>
    <n v="0"/>
    <x v="4"/>
    <x v="29"/>
    <x v="3886"/>
    <x v="4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n v="0"/>
    <n v="0"/>
    <x v="0"/>
    <x v="26"/>
    <x v="3887"/>
    <x v="4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n v="0"/>
    <n v="0"/>
    <x v="4"/>
    <x v="29"/>
    <x v="3888"/>
    <x v="2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n v="0"/>
    <n v="0"/>
    <x v="6"/>
    <x v="9"/>
    <x v="3889"/>
    <x v="4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n v="0"/>
    <n v="0"/>
    <x v="6"/>
    <x v="11"/>
    <x v="3890"/>
    <x v="1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n v="0"/>
    <n v="0"/>
    <x v="1"/>
    <x v="31"/>
    <x v="3891"/>
    <x v="4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2"/>
    <s v="US"/>
    <s v="USD"/>
    <n v="1475294400"/>
    <n v="1472674285"/>
    <b v="0"/>
    <n v="0"/>
    <b v="0"/>
    <s v="theater/plays"/>
    <n v="0"/>
    <n v="0"/>
    <x v="6"/>
    <x v="11"/>
    <x v="3892"/>
    <x v="1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n v="0"/>
    <n v="0"/>
    <x v="2"/>
    <x v="3"/>
    <x v="3893"/>
    <x v="2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n v="0"/>
    <n v="0"/>
    <x v="5"/>
    <x v="10"/>
    <x v="3894"/>
    <x v="4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n v="0"/>
    <n v="0"/>
    <x v="3"/>
    <x v="28"/>
    <x v="389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n v="0"/>
    <n v="0"/>
    <x v="4"/>
    <x v="29"/>
    <x v="3896"/>
    <x v="1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n v="0"/>
    <n v="0"/>
    <x v="4"/>
    <x v="29"/>
    <x v="3897"/>
    <x v="4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n v="0"/>
    <n v="0"/>
    <x v="4"/>
    <x v="29"/>
    <x v="3898"/>
    <x v="2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n v="0"/>
    <n v="0"/>
    <x v="1"/>
    <x v="39"/>
    <x v="3899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n v="0"/>
    <n v="0"/>
    <x v="6"/>
    <x v="11"/>
    <x v="3900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n v="0"/>
    <n v="0"/>
    <x v="6"/>
    <x v="19"/>
    <x v="3901"/>
    <x v="1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n v="0"/>
    <n v="0"/>
    <x v="6"/>
    <x v="11"/>
    <x v="3902"/>
    <x v="4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n v="0"/>
    <n v="0"/>
    <x v="5"/>
    <x v="23"/>
    <x v="3903"/>
    <x v="3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n v="0"/>
    <n v="0"/>
    <x v="0"/>
    <x v="26"/>
    <x v="3904"/>
    <x v="1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n v="0"/>
    <n v="0"/>
    <x v="0"/>
    <x v="26"/>
    <x v="3905"/>
    <x v="1"/>
  </r>
  <r>
    <n v="518"/>
    <s v="Somorrah"/>
    <s v="The community of Somorrah is peaceful and unblemished until &quot;The Boss&quot; power and money starts to diminish &amp; plans to gain it all back!"/>
    <x v="423"/>
    <n v="0"/>
    <x v="2"/>
    <s v="US"/>
    <s v="USD"/>
    <n v="1441550760"/>
    <n v="1438958824"/>
    <b v="0"/>
    <n v="0"/>
    <b v="0"/>
    <s v="film &amp; video/animation"/>
    <n v="0"/>
    <n v="0"/>
    <x v="5"/>
    <x v="23"/>
    <x v="3906"/>
    <x v="4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n v="0"/>
    <n v="0"/>
    <x v="5"/>
    <x v="21"/>
    <x v="3907"/>
    <x v="2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n v="0"/>
    <n v="0"/>
    <x v="5"/>
    <x v="23"/>
    <x v="3908"/>
    <x v="1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n v="0"/>
    <n v="0"/>
    <x v="5"/>
    <x v="23"/>
    <x v="3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n v="0"/>
    <n v="0"/>
    <x v="7"/>
    <x v="33"/>
    <x v="3910"/>
    <x v="7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n v="0"/>
    <n v="0"/>
    <x v="7"/>
    <x v="14"/>
    <x v="3911"/>
    <x v="1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n v="0"/>
    <n v="0"/>
    <x v="4"/>
    <x v="40"/>
    <x v="3912"/>
    <x v="4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n v="0"/>
    <n v="0"/>
    <x v="6"/>
    <x v="11"/>
    <x v="3913"/>
    <x v="1"/>
  </r>
  <r>
    <n v="1159"/>
    <s v="Skewed Up Food Truck"/>
    <s v="Skewed Up food truck is my dream and need help getting it started, presenting some to the bank for my loan, spice up logo, etc."/>
    <x v="424"/>
    <n v="0"/>
    <x v="2"/>
    <s v="US"/>
    <s v="USD"/>
    <n v="1435679100"/>
    <n v="1433006765"/>
    <b v="0"/>
    <n v="0"/>
    <b v="0"/>
    <s v="food/food trucks"/>
    <n v="0"/>
    <n v="0"/>
    <x v="4"/>
    <x v="29"/>
    <x v="3914"/>
    <x v="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5"/>
    <x v="23"/>
    <x v="391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7"/>
    <x v="33"/>
    <x v="3916"/>
    <x v="7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4"/>
    <x v="29"/>
    <x v="3917"/>
    <x v="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2"/>
    <x v="36"/>
    <x v="3918"/>
    <x v="2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n v="0"/>
    <n v="0"/>
    <x v="5"/>
    <x v="10"/>
    <x v="3919"/>
    <x v="4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n v="0"/>
    <n v="0"/>
    <x v="5"/>
    <x v="10"/>
    <x v="3920"/>
    <x v="4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n v="0"/>
    <n v="0"/>
    <x v="5"/>
    <x v="23"/>
    <x v="3921"/>
    <x v="2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n v="0"/>
    <n v="0"/>
    <x v="4"/>
    <x v="29"/>
    <x v="3922"/>
    <x v="2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n v="0"/>
    <n v="0"/>
    <x v="1"/>
    <x v="31"/>
    <x v="3923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n v="0"/>
    <n v="0"/>
    <x v="2"/>
    <x v="38"/>
    <x v="3924"/>
    <x v="4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n v="0"/>
    <n v="0"/>
    <x v="7"/>
    <x v="14"/>
    <x v="3925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n v="0"/>
    <n v="0"/>
    <x v="4"/>
    <x v="29"/>
    <x v="3926"/>
    <x v="4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n v="0"/>
    <n v="0"/>
    <x v="6"/>
    <x v="11"/>
    <x v="3927"/>
    <x v="4"/>
  </r>
  <r>
    <n v="2743"/>
    <s v="St. Nick Jr"/>
    <s v="One Christmas every child was naughty, and Santa's son _x000a_St. Nick Jr sacrifices all his gifts over his whole life, for the children"/>
    <x v="425"/>
    <n v="0"/>
    <x v="2"/>
    <s v="US"/>
    <s v="USD"/>
    <n v="1476863607"/>
    <n v="1474271607"/>
    <b v="0"/>
    <n v="0"/>
    <b v="0"/>
    <s v="publishing/children's books"/>
    <n v="0"/>
    <n v="0"/>
    <x v="1"/>
    <x v="39"/>
    <x v="3928"/>
    <x v="1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n v="0"/>
    <n v="0"/>
    <x v="5"/>
    <x v="21"/>
    <x v="3929"/>
    <x v="1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n v="0"/>
    <n v="0"/>
    <x v="7"/>
    <x v="33"/>
    <x v="3930"/>
    <x v="0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n v="0"/>
    <n v="0"/>
    <x v="7"/>
    <x v="14"/>
    <x v="3931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n v="0"/>
    <n v="0"/>
    <x v="0"/>
    <x v="26"/>
    <x v="393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n v="0"/>
    <n v="0"/>
    <x v="6"/>
    <x v="11"/>
    <x v="3933"/>
    <x v="2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n v="0"/>
    <n v="0"/>
    <x v="6"/>
    <x v="19"/>
    <x v="3934"/>
    <x v="4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n v="0"/>
    <n v="0"/>
    <x v="6"/>
    <x v="11"/>
    <x v="3935"/>
    <x v="1"/>
  </r>
  <r>
    <n v="1163"/>
    <s v="When I become awesome, I will cater an event for you!!"/>
    <s v="Cooking is my passion.Lets take my passion to another level,by sending me to a culinary school, I WILL be one of the best chefs ever!"/>
    <x v="426"/>
    <n v="0"/>
    <x v="2"/>
    <s v="US"/>
    <s v="USD"/>
    <n v="1407604920"/>
    <n v="1405012920"/>
    <b v="0"/>
    <n v="0"/>
    <b v="0"/>
    <s v="food/food trucks"/>
    <n v="0"/>
    <n v="0"/>
    <x v="4"/>
    <x v="29"/>
    <x v="3936"/>
    <x v="2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n v="0"/>
    <n v="0"/>
    <x v="5"/>
    <x v="21"/>
    <x v="3937"/>
    <x v="4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n v="0"/>
    <n v="0"/>
    <x v="5"/>
    <x v="21"/>
    <x v="3938"/>
    <x v="2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n v="0"/>
    <n v="0"/>
    <x v="5"/>
    <x v="10"/>
    <x v="3939"/>
    <x v="4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n v="0"/>
    <n v="0"/>
    <x v="5"/>
    <x v="10"/>
    <x v="3940"/>
    <x v="5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n v="0"/>
    <n v="0"/>
    <x v="5"/>
    <x v="23"/>
    <x v="3941"/>
    <x v="8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n v="0"/>
    <n v="0"/>
    <x v="5"/>
    <x v="23"/>
    <x v="3942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n v="0"/>
    <n v="0"/>
    <x v="0"/>
    <x v="26"/>
    <x v="3943"/>
    <x v="5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n v="0"/>
    <n v="0"/>
    <x v="0"/>
    <x v="26"/>
    <x v="3944"/>
    <x v="4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n v="0"/>
    <n v="0"/>
    <x v="0"/>
    <x v="26"/>
    <x v="3945"/>
    <x v="2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n v="0"/>
    <n v="0"/>
    <x v="1"/>
    <x v="35"/>
    <x v="3946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n v="0"/>
    <n v="0"/>
    <x v="7"/>
    <x v="33"/>
    <x v="394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n v="0"/>
    <n v="0"/>
    <x v="0"/>
    <x v="1"/>
    <x v="3948"/>
    <x v="1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n v="0"/>
    <n v="0"/>
    <x v="3"/>
    <x v="28"/>
    <x v="3949"/>
    <x v="4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n v="0"/>
    <n v="0"/>
    <x v="7"/>
    <x v="37"/>
    <x v="3950"/>
    <x v="4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n v="0"/>
    <n v="0"/>
    <x v="1"/>
    <x v="31"/>
    <x v="3951"/>
    <x v="2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n v="0"/>
    <n v="0"/>
    <x v="1"/>
    <x v="35"/>
    <x v="3952"/>
    <x v="3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n v="0"/>
    <n v="0"/>
    <x v="7"/>
    <x v="14"/>
    <x v="3953"/>
    <x v="4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n v="0"/>
    <n v="0"/>
    <x v="7"/>
    <x v="14"/>
    <x v="3954"/>
    <x v="4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n v="0"/>
    <n v="0"/>
    <x v="0"/>
    <x v="26"/>
    <x v="3955"/>
    <x v="4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n v="0"/>
    <n v="0"/>
    <x v="4"/>
    <x v="40"/>
    <x v="395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n v="0"/>
    <n v="0"/>
    <x v="1"/>
    <x v="39"/>
    <x v="3957"/>
    <x v="0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n v="0"/>
    <n v="0"/>
    <x v="6"/>
    <x v="19"/>
    <x v="3958"/>
    <x v="4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n v="0"/>
    <n v="0"/>
    <x v="6"/>
    <x v="11"/>
    <x v="3959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n v="0"/>
    <n v="0"/>
    <x v="6"/>
    <x v="11"/>
    <x v="3960"/>
    <x v="2"/>
  </r>
  <r>
    <n v="1444"/>
    <s v="Expand the MillionairesLetter in the US Market!"/>
    <s v="We as a successfull german stock market newsletter publisher want expand in the US market!"/>
    <x v="427"/>
    <n v="0"/>
    <x v="2"/>
    <s v="DE"/>
    <s v="EUR"/>
    <n v="1442091462"/>
    <n v="1436907462"/>
    <b v="0"/>
    <n v="0"/>
    <b v="0"/>
    <s v="publishing/translations"/>
    <n v="0"/>
    <n v="0"/>
    <x v="1"/>
    <x v="31"/>
    <x v="3961"/>
    <x v="4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n v="0"/>
    <n v="0"/>
    <x v="6"/>
    <x v="11"/>
    <x v="3962"/>
    <x v="1"/>
  </r>
  <r>
    <n v="1052"/>
    <s v="Big Daddy's Long Ass Road Trip To W.S.O.P. 2016! Podcasts!"/>
    <s v="Production costs for middle aged comics sharing cross USA country road trip experience via www.bigdaddyroadshow.com Podcasts.ComedySHOW"/>
    <x v="428"/>
    <n v="0"/>
    <x v="1"/>
    <s v="US"/>
    <s v="USD"/>
    <n v="1465243740"/>
    <n v="1461438495"/>
    <b v="0"/>
    <n v="0"/>
    <b v="0"/>
    <s v="journalism/audio"/>
    <n v="0"/>
    <n v="0"/>
    <x v="8"/>
    <x v="30"/>
    <x v="3963"/>
    <x v="1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n v="0"/>
    <n v="0"/>
    <x v="0"/>
    <x v="26"/>
    <x v="3964"/>
    <x v="4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n v="0"/>
    <n v="0"/>
    <x v="5"/>
    <x v="21"/>
    <x v="3965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n v="0"/>
    <n v="0"/>
    <x v="1"/>
    <x v="35"/>
    <x v="3966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n v="0"/>
    <n v="0"/>
    <x v="8"/>
    <x v="30"/>
    <x v="3967"/>
    <x v="1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n v="0"/>
    <n v="0"/>
    <x v="3"/>
    <x v="28"/>
    <x v="3968"/>
    <x v="4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n v="0"/>
    <n v="0"/>
    <x v="1"/>
    <x v="31"/>
    <x v="3969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n v="0"/>
    <n v="0"/>
    <x v="1"/>
    <x v="32"/>
    <x v="3970"/>
    <x v="8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n v="0"/>
    <n v="0"/>
    <x v="7"/>
    <x v="14"/>
    <x v="3971"/>
    <x v="4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n v="0"/>
    <n v="0"/>
    <x v="0"/>
    <x v="26"/>
    <x v="3972"/>
    <x v="4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n v="0"/>
    <n v="0"/>
    <x v="1"/>
    <x v="39"/>
    <x v="3973"/>
    <x v="3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n v="0"/>
    <n v="0"/>
    <x v="6"/>
    <x v="19"/>
    <x v="3974"/>
    <x v="1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n v="0"/>
    <n v="0"/>
    <x v="6"/>
    <x v="11"/>
    <x v="3975"/>
    <x v="4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n v="0"/>
    <n v="0"/>
    <x v="1"/>
    <x v="35"/>
    <x v="3976"/>
    <x v="1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n v="0"/>
    <n v="0"/>
    <x v="8"/>
    <x v="30"/>
    <x v="3977"/>
    <x v="1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n v="0"/>
    <n v="0"/>
    <x v="2"/>
    <x v="38"/>
    <x v="3978"/>
    <x v="4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n v="0"/>
    <n v="0"/>
    <x v="7"/>
    <x v="33"/>
    <x v="3979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29"/>
    <n v="0"/>
    <x v="2"/>
    <s v="US"/>
    <s v="USD"/>
    <n v="1403039842"/>
    <n v="1397855842"/>
    <b v="0"/>
    <n v="0"/>
    <b v="0"/>
    <s v="publishing/children's books"/>
    <n v="0"/>
    <n v="0"/>
    <x v="1"/>
    <x v="39"/>
    <x v="3980"/>
    <x v="2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n v="0"/>
    <n v="0"/>
    <x v="3"/>
    <x v="18"/>
    <x v="3981"/>
    <x v="0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n v="0"/>
    <n v="0"/>
    <x v="2"/>
    <x v="36"/>
    <x v="3982"/>
    <x v="1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n v="0"/>
    <n v="0"/>
    <x v="5"/>
    <x v="21"/>
    <x v="3983"/>
    <x v="4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n v="0"/>
    <n v="0"/>
    <x v="5"/>
    <x v="10"/>
    <x v="3984"/>
    <x v="1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n v="0"/>
    <n v="0"/>
    <x v="5"/>
    <x v="23"/>
    <x v="3985"/>
    <x v="4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n v="0"/>
    <n v="0"/>
    <x v="7"/>
    <x v="12"/>
    <x v="3986"/>
    <x v="3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n v="0"/>
    <n v="0"/>
    <x v="8"/>
    <x v="30"/>
    <x v="3987"/>
    <x v="4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n v="0"/>
    <n v="0"/>
    <x v="3"/>
    <x v="28"/>
    <x v="3988"/>
    <x v="4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n v="0"/>
    <n v="0"/>
    <x v="7"/>
    <x v="14"/>
    <x v="3989"/>
    <x v="4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n v="0"/>
    <n v="0"/>
    <x v="7"/>
    <x v="14"/>
    <x v="3990"/>
    <x v="4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n v="0"/>
    <n v="0"/>
    <x v="2"/>
    <x v="3"/>
    <x v="3991"/>
    <x v="4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n v="0"/>
    <n v="0"/>
    <x v="0"/>
    <x v="26"/>
    <x v="3992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n v="0"/>
    <n v="0"/>
    <x v="4"/>
    <x v="29"/>
    <x v="3993"/>
    <x v="2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n v="0"/>
    <n v="0"/>
    <x v="4"/>
    <x v="29"/>
    <x v="3994"/>
    <x v="1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n v="0"/>
    <n v="0"/>
    <x v="6"/>
    <x v="11"/>
    <x v="3995"/>
    <x v="4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n v="0"/>
    <n v="0"/>
    <x v="6"/>
    <x v="9"/>
    <x v="3996"/>
    <x v="4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n v="0"/>
    <n v="0"/>
    <x v="6"/>
    <x v="19"/>
    <x v="3997"/>
    <x v="2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n v="0"/>
    <n v="0"/>
    <x v="6"/>
    <x v="19"/>
    <x v="3998"/>
    <x v="4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n v="0"/>
    <n v="0"/>
    <x v="6"/>
    <x v="11"/>
    <x v="3999"/>
    <x v="2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n v="0"/>
    <n v="0"/>
    <x v="6"/>
    <x v="11"/>
    <x v="4000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n v="0"/>
    <n v="0"/>
    <x v="6"/>
    <x v="11"/>
    <x v="4001"/>
    <x v="4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n v="0"/>
    <n v="0"/>
    <x v="6"/>
    <x v="11"/>
    <x v="4002"/>
    <x v="1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n v="0"/>
    <n v="0"/>
    <x v="7"/>
    <x v="33"/>
    <x v="4003"/>
    <x v="6"/>
  </r>
  <r>
    <n v="2865"/>
    <s v="FRINGE 2015 by YER Productions"/>
    <s v="Prepare to be Swept Away. Three short plays from three master playwrights; LANDFALL, SNIPER and DANGERS of TOBACCO!"/>
    <x v="430"/>
    <n v="0"/>
    <x v="2"/>
    <s v="US"/>
    <s v="USD"/>
    <n v="1420512259"/>
    <n v="1415328259"/>
    <b v="0"/>
    <n v="0"/>
    <b v="0"/>
    <s v="theater/plays"/>
    <n v="0"/>
    <n v="0"/>
    <x v="6"/>
    <x v="11"/>
    <x v="4004"/>
    <x v="2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n v="0"/>
    <n v="0"/>
    <x v="0"/>
    <x v="26"/>
    <x v="4005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n v="0"/>
    <n v="0"/>
    <x v="1"/>
    <x v="35"/>
    <x v="4006"/>
    <x v="0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n v="0"/>
    <n v="0"/>
    <x v="7"/>
    <x v="33"/>
    <x v="4007"/>
    <x v="7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n v="0"/>
    <n v="0"/>
    <x v="8"/>
    <x v="30"/>
    <x v="4008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n v="0"/>
    <n v="0"/>
    <x v="8"/>
    <x v="30"/>
    <x v="4009"/>
    <x v="2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n v="0"/>
    <n v="0"/>
    <x v="7"/>
    <x v="37"/>
    <x v="4010"/>
    <x v="3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n v="0"/>
    <n v="0"/>
    <x v="7"/>
    <x v="37"/>
    <x v="4011"/>
    <x v="6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n v="0"/>
    <n v="0"/>
    <x v="0"/>
    <x v="1"/>
    <x v="4012"/>
    <x v="2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n v="0"/>
    <n v="0"/>
    <x v="0"/>
    <x v="26"/>
    <x v="4013"/>
    <x v="1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n v="0"/>
    <n v="0"/>
    <x v="1"/>
    <x v="35"/>
    <x v="4014"/>
    <x v="0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n v="0"/>
    <n v="0"/>
    <x v="1"/>
    <x v="35"/>
    <x v="4015"/>
    <x v="1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n v="0"/>
    <n v="0"/>
    <x v="6"/>
    <x v="11"/>
    <x v="4016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n v="0"/>
    <n v="0"/>
    <x v="5"/>
    <x v="23"/>
    <x v="4017"/>
    <x v="4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n v="0"/>
    <n v="0"/>
    <x v="7"/>
    <x v="37"/>
    <x v="4018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n v="0"/>
    <n v="0"/>
    <x v="1"/>
    <x v="35"/>
    <x v="4019"/>
    <x v="3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n v="0"/>
    <n v="0"/>
    <x v="1"/>
    <x v="35"/>
    <x v="4020"/>
    <x v="6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n v="0"/>
    <n v="0"/>
    <x v="7"/>
    <x v="14"/>
    <x v="4021"/>
    <x v="4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n v="0"/>
    <n v="0"/>
    <x v="2"/>
    <x v="36"/>
    <x v="4022"/>
    <x v="4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n v="0"/>
    <n v="0"/>
    <x v="3"/>
    <x v="18"/>
    <x v="4023"/>
    <x v="7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n v="0"/>
    <n v="0"/>
    <x v="0"/>
    <x v="26"/>
    <x v="4024"/>
    <x v="4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n v="0"/>
    <n v="0"/>
    <x v="0"/>
    <x v="26"/>
    <x v="4025"/>
    <x v="4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n v="0"/>
    <n v="0"/>
    <x v="6"/>
    <x v="11"/>
    <x v="4026"/>
    <x v="1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n v="0"/>
    <n v="0"/>
    <x v="6"/>
    <x v="11"/>
    <x v="4027"/>
    <x v="1"/>
  </r>
  <r>
    <n v="2750"/>
    <s v="My Child, My Blessing"/>
    <s v="This is a journal where parents daily write something positive about their child.  Places for pictures, too."/>
    <x v="431"/>
    <n v="0"/>
    <x v="2"/>
    <s v="US"/>
    <s v="USD"/>
    <n v="1341086400"/>
    <n v="1340055345"/>
    <b v="0"/>
    <n v="0"/>
    <b v="0"/>
    <s v="publishing/children's books"/>
    <n v="0"/>
    <n v="0"/>
    <x v="1"/>
    <x v="39"/>
    <x v="4028"/>
    <x v="3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n v="0"/>
    <n v="0"/>
    <x v="1"/>
    <x v="32"/>
    <x v="4029"/>
    <x v="3"/>
  </r>
  <r>
    <n v="1340"/>
    <s v="Glass Designs (Canceled)"/>
    <s v="I would like to make nicer, more stylish looking frames for the Google Glass using 3D printing technology."/>
    <x v="432"/>
    <n v="0"/>
    <x v="1"/>
    <s v="US"/>
    <s v="USD"/>
    <n v="1408112253"/>
    <n v="1405520253"/>
    <b v="0"/>
    <n v="0"/>
    <b v="0"/>
    <s v="technology/wearables"/>
    <n v="0"/>
    <n v="0"/>
    <x v="0"/>
    <x v="1"/>
    <x v="4030"/>
    <x v="2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n v="0"/>
    <n v="0"/>
    <x v="5"/>
    <x v="10"/>
    <x v="4031"/>
    <x v="4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n v="0"/>
    <n v="0"/>
    <x v="5"/>
    <x v="10"/>
    <x v="4032"/>
    <x v="2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n v="0"/>
    <n v="0"/>
    <x v="5"/>
    <x v="23"/>
    <x v="4033"/>
    <x v="3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n v="0"/>
    <n v="0"/>
    <x v="0"/>
    <x v="26"/>
    <x v="4034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n v="0"/>
    <n v="0"/>
    <x v="7"/>
    <x v="33"/>
    <x v="4035"/>
    <x v="3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n v="0"/>
    <n v="0"/>
    <x v="1"/>
    <x v="31"/>
    <x v="4036"/>
    <x v="1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n v="0"/>
    <n v="0"/>
    <x v="1"/>
    <x v="35"/>
    <x v="4037"/>
    <x v="2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n v="0"/>
    <n v="0"/>
    <x v="2"/>
    <x v="34"/>
    <x v="4038"/>
    <x v="4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n v="0"/>
    <n v="0"/>
    <x v="2"/>
    <x v="3"/>
    <x v="4039"/>
    <x v="2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n v="0"/>
    <n v="0"/>
    <x v="0"/>
    <x v="26"/>
    <x v="4040"/>
    <x v="2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n v="0"/>
    <n v="0"/>
    <x v="6"/>
    <x v="11"/>
    <x v="4041"/>
    <x v="2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n v="0"/>
    <n v="0"/>
    <x v="6"/>
    <x v="11"/>
    <x v="4042"/>
    <x v="4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n v="0"/>
    <n v="0"/>
    <x v="6"/>
    <x v="19"/>
    <x v="4043"/>
    <x v="2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n v="0"/>
    <n v="0"/>
    <x v="6"/>
    <x v="11"/>
    <x v="4044"/>
    <x v="4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n v="0"/>
    <n v="0"/>
    <x v="7"/>
    <x v="33"/>
    <x v="4045"/>
    <x v="6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n v="0"/>
    <n v="0"/>
    <x v="5"/>
    <x v="21"/>
    <x v="4046"/>
    <x v="1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n v="0"/>
    <n v="0"/>
    <x v="0"/>
    <x v="1"/>
    <x v="4047"/>
    <x v="2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n v="0"/>
    <n v="0"/>
    <x v="2"/>
    <x v="34"/>
    <x v="4048"/>
    <x v="2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n v="0"/>
    <n v="0"/>
    <x v="2"/>
    <x v="34"/>
    <x v="4049"/>
    <x v="4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n v="0"/>
    <n v="0"/>
    <x v="6"/>
    <x v="11"/>
    <x v="4050"/>
    <x v="1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n v="0"/>
    <n v="0"/>
    <x v="6"/>
    <x v="11"/>
    <x v="4051"/>
    <x v="2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n v="0"/>
    <n v="0"/>
    <x v="6"/>
    <x v="11"/>
    <x v="4052"/>
    <x v="4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n v="0"/>
    <n v="0"/>
    <x v="4"/>
    <x v="40"/>
    <x v="4053"/>
    <x v="2"/>
  </r>
  <r>
    <n v="173"/>
    <s v="7 Sins"/>
    <s v="This is a film inspired by Quentin Tarantino, I want to make a film thats entertaining yet gritty. 7 Sins is in pre-production."/>
    <x v="433"/>
    <n v="0"/>
    <x v="2"/>
    <s v="GB"/>
    <s v="GBP"/>
    <n v="1425131108"/>
    <n v="1422539108"/>
    <b v="0"/>
    <n v="0"/>
    <b v="0"/>
    <s v="film &amp; video/drama"/>
    <n v="0"/>
    <n v="0"/>
    <x v="5"/>
    <x v="10"/>
    <x v="4054"/>
    <x v="4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n v="0"/>
    <n v="0"/>
    <x v="8"/>
    <x v="30"/>
    <x v="4055"/>
    <x v="4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n v="0"/>
    <n v="0"/>
    <x v="3"/>
    <x v="18"/>
    <x v="4056"/>
    <x v="2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n v="0"/>
    <n v="0"/>
    <x v="5"/>
    <x v="10"/>
    <x v="4057"/>
    <x v="1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n v="0"/>
    <n v="0"/>
    <x v="5"/>
    <x v="10"/>
    <x v="4058"/>
    <x v="2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n v="0"/>
    <n v="0"/>
    <x v="5"/>
    <x v="23"/>
    <x v="4059"/>
    <x v="0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n v="0"/>
    <n v="0"/>
    <x v="5"/>
    <x v="23"/>
    <x v="4060"/>
    <x v="3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n v="0"/>
    <n v="0"/>
    <x v="7"/>
    <x v="12"/>
    <x v="4061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n v="0"/>
    <n v="0"/>
    <x v="8"/>
    <x v="30"/>
    <x v="4062"/>
    <x v="1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n v="0"/>
    <n v="0"/>
    <x v="1"/>
    <x v="31"/>
    <x v="4063"/>
    <x v="4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n v="0"/>
    <n v="0"/>
    <x v="2"/>
    <x v="38"/>
    <x v="4064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n v="0"/>
    <n v="0"/>
    <x v="7"/>
    <x v="14"/>
    <x v="4065"/>
    <x v="4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n v="0"/>
    <n v="0"/>
    <x v="0"/>
    <x v="26"/>
    <x v="4066"/>
    <x v="4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n v="0"/>
    <n v="0"/>
    <x v="0"/>
    <x v="26"/>
    <x v="4067"/>
    <x v="4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n v="0"/>
    <n v="0"/>
    <x v="4"/>
    <x v="29"/>
    <x v="4068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n v="0"/>
    <n v="0"/>
    <x v="6"/>
    <x v="11"/>
    <x v="4069"/>
    <x v="2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n v="0"/>
    <n v="0"/>
    <x v="6"/>
    <x v="11"/>
    <x v="407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n v="0"/>
    <n v="0"/>
    <x v="1"/>
    <x v="31"/>
    <x v="4071"/>
    <x v="1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n v="0"/>
    <n v="0"/>
    <x v="0"/>
    <x v="1"/>
    <x v="4072"/>
    <x v="1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n v="0"/>
    <n v="0"/>
    <x v="0"/>
    <x v="26"/>
    <x v="4073"/>
    <x v="4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n v="0"/>
    <n v="0"/>
    <x v="2"/>
    <x v="38"/>
    <x v="4074"/>
    <x v="4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n v="0"/>
    <n v="0"/>
    <x v="6"/>
    <x v="11"/>
    <x v="4075"/>
    <x v="5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n v="0"/>
    <n v="0"/>
    <x v="6"/>
    <x v="11"/>
    <x v="4076"/>
    <x v="2"/>
  </r>
  <r>
    <n v="3975"/>
    <s v="Moon Over Mangroves"/>
    <s v="Four homeless Key West men are to be given a boat, but fates twist until only the moon and mangroves witness their earthly demise."/>
    <x v="434"/>
    <n v="0"/>
    <x v="2"/>
    <s v="US"/>
    <s v="USD"/>
    <n v="1468442898"/>
    <n v="1465850898"/>
    <b v="0"/>
    <n v="0"/>
    <b v="0"/>
    <s v="theater/plays"/>
    <n v="0"/>
    <n v="0"/>
    <x v="6"/>
    <x v="11"/>
    <x v="4077"/>
    <x v="1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n v="0"/>
    <n v="0"/>
    <x v="6"/>
    <x v="19"/>
    <x v="4078"/>
    <x v="4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n v="0"/>
    <n v="0"/>
    <x v="5"/>
    <x v="21"/>
    <x v="4079"/>
    <x v="2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n v="0"/>
    <n v="0"/>
    <x v="6"/>
    <x v="11"/>
    <x v="4080"/>
    <x v="1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6"/>
    <x v="11"/>
    <x v="4081"/>
    <x v="4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n v="0"/>
    <n v="0"/>
    <x v="5"/>
    <x v="23"/>
    <x v="4082"/>
    <x v="0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n v="0"/>
    <n v="0"/>
    <x v="3"/>
    <x v="18"/>
    <x v="4083"/>
    <x v="2"/>
  </r>
  <r>
    <n v="4061"/>
    <s v="PRODUCE the Stage Play SKYLAR'S SYNDROME by Gavin Kayner"/>
    <s v="SKYLAR'S SYNDROME is a tremendous psychodrama by master playwright Gavin Kayner!"/>
    <x v="436"/>
    <n v="0"/>
    <x v="2"/>
    <s v="US"/>
    <s v="USD"/>
    <n v="1461205423"/>
    <n v="1456025023"/>
    <b v="0"/>
    <n v="0"/>
    <b v="0"/>
    <s v="theater/plays"/>
    <n v="0"/>
    <n v="0"/>
    <x v="6"/>
    <x v="11"/>
    <x v="4084"/>
    <x v="1"/>
  </r>
  <r>
    <n v="1588"/>
    <s v="The Right Side of Texas"/>
    <s v="Southeast Texas as seen through the lens of a cell phone camera"/>
    <x v="437"/>
    <n v="0"/>
    <x v="2"/>
    <s v="US"/>
    <s v="USD"/>
    <n v="1422735120"/>
    <n v="1420091999"/>
    <b v="0"/>
    <n v="0"/>
    <b v="0"/>
    <s v="photography/places"/>
    <n v="0"/>
    <n v="0"/>
    <x v="2"/>
    <x v="34"/>
    <x v="4085"/>
    <x v="4"/>
  </r>
  <r>
    <n v="615"/>
    <s v="PixlDir.com - Simple and fast image hosting. (Canceled)"/>
    <s v="The aim of PixlDir is to deliver the most simple, and fast experience when it comes to uploading images to the web."/>
    <x v="438"/>
    <n v="0"/>
    <x v="1"/>
    <s v="NZ"/>
    <s v="NZD"/>
    <n v="1443149759"/>
    <n v="1440557759"/>
    <b v="0"/>
    <n v="0"/>
    <b v="0"/>
    <s v="technology/web"/>
    <n v="0"/>
    <n v="0"/>
    <x v="0"/>
    <x v="26"/>
    <x v="4086"/>
    <x v="4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n v="0"/>
    <n v="0"/>
    <x v="7"/>
    <x v="33"/>
    <x v="4087"/>
    <x v="3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n v="0"/>
    <n v="0"/>
    <x v="8"/>
    <x v="30"/>
    <x v="4088"/>
    <x v="2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n v="0"/>
    <n v="0"/>
    <x v="3"/>
    <x v="28"/>
    <x v="4089"/>
    <x v="4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n v="0"/>
    <n v="0"/>
    <x v="2"/>
    <x v="34"/>
    <x v="4090"/>
    <x v="1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n v="0"/>
    <n v="0"/>
    <x v="6"/>
    <x v="19"/>
    <x v="4091"/>
    <x v="4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n v="0"/>
    <n v="0"/>
    <x v="6"/>
    <x v="11"/>
    <x v="4092"/>
    <x v="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n v="0"/>
    <n v="0"/>
    <x v="6"/>
    <x v="11"/>
    <x v="4093"/>
    <x v="4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n v="0"/>
    <n v="0"/>
    <x v="5"/>
    <x v="23"/>
    <x v="4094"/>
    <x v="2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n v="0"/>
    <n v="0"/>
    <x v="5"/>
    <x v="23"/>
    <x v="4095"/>
    <x v="0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n v="0"/>
    <n v="0"/>
    <x v="0"/>
    <x v="26"/>
    <x v="4096"/>
    <x v="4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n v="0"/>
    <n v="0"/>
    <x v="0"/>
    <x v="26"/>
    <x v="4097"/>
    <x v="4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n v="0"/>
    <n v="0"/>
    <x v="6"/>
    <x v="9"/>
    <x v="4098"/>
    <x v="4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n v="0"/>
    <n v="0"/>
    <x v="6"/>
    <x v="11"/>
    <x v="4099"/>
    <x v="2"/>
  </r>
  <r>
    <n v="1876"/>
    <s v="Migration Madness (Android)"/>
    <s v="An arcade styled side scroller. Help Bob the pilot steer his plane through hordes of migrating birds strapped with explosives."/>
    <x v="439"/>
    <n v="0"/>
    <x v="2"/>
    <s v="AU"/>
    <s v="AUD"/>
    <n v="1402901405"/>
    <n v="1400309405"/>
    <b v="0"/>
    <n v="0"/>
    <b v="0"/>
    <s v="games/mobile games"/>
    <n v="0"/>
    <n v="0"/>
    <x v="3"/>
    <x v="28"/>
    <x v="4100"/>
    <x v="2"/>
  </r>
  <r>
    <n v="4100"/>
    <s v="America is at the Mall: A Play in Three Acts"/>
    <s v="How does war change a family?  A peek into one family's kitchen as their soldier fights in Iraq."/>
    <x v="440"/>
    <n v="0"/>
    <x v="2"/>
    <s v="US"/>
    <s v="USD"/>
    <n v="1414205990"/>
    <n v="1413341990"/>
    <b v="0"/>
    <n v="0"/>
    <b v="0"/>
    <s v="theater/plays"/>
    <n v="0"/>
    <n v="0"/>
    <x v="6"/>
    <x v="11"/>
    <x v="4101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n v="0"/>
    <n v="0"/>
    <x v="0"/>
    <x v="26"/>
    <x v="4102"/>
    <x v="4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n v="0"/>
    <n v="0"/>
    <x v="6"/>
    <x v="11"/>
    <x v="4103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n v="0"/>
    <n v="0"/>
    <x v="5"/>
    <x v="10"/>
    <x v="4104"/>
    <x v="1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n v="0"/>
    <n v="0"/>
    <x v="0"/>
    <x v="26"/>
    <x v="4105"/>
    <x v="1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n v="0"/>
    <n v="0"/>
    <x v="6"/>
    <x v="11"/>
    <x v="4106"/>
    <x v="5"/>
  </r>
  <r>
    <n v="2364"/>
    <s v="Minecraft Server and Website Help (Name: Forge Realms)"/>
    <s v="Making a Minecraft server and Website and I need your help to fund it. Thanks in Advance!"/>
    <x v="441"/>
    <n v="0"/>
    <x v="1"/>
    <s v="US"/>
    <s v="USD"/>
    <n v="1445898356"/>
    <n v="1441146356"/>
    <b v="0"/>
    <n v="0"/>
    <b v="0"/>
    <s v="technology/web"/>
    <n v="0"/>
    <n v="0"/>
    <x v="0"/>
    <x v="26"/>
    <x v="4107"/>
    <x v="4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n v="0"/>
    <n v="0"/>
    <x v="3"/>
    <x v="18"/>
    <x v="4108"/>
    <x v="4"/>
  </r>
  <r>
    <n v="1877"/>
    <s v="Chip Dip II: Son of Chip Dip! - A Terrible, Terrible Game"/>
    <s v="It's obvious you won't survive by your wits alone. Unfortunately that's all you've got, Chip. Run!"/>
    <x v="442"/>
    <n v="0"/>
    <x v="2"/>
    <s v="US"/>
    <s v="USD"/>
    <n v="1425170525"/>
    <n v="1422664925"/>
    <b v="0"/>
    <n v="0"/>
    <b v="0"/>
    <s v="games/mobile games"/>
    <n v="0"/>
    <n v="0"/>
    <x v="3"/>
    <x v="28"/>
    <x v="4109"/>
    <x v="4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n v="0"/>
    <n v="0"/>
    <x v="8"/>
    <x v="30"/>
    <x v="4110"/>
    <x v="2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n v="0"/>
    <n v="0"/>
    <x v="2"/>
    <x v="34"/>
    <x v="4111"/>
    <x v="4"/>
  </r>
  <r>
    <n v="1547"/>
    <s v="Sound Photography"/>
    <s v="I have produced a limited number (100) of five 8x10 prints of mixed photography I would like to share with you."/>
    <x v="443"/>
    <n v="0"/>
    <x v="2"/>
    <s v="US"/>
    <s v="USD"/>
    <n v="1487844882"/>
    <n v="1487240082"/>
    <b v="0"/>
    <n v="0"/>
    <b v="0"/>
    <s v="photography/nature"/>
    <n v="0"/>
    <n v="0"/>
    <x v="2"/>
    <x v="38"/>
    <x v="4112"/>
    <x v="5"/>
  </r>
  <r>
    <n v="2699"/>
    <s v="my bakery truck"/>
    <s v="Hi, I want make my first bakery. Food truck was great, but I not have a car licence. So, help me to be my dream!"/>
    <x v="444"/>
    <n v="0"/>
    <x v="2"/>
    <s v="CA"/>
    <s v="CAD"/>
    <n v="1407533463"/>
    <n v="1404941463"/>
    <b v="0"/>
    <n v="0"/>
    <b v="0"/>
    <s v="food/food trucks"/>
    <n v="0"/>
    <n v="0"/>
    <x v="4"/>
    <x v="29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BD0EAD-487E-894C-9320-B17AE027609E}" name="PivotTable4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399" firstHeaderRow="1" firstDataRow="2" firstDataCol="1" rowPageCount="2" colPageCount="1"/>
  <pivotFields count="20">
    <pivotField showAll="0"/>
    <pivotField showAll="0"/>
    <pivotField showAll="0"/>
    <pivotField numFmtId="44" showAll="0">
      <items count="446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t="default"/>
      </items>
    </pivotField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defaultSubtotal="0">
      <items count="4114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</items>
    </pivotField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</pivotFields>
  <rowFields count="1">
    <field x="18"/>
  </rowFields>
  <rowItems count="1394">
    <i>
      <x v="49"/>
    </i>
    <i>
      <x v="65"/>
    </i>
    <i>
      <x v="76"/>
    </i>
    <i>
      <x v="107"/>
    </i>
    <i>
      <x v="115"/>
    </i>
    <i>
      <x v="238"/>
    </i>
    <i>
      <x v="240"/>
    </i>
    <i>
      <x v="256"/>
    </i>
    <i>
      <x v="300"/>
    </i>
    <i>
      <x v="347"/>
    </i>
    <i>
      <x v="360"/>
    </i>
    <i>
      <x v="462"/>
    </i>
    <i>
      <x v="502"/>
    </i>
    <i>
      <x v="511"/>
    </i>
    <i>
      <x v="513"/>
    </i>
    <i>
      <x v="602"/>
    </i>
    <i>
      <x v="611"/>
    </i>
    <i>
      <x v="625"/>
    </i>
    <i>
      <x v="652"/>
    </i>
    <i>
      <x v="661"/>
    </i>
    <i>
      <x v="677"/>
    </i>
    <i>
      <x v="679"/>
    </i>
    <i>
      <x v="688"/>
    </i>
    <i>
      <x v="732"/>
    </i>
    <i>
      <x v="770"/>
    </i>
    <i>
      <x v="786"/>
    </i>
    <i>
      <x v="884"/>
    </i>
    <i>
      <x v="900"/>
    </i>
    <i>
      <x v="902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21"/>
    </i>
    <i>
      <x v="924"/>
    </i>
    <i>
      <x v="926"/>
    </i>
    <i>
      <x v="927"/>
    </i>
    <i>
      <x v="928"/>
    </i>
    <i>
      <x v="935"/>
    </i>
    <i>
      <x v="936"/>
    </i>
    <i>
      <x v="937"/>
    </i>
    <i>
      <x v="938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8"/>
    </i>
    <i>
      <x v="957"/>
    </i>
    <i>
      <x v="958"/>
    </i>
    <i>
      <x v="960"/>
    </i>
    <i>
      <x v="961"/>
    </i>
    <i>
      <x v="967"/>
    </i>
    <i>
      <x v="969"/>
    </i>
    <i>
      <x v="971"/>
    </i>
    <i>
      <x v="972"/>
    </i>
    <i>
      <x v="973"/>
    </i>
    <i>
      <x v="975"/>
    </i>
    <i>
      <x v="976"/>
    </i>
    <i>
      <x v="977"/>
    </i>
    <i>
      <x v="980"/>
    </i>
    <i>
      <x v="981"/>
    </i>
    <i>
      <x v="982"/>
    </i>
    <i>
      <x v="984"/>
    </i>
    <i>
      <x v="985"/>
    </i>
    <i>
      <x v="986"/>
    </i>
    <i>
      <x v="989"/>
    </i>
    <i>
      <x v="990"/>
    </i>
    <i>
      <x v="991"/>
    </i>
    <i>
      <x v="992"/>
    </i>
    <i>
      <x v="993"/>
    </i>
    <i>
      <x v="995"/>
    </i>
    <i>
      <x v="996"/>
    </i>
    <i>
      <x v="997"/>
    </i>
    <i>
      <x v="1000"/>
    </i>
    <i>
      <x v="1003"/>
    </i>
    <i>
      <x v="1004"/>
    </i>
    <i>
      <x v="1006"/>
    </i>
    <i>
      <x v="1007"/>
    </i>
    <i>
      <x v="1012"/>
    </i>
    <i>
      <x v="1013"/>
    </i>
    <i>
      <x v="1014"/>
    </i>
    <i>
      <x v="1015"/>
    </i>
    <i>
      <x v="1017"/>
    </i>
    <i>
      <x v="1019"/>
    </i>
    <i>
      <x v="1020"/>
    </i>
    <i>
      <x v="1022"/>
    </i>
    <i>
      <x v="1025"/>
    </i>
    <i>
      <x v="1026"/>
    </i>
    <i>
      <x v="1029"/>
    </i>
    <i>
      <x v="1031"/>
    </i>
    <i>
      <x v="1033"/>
    </i>
    <i>
      <x v="1034"/>
    </i>
    <i>
      <x v="1038"/>
    </i>
    <i>
      <x v="1039"/>
    </i>
    <i>
      <x v="1041"/>
    </i>
    <i>
      <x v="1042"/>
    </i>
    <i>
      <x v="1043"/>
    </i>
    <i>
      <x v="1046"/>
    </i>
    <i>
      <x v="1048"/>
    </i>
    <i>
      <x v="1049"/>
    </i>
    <i>
      <x v="1051"/>
    </i>
    <i>
      <x v="1053"/>
    </i>
    <i>
      <x v="1054"/>
    </i>
    <i>
      <x v="1055"/>
    </i>
    <i>
      <x v="1057"/>
    </i>
    <i>
      <x v="1061"/>
    </i>
    <i>
      <x v="1063"/>
    </i>
    <i>
      <x v="1068"/>
    </i>
    <i>
      <x v="1069"/>
    </i>
    <i>
      <x v="1070"/>
    </i>
    <i>
      <x v="1075"/>
    </i>
    <i>
      <x v="1078"/>
    </i>
    <i>
      <x v="1081"/>
    </i>
    <i>
      <x v="1082"/>
    </i>
    <i>
      <x v="1084"/>
    </i>
    <i>
      <x v="1089"/>
    </i>
    <i>
      <x v="1092"/>
    </i>
    <i>
      <x v="1093"/>
    </i>
    <i>
      <x v="1094"/>
    </i>
    <i>
      <x v="1095"/>
    </i>
    <i>
      <x v="1096"/>
    </i>
    <i>
      <x v="1097"/>
    </i>
    <i>
      <x v="1100"/>
    </i>
    <i>
      <x v="1103"/>
    </i>
    <i>
      <x v="1104"/>
    </i>
    <i>
      <x v="1105"/>
    </i>
    <i>
      <x v="1106"/>
    </i>
    <i>
      <x v="1108"/>
    </i>
    <i>
      <x v="1112"/>
    </i>
    <i>
      <x v="1113"/>
    </i>
    <i>
      <x v="1115"/>
    </i>
    <i>
      <x v="1116"/>
    </i>
    <i>
      <x v="1117"/>
    </i>
    <i>
      <x v="1120"/>
    </i>
    <i>
      <x v="1121"/>
    </i>
    <i>
      <x v="1125"/>
    </i>
    <i>
      <x v="1126"/>
    </i>
    <i>
      <x v="1128"/>
    </i>
    <i>
      <x v="1129"/>
    </i>
    <i>
      <x v="1131"/>
    </i>
    <i>
      <x v="1133"/>
    </i>
    <i>
      <x v="1135"/>
    </i>
    <i>
      <x v="1137"/>
    </i>
    <i>
      <x v="1138"/>
    </i>
    <i>
      <x v="1139"/>
    </i>
    <i>
      <x v="1141"/>
    </i>
    <i>
      <x v="1144"/>
    </i>
    <i>
      <x v="1145"/>
    </i>
    <i>
      <x v="1146"/>
    </i>
    <i>
      <x v="1147"/>
    </i>
    <i>
      <x v="1149"/>
    </i>
    <i>
      <x v="1152"/>
    </i>
    <i>
      <x v="1155"/>
    </i>
    <i>
      <x v="1158"/>
    </i>
    <i>
      <x v="1160"/>
    </i>
    <i>
      <x v="1162"/>
    </i>
    <i>
      <x v="1165"/>
    </i>
    <i>
      <x v="1166"/>
    </i>
    <i>
      <x v="1167"/>
    </i>
    <i>
      <x v="1168"/>
    </i>
    <i>
      <x v="1169"/>
    </i>
    <i>
      <x v="1170"/>
    </i>
    <i>
      <x v="1174"/>
    </i>
    <i>
      <x v="1176"/>
    </i>
    <i>
      <x v="1178"/>
    </i>
    <i>
      <x v="1179"/>
    </i>
    <i>
      <x v="1180"/>
    </i>
    <i>
      <x v="1184"/>
    </i>
    <i>
      <x v="1187"/>
    </i>
    <i>
      <x v="1188"/>
    </i>
    <i>
      <x v="1191"/>
    </i>
    <i>
      <x v="1192"/>
    </i>
    <i>
      <x v="1199"/>
    </i>
    <i>
      <x v="1201"/>
    </i>
    <i>
      <x v="1202"/>
    </i>
    <i>
      <x v="1203"/>
    </i>
    <i>
      <x v="1205"/>
    </i>
    <i>
      <x v="1207"/>
    </i>
    <i>
      <x v="1208"/>
    </i>
    <i>
      <x v="1214"/>
    </i>
    <i>
      <x v="1219"/>
    </i>
    <i>
      <x v="1220"/>
    </i>
    <i>
      <x v="1225"/>
    </i>
    <i>
      <x v="1236"/>
    </i>
    <i>
      <x v="1238"/>
    </i>
    <i>
      <x v="1240"/>
    </i>
    <i>
      <x v="1243"/>
    </i>
    <i>
      <x v="1246"/>
    </i>
    <i>
      <x v="1247"/>
    </i>
    <i>
      <x v="1249"/>
    </i>
    <i>
      <x v="1251"/>
    </i>
    <i>
      <x v="1252"/>
    </i>
    <i>
      <x v="1255"/>
    </i>
    <i>
      <x v="1256"/>
    </i>
    <i>
      <x v="1258"/>
    </i>
    <i>
      <x v="1260"/>
    </i>
    <i>
      <x v="1261"/>
    </i>
    <i>
      <x v="1265"/>
    </i>
    <i>
      <x v="1269"/>
    </i>
    <i>
      <x v="1273"/>
    </i>
    <i>
      <x v="1274"/>
    </i>
    <i>
      <x v="1275"/>
    </i>
    <i>
      <x v="1276"/>
    </i>
    <i>
      <x v="1279"/>
    </i>
    <i>
      <x v="1281"/>
    </i>
    <i>
      <x v="1283"/>
    </i>
    <i>
      <x v="1284"/>
    </i>
    <i>
      <x v="1285"/>
    </i>
    <i>
      <x v="1286"/>
    </i>
    <i>
      <x v="1288"/>
    </i>
    <i>
      <x v="1289"/>
    </i>
    <i>
      <x v="1291"/>
    </i>
    <i>
      <x v="1293"/>
    </i>
    <i>
      <x v="1296"/>
    </i>
    <i>
      <x v="1297"/>
    </i>
    <i>
      <x v="1299"/>
    </i>
    <i>
      <x v="1301"/>
    </i>
    <i>
      <x v="1306"/>
    </i>
    <i>
      <x v="1307"/>
    </i>
    <i>
      <x v="1308"/>
    </i>
    <i>
      <x v="1312"/>
    </i>
    <i>
      <x v="1313"/>
    </i>
    <i>
      <x v="1314"/>
    </i>
    <i>
      <x v="1315"/>
    </i>
    <i>
      <x v="1320"/>
    </i>
    <i>
      <x v="1321"/>
    </i>
    <i>
      <x v="1322"/>
    </i>
    <i>
      <x v="1323"/>
    </i>
    <i>
      <x v="1324"/>
    </i>
    <i>
      <x v="1325"/>
    </i>
    <i>
      <x v="1327"/>
    </i>
    <i>
      <x v="1330"/>
    </i>
    <i>
      <x v="1331"/>
    </i>
    <i>
      <x v="1334"/>
    </i>
    <i>
      <x v="1339"/>
    </i>
    <i>
      <x v="1340"/>
    </i>
    <i>
      <x v="1341"/>
    </i>
    <i>
      <x v="1342"/>
    </i>
    <i>
      <x v="1343"/>
    </i>
    <i>
      <x v="1344"/>
    </i>
    <i>
      <x v="1347"/>
    </i>
    <i>
      <x v="1348"/>
    </i>
    <i>
      <x v="1352"/>
    </i>
    <i>
      <x v="1353"/>
    </i>
    <i>
      <x v="1354"/>
    </i>
    <i>
      <x v="1355"/>
    </i>
    <i>
      <x v="1359"/>
    </i>
    <i>
      <x v="1362"/>
    </i>
    <i>
      <x v="1364"/>
    </i>
    <i>
      <x v="1365"/>
    </i>
    <i>
      <x v="1369"/>
    </i>
    <i>
      <x v="1373"/>
    </i>
    <i>
      <x v="1374"/>
    </i>
    <i>
      <x v="1375"/>
    </i>
    <i>
      <x v="1377"/>
    </i>
    <i>
      <x v="1383"/>
    </i>
    <i>
      <x v="1384"/>
    </i>
    <i>
      <x v="1385"/>
    </i>
    <i>
      <x v="1386"/>
    </i>
    <i>
      <x v="1389"/>
    </i>
    <i>
      <x v="1390"/>
    </i>
    <i>
      <x v="1391"/>
    </i>
    <i>
      <x v="1393"/>
    </i>
    <i>
      <x v="1394"/>
    </i>
    <i>
      <x v="1395"/>
    </i>
    <i>
      <x v="1397"/>
    </i>
    <i>
      <x v="1398"/>
    </i>
    <i>
      <x v="1399"/>
    </i>
    <i>
      <x v="1402"/>
    </i>
    <i>
      <x v="1403"/>
    </i>
    <i>
      <x v="1404"/>
    </i>
    <i>
      <x v="1405"/>
    </i>
    <i>
      <x v="1407"/>
    </i>
    <i>
      <x v="1408"/>
    </i>
    <i>
      <x v="1410"/>
    </i>
    <i>
      <x v="1411"/>
    </i>
    <i>
      <x v="1412"/>
    </i>
    <i>
      <x v="1418"/>
    </i>
    <i>
      <x v="1420"/>
    </i>
    <i>
      <x v="1421"/>
    </i>
    <i>
      <x v="1422"/>
    </i>
    <i>
      <x v="1425"/>
    </i>
    <i>
      <x v="1428"/>
    </i>
    <i>
      <x v="1433"/>
    </i>
    <i>
      <x v="1434"/>
    </i>
    <i>
      <x v="1435"/>
    </i>
    <i>
      <x v="1437"/>
    </i>
    <i>
      <x v="1439"/>
    </i>
    <i>
      <x v="1440"/>
    </i>
    <i>
      <x v="1443"/>
    </i>
    <i>
      <x v="1445"/>
    </i>
    <i>
      <x v="1446"/>
    </i>
    <i>
      <x v="1450"/>
    </i>
    <i>
      <x v="1452"/>
    </i>
    <i>
      <x v="1456"/>
    </i>
    <i>
      <x v="1457"/>
    </i>
    <i>
      <x v="1459"/>
    </i>
    <i>
      <x v="1462"/>
    </i>
    <i>
      <x v="1467"/>
    </i>
    <i>
      <x v="1469"/>
    </i>
    <i>
      <x v="1473"/>
    </i>
    <i>
      <x v="1477"/>
    </i>
    <i>
      <x v="1481"/>
    </i>
    <i>
      <x v="1482"/>
    </i>
    <i>
      <x v="1489"/>
    </i>
    <i>
      <x v="1490"/>
    </i>
    <i>
      <x v="1491"/>
    </i>
    <i>
      <x v="1494"/>
    </i>
    <i>
      <x v="1495"/>
    </i>
    <i>
      <x v="1497"/>
    </i>
    <i>
      <x v="1499"/>
    </i>
    <i>
      <x v="1503"/>
    </i>
    <i>
      <x v="1505"/>
    </i>
    <i>
      <x v="1508"/>
    </i>
    <i>
      <x v="1509"/>
    </i>
    <i>
      <x v="1510"/>
    </i>
    <i>
      <x v="1512"/>
    </i>
    <i>
      <x v="1513"/>
    </i>
    <i>
      <x v="1514"/>
    </i>
    <i>
      <x v="1516"/>
    </i>
    <i>
      <x v="1517"/>
    </i>
    <i>
      <x v="1520"/>
    </i>
    <i>
      <x v="1525"/>
    </i>
    <i>
      <x v="1530"/>
    </i>
    <i>
      <x v="1535"/>
    </i>
    <i>
      <x v="1537"/>
    </i>
    <i>
      <x v="1541"/>
    </i>
    <i>
      <x v="1542"/>
    </i>
    <i>
      <x v="1543"/>
    </i>
    <i>
      <x v="1545"/>
    </i>
    <i>
      <x v="1546"/>
    </i>
    <i>
      <x v="1547"/>
    </i>
    <i>
      <x v="1551"/>
    </i>
    <i>
      <x v="1554"/>
    </i>
    <i>
      <x v="1557"/>
    </i>
    <i>
      <x v="1558"/>
    </i>
    <i>
      <x v="1562"/>
    </i>
    <i>
      <x v="1568"/>
    </i>
    <i>
      <x v="1576"/>
    </i>
    <i>
      <x v="1577"/>
    </i>
    <i>
      <x v="1582"/>
    </i>
    <i>
      <x v="1584"/>
    </i>
    <i>
      <x v="1585"/>
    </i>
    <i>
      <x v="1586"/>
    </i>
    <i>
      <x v="1587"/>
    </i>
    <i>
      <x v="1589"/>
    </i>
    <i>
      <x v="1591"/>
    </i>
    <i>
      <x v="1595"/>
    </i>
    <i>
      <x v="1597"/>
    </i>
    <i>
      <x v="1598"/>
    </i>
    <i>
      <x v="1601"/>
    </i>
    <i>
      <x v="1605"/>
    </i>
    <i>
      <x v="1607"/>
    </i>
    <i>
      <x v="1614"/>
    </i>
    <i>
      <x v="1617"/>
    </i>
    <i>
      <x v="1620"/>
    </i>
    <i>
      <x v="1624"/>
    </i>
    <i>
      <x v="1626"/>
    </i>
    <i>
      <x v="1628"/>
    </i>
    <i>
      <x v="1630"/>
    </i>
    <i>
      <x v="1631"/>
    </i>
    <i>
      <x v="1633"/>
    </i>
    <i>
      <x v="1641"/>
    </i>
    <i>
      <x v="1642"/>
    </i>
    <i>
      <x v="1643"/>
    </i>
    <i>
      <x v="1645"/>
    </i>
    <i>
      <x v="1646"/>
    </i>
    <i>
      <x v="1650"/>
    </i>
    <i>
      <x v="1658"/>
    </i>
    <i>
      <x v="1659"/>
    </i>
    <i>
      <x v="1663"/>
    </i>
    <i>
      <x v="1667"/>
    </i>
    <i>
      <x v="1677"/>
    </i>
    <i>
      <x v="1678"/>
    </i>
    <i>
      <x v="1680"/>
    </i>
    <i>
      <x v="1686"/>
    </i>
    <i>
      <x v="1689"/>
    </i>
    <i>
      <x v="1690"/>
    </i>
    <i>
      <x v="1693"/>
    </i>
    <i>
      <x v="1695"/>
    </i>
    <i>
      <x v="1699"/>
    </i>
    <i>
      <x v="1705"/>
    </i>
    <i>
      <x v="1706"/>
    </i>
    <i>
      <x v="1708"/>
    </i>
    <i>
      <x v="1710"/>
    </i>
    <i>
      <x v="1713"/>
    </i>
    <i>
      <x v="1714"/>
    </i>
    <i>
      <x v="1715"/>
    </i>
    <i>
      <x v="1717"/>
    </i>
    <i>
      <x v="1719"/>
    </i>
    <i>
      <x v="1721"/>
    </i>
    <i>
      <x v="1723"/>
    </i>
    <i>
      <x v="1729"/>
    </i>
    <i>
      <x v="1730"/>
    </i>
    <i>
      <x v="1733"/>
    </i>
    <i>
      <x v="1734"/>
    </i>
    <i>
      <x v="1735"/>
    </i>
    <i>
      <x v="1736"/>
    </i>
    <i>
      <x v="1737"/>
    </i>
    <i>
      <x v="1738"/>
    </i>
    <i>
      <x v="1740"/>
    </i>
    <i>
      <x v="1743"/>
    </i>
    <i>
      <x v="1747"/>
    </i>
    <i>
      <x v="1748"/>
    </i>
    <i>
      <x v="1750"/>
    </i>
    <i>
      <x v="1752"/>
    </i>
    <i>
      <x v="1757"/>
    </i>
    <i>
      <x v="1758"/>
    </i>
    <i>
      <x v="1759"/>
    </i>
    <i>
      <x v="1760"/>
    </i>
    <i>
      <x v="1761"/>
    </i>
    <i>
      <x v="1762"/>
    </i>
    <i>
      <x v="1767"/>
    </i>
    <i>
      <x v="1768"/>
    </i>
    <i>
      <x v="1770"/>
    </i>
    <i>
      <x v="1771"/>
    </i>
    <i>
      <x v="1772"/>
    </i>
    <i>
      <x v="1774"/>
    </i>
    <i>
      <x v="1776"/>
    </i>
    <i>
      <x v="1777"/>
    </i>
    <i>
      <x v="1780"/>
    </i>
    <i>
      <x v="1781"/>
    </i>
    <i>
      <x v="1784"/>
    </i>
    <i>
      <x v="1785"/>
    </i>
    <i>
      <x v="1787"/>
    </i>
    <i>
      <x v="1793"/>
    </i>
    <i>
      <x v="1794"/>
    </i>
    <i>
      <x v="1800"/>
    </i>
    <i>
      <x v="1801"/>
    </i>
    <i>
      <x v="1804"/>
    </i>
    <i>
      <x v="1805"/>
    </i>
    <i>
      <x v="1807"/>
    </i>
    <i>
      <x v="1808"/>
    </i>
    <i>
      <x v="1809"/>
    </i>
    <i>
      <x v="1810"/>
    </i>
    <i>
      <x v="1811"/>
    </i>
    <i>
      <x v="1812"/>
    </i>
    <i>
      <x v="1814"/>
    </i>
    <i>
      <x v="1815"/>
    </i>
    <i>
      <x v="1819"/>
    </i>
    <i>
      <x v="1820"/>
    </i>
    <i>
      <x v="1821"/>
    </i>
    <i>
      <x v="1824"/>
    </i>
    <i>
      <x v="1827"/>
    </i>
    <i>
      <x v="1828"/>
    </i>
    <i>
      <x v="1829"/>
    </i>
    <i>
      <x v="1830"/>
    </i>
    <i>
      <x v="1832"/>
    </i>
    <i>
      <x v="1835"/>
    </i>
    <i>
      <x v="1840"/>
    </i>
    <i>
      <x v="1842"/>
    </i>
    <i>
      <x v="1844"/>
    </i>
    <i>
      <x v="1847"/>
    </i>
    <i>
      <x v="1850"/>
    </i>
    <i>
      <x v="1854"/>
    </i>
    <i>
      <x v="1855"/>
    </i>
    <i>
      <x v="1856"/>
    </i>
    <i>
      <x v="1860"/>
    </i>
    <i>
      <x v="1864"/>
    </i>
    <i>
      <x v="1866"/>
    </i>
    <i>
      <x v="1868"/>
    </i>
    <i>
      <x v="1869"/>
    </i>
    <i>
      <x v="1873"/>
    </i>
    <i>
      <x v="1875"/>
    </i>
    <i>
      <x v="1881"/>
    </i>
    <i>
      <x v="1884"/>
    </i>
    <i>
      <x v="1895"/>
    </i>
    <i>
      <x v="1896"/>
    </i>
    <i>
      <x v="1897"/>
    </i>
    <i>
      <x v="1899"/>
    </i>
    <i>
      <x v="1900"/>
    </i>
    <i>
      <x v="1901"/>
    </i>
    <i>
      <x v="1903"/>
    </i>
    <i>
      <x v="1905"/>
    </i>
    <i>
      <x v="1906"/>
    </i>
    <i>
      <x v="1908"/>
    </i>
    <i>
      <x v="1909"/>
    </i>
    <i>
      <x v="1911"/>
    </i>
    <i>
      <x v="1912"/>
    </i>
    <i>
      <x v="1917"/>
    </i>
    <i>
      <x v="1918"/>
    </i>
    <i>
      <x v="1920"/>
    </i>
    <i>
      <x v="1921"/>
    </i>
    <i>
      <x v="1922"/>
    </i>
    <i>
      <x v="1923"/>
    </i>
    <i>
      <x v="1928"/>
    </i>
    <i>
      <x v="1932"/>
    </i>
    <i>
      <x v="1937"/>
    </i>
    <i>
      <x v="1943"/>
    </i>
    <i>
      <x v="1946"/>
    </i>
    <i>
      <x v="1951"/>
    </i>
    <i>
      <x v="1956"/>
    </i>
    <i>
      <x v="1957"/>
    </i>
    <i>
      <x v="1958"/>
    </i>
    <i>
      <x v="1966"/>
    </i>
    <i>
      <x v="1967"/>
    </i>
    <i>
      <x v="1969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3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6"/>
    </i>
    <i>
      <x v="1998"/>
    </i>
    <i>
      <x v="2000"/>
    </i>
    <i>
      <x v="2002"/>
    </i>
    <i>
      <x v="2003"/>
    </i>
    <i>
      <x v="2004"/>
    </i>
    <i>
      <x v="2005"/>
    </i>
    <i>
      <x v="2006"/>
    </i>
    <i>
      <x v="2009"/>
    </i>
    <i>
      <x v="2010"/>
    </i>
    <i>
      <x v="2011"/>
    </i>
    <i>
      <x v="2015"/>
    </i>
    <i>
      <x v="2017"/>
    </i>
    <i>
      <x v="2019"/>
    </i>
    <i>
      <x v="2020"/>
    </i>
    <i>
      <x v="2021"/>
    </i>
    <i>
      <x v="2025"/>
    </i>
    <i>
      <x v="2026"/>
    </i>
    <i>
      <x v="2027"/>
    </i>
    <i>
      <x v="2031"/>
    </i>
    <i>
      <x v="2032"/>
    </i>
    <i>
      <x v="2033"/>
    </i>
    <i>
      <x v="2034"/>
    </i>
    <i>
      <x v="2035"/>
    </i>
    <i>
      <x v="2040"/>
    </i>
    <i>
      <x v="2046"/>
    </i>
    <i>
      <x v="2053"/>
    </i>
    <i>
      <x v="2055"/>
    </i>
    <i>
      <x v="2056"/>
    </i>
    <i>
      <x v="2059"/>
    </i>
    <i>
      <x v="2061"/>
    </i>
    <i>
      <x v="2065"/>
    </i>
    <i>
      <x v="2069"/>
    </i>
    <i>
      <x v="2072"/>
    </i>
    <i>
      <x v="2073"/>
    </i>
    <i>
      <x v="2074"/>
    </i>
    <i>
      <x v="2078"/>
    </i>
    <i>
      <x v="2081"/>
    </i>
    <i>
      <x v="2087"/>
    </i>
    <i>
      <x v="2090"/>
    </i>
    <i>
      <x v="2091"/>
    </i>
    <i>
      <x v="2101"/>
    </i>
    <i>
      <x v="2103"/>
    </i>
    <i>
      <x v="2104"/>
    </i>
    <i>
      <x v="2109"/>
    </i>
    <i>
      <x v="2110"/>
    </i>
    <i>
      <x v="2114"/>
    </i>
    <i>
      <x v="2115"/>
    </i>
    <i>
      <x v="2116"/>
    </i>
    <i>
      <x v="2122"/>
    </i>
    <i>
      <x v="2125"/>
    </i>
    <i>
      <x v="2126"/>
    </i>
    <i>
      <x v="2130"/>
    </i>
    <i>
      <x v="2132"/>
    </i>
    <i>
      <x v="2139"/>
    </i>
    <i>
      <x v="2141"/>
    </i>
    <i>
      <x v="2144"/>
    </i>
    <i>
      <x v="2149"/>
    </i>
    <i>
      <x v="2150"/>
    </i>
    <i>
      <x v="2152"/>
    </i>
    <i>
      <x v="2153"/>
    </i>
    <i>
      <x v="2154"/>
    </i>
    <i>
      <x v="2158"/>
    </i>
    <i>
      <x v="2160"/>
    </i>
    <i>
      <x v="2161"/>
    </i>
    <i>
      <x v="2162"/>
    </i>
    <i>
      <x v="2167"/>
    </i>
    <i>
      <x v="2171"/>
    </i>
    <i>
      <x v="2172"/>
    </i>
    <i>
      <x v="2173"/>
    </i>
    <i>
      <x v="2174"/>
    </i>
    <i>
      <x v="2177"/>
    </i>
    <i>
      <x v="2178"/>
    </i>
    <i>
      <x v="2179"/>
    </i>
    <i>
      <x v="2181"/>
    </i>
    <i>
      <x v="2182"/>
    </i>
    <i>
      <x v="2185"/>
    </i>
    <i>
      <x v="2187"/>
    </i>
    <i>
      <x v="2188"/>
    </i>
    <i>
      <x v="2189"/>
    </i>
    <i>
      <x v="2193"/>
    </i>
    <i>
      <x v="2194"/>
    </i>
    <i>
      <x v="2197"/>
    </i>
    <i>
      <x v="2200"/>
    </i>
    <i>
      <x v="2201"/>
    </i>
    <i>
      <x v="2207"/>
    </i>
    <i>
      <x v="2209"/>
    </i>
    <i>
      <x v="2211"/>
    </i>
    <i>
      <x v="2220"/>
    </i>
    <i>
      <x v="2221"/>
    </i>
    <i>
      <x v="2225"/>
    </i>
    <i>
      <x v="2231"/>
    </i>
    <i>
      <x v="2235"/>
    </i>
    <i>
      <x v="2237"/>
    </i>
    <i>
      <x v="2238"/>
    </i>
    <i>
      <x v="2239"/>
    </i>
    <i>
      <x v="2241"/>
    </i>
    <i>
      <x v="2243"/>
    </i>
    <i>
      <x v="2245"/>
    </i>
    <i>
      <x v="2246"/>
    </i>
    <i>
      <x v="2250"/>
    </i>
    <i>
      <x v="2251"/>
    </i>
    <i>
      <x v="2252"/>
    </i>
    <i>
      <x v="2254"/>
    </i>
    <i>
      <x v="2257"/>
    </i>
    <i>
      <x v="2258"/>
    </i>
    <i>
      <x v="2259"/>
    </i>
    <i>
      <x v="2264"/>
    </i>
    <i>
      <x v="2265"/>
    </i>
    <i>
      <x v="2266"/>
    </i>
    <i>
      <x v="2268"/>
    </i>
    <i>
      <x v="2271"/>
    </i>
    <i>
      <x v="2272"/>
    </i>
    <i>
      <x v="2273"/>
    </i>
    <i>
      <x v="2275"/>
    </i>
    <i>
      <x v="2276"/>
    </i>
    <i>
      <x v="2278"/>
    </i>
    <i>
      <x v="2280"/>
    </i>
    <i>
      <x v="2289"/>
    </i>
    <i>
      <x v="2290"/>
    </i>
    <i>
      <x v="2291"/>
    </i>
    <i>
      <x v="2292"/>
    </i>
    <i>
      <x v="2294"/>
    </i>
    <i>
      <x v="2297"/>
    </i>
    <i>
      <x v="2299"/>
    </i>
    <i>
      <x v="2301"/>
    </i>
    <i>
      <x v="2304"/>
    </i>
    <i>
      <x v="2307"/>
    </i>
    <i>
      <x v="2308"/>
    </i>
    <i>
      <x v="2310"/>
    </i>
    <i>
      <x v="2311"/>
    </i>
    <i>
      <x v="2315"/>
    </i>
    <i>
      <x v="2316"/>
    </i>
    <i>
      <x v="2317"/>
    </i>
    <i>
      <x v="2318"/>
    </i>
    <i>
      <x v="2321"/>
    </i>
    <i>
      <x v="2323"/>
    </i>
    <i>
      <x v="2324"/>
    </i>
    <i>
      <x v="2327"/>
    </i>
    <i>
      <x v="2328"/>
    </i>
    <i>
      <x v="2331"/>
    </i>
    <i>
      <x v="2333"/>
    </i>
    <i>
      <x v="2334"/>
    </i>
    <i>
      <x v="2335"/>
    </i>
    <i>
      <x v="2338"/>
    </i>
    <i>
      <x v="2339"/>
    </i>
    <i>
      <x v="2340"/>
    </i>
    <i>
      <x v="2341"/>
    </i>
    <i>
      <x v="2342"/>
    </i>
    <i>
      <x v="2344"/>
    </i>
    <i>
      <x v="2347"/>
    </i>
    <i>
      <x v="2348"/>
    </i>
    <i>
      <x v="2349"/>
    </i>
    <i>
      <x v="2350"/>
    </i>
    <i>
      <x v="2352"/>
    </i>
    <i>
      <x v="2353"/>
    </i>
    <i>
      <x v="2355"/>
    </i>
    <i>
      <x v="2356"/>
    </i>
    <i>
      <x v="2359"/>
    </i>
    <i>
      <x v="2361"/>
    </i>
    <i>
      <x v="2363"/>
    </i>
    <i>
      <x v="2365"/>
    </i>
    <i>
      <x v="2367"/>
    </i>
    <i>
      <x v="2369"/>
    </i>
    <i>
      <x v="2374"/>
    </i>
    <i>
      <x v="2375"/>
    </i>
    <i>
      <x v="2378"/>
    </i>
    <i>
      <x v="2379"/>
    </i>
    <i>
      <x v="2380"/>
    </i>
    <i>
      <x v="2381"/>
    </i>
    <i>
      <x v="2383"/>
    </i>
    <i>
      <x v="2384"/>
    </i>
    <i>
      <x v="2385"/>
    </i>
    <i>
      <x v="2386"/>
    </i>
    <i>
      <x v="2389"/>
    </i>
    <i>
      <x v="2390"/>
    </i>
    <i>
      <x v="2393"/>
    </i>
    <i>
      <x v="2394"/>
    </i>
    <i>
      <x v="2400"/>
    </i>
    <i>
      <x v="2401"/>
    </i>
    <i>
      <x v="2408"/>
    </i>
    <i>
      <x v="2413"/>
    </i>
    <i>
      <x v="2414"/>
    </i>
    <i>
      <x v="2418"/>
    </i>
    <i>
      <x v="2419"/>
    </i>
    <i>
      <x v="2420"/>
    </i>
    <i>
      <x v="2422"/>
    </i>
    <i>
      <x v="2423"/>
    </i>
    <i>
      <x v="2424"/>
    </i>
    <i>
      <x v="2427"/>
    </i>
    <i>
      <x v="2429"/>
    </i>
    <i>
      <x v="2430"/>
    </i>
    <i>
      <x v="2431"/>
    </i>
    <i>
      <x v="2433"/>
    </i>
    <i>
      <x v="2434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4"/>
    </i>
    <i>
      <x v="2447"/>
    </i>
    <i>
      <x v="2448"/>
    </i>
    <i>
      <x v="2450"/>
    </i>
    <i>
      <x v="2451"/>
    </i>
    <i>
      <x v="2456"/>
    </i>
    <i>
      <x v="2457"/>
    </i>
    <i>
      <x v="2459"/>
    </i>
    <i>
      <x v="2461"/>
    </i>
    <i>
      <x v="2462"/>
    </i>
    <i>
      <x v="2466"/>
    </i>
    <i>
      <x v="2470"/>
    </i>
    <i>
      <x v="2471"/>
    </i>
    <i>
      <x v="2472"/>
    </i>
    <i>
      <x v="2475"/>
    </i>
    <i>
      <x v="2478"/>
    </i>
    <i>
      <x v="2480"/>
    </i>
    <i>
      <x v="2481"/>
    </i>
    <i>
      <x v="2482"/>
    </i>
    <i>
      <x v="2487"/>
    </i>
    <i>
      <x v="2488"/>
    </i>
    <i>
      <x v="2490"/>
    </i>
    <i>
      <x v="2492"/>
    </i>
    <i>
      <x v="2493"/>
    </i>
    <i>
      <x v="2499"/>
    </i>
    <i>
      <x v="2501"/>
    </i>
    <i>
      <x v="2502"/>
    </i>
    <i>
      <x v="2503"/>
    </i>
    <i>
      <x v="2505"/>
    </i>
    <i>
      <x v="2512"/>
    </i>
    <i>
      <x v="2514"/>
    </i>
    <i>
      <x v="2518"/>
    </i>
    <i>
      <x v="2522"/>
    </i>
    <i>
      <x v="2523"/>
    </i>
    <i>
      <x v="2526"/>
    </i>
    <i>
      <x v="2527"/>
    </i>
    <i>
      <x v="2528"/>
    </i>
    <i>
      <x v="2530"/>
    </i>
    <i>
      <x v="2531"/>
    </i>
    <i>
      <x v="2532"/>
    </i>
    <i>
      <x v="2534"/>
    </i>
    <i>
      <x v="2541"/>
    </i>
    <i>
      <x v="2542"/>
    </i>
    <i>
      <x v="2543"/>
    </i>
    <i>
      <x v="2556"/>
    </i>
    <i>
      <x v="2562"/>
    </i>
    <i>
      <x v="2566"/>
    </i>
    <i>
      <x v="2567"/>
    </i>
    <i>
      <x v="2570"/>
    </i>
    <i>
      <x v="2571"/>
    </i>
    <i>
      <x v="2572"/>
    </i>
    <i>
      <x v="2574"/>
    </i>
    <i>
      <x v="2575"/>
    </i>
    <i>
      <x v="2578"/>
    </i>
    <i>
      <x v="2579"/>
    </i>
    <i>
      <x v="2582"/>
    </i>
    <i>
      <x v="2585"/>
    </i>
    <i>
      <x v="2588"/>
    </i>
    <i>
      <x v="2589"/>
    </i>
    <i>
      <x v="2596"/>
    </i>
    <i>
      <x v="2597"/>
    </i>
    <i>
      <x v="2599"/>
    </i>
    <i>
      <x v="2602"/>
    </i>
    <i>
      <x v="2606"/>
    </i>
    <i>
      <x v="2607"/>
    </i>
    <i>
      <x v="2609"/>
    </i>
    <i>
      <x v="2610"/>
    </i>
    <i>
      <x v="2612"/>
    </i>
    <i>
      <x v="2613"/>
    </i>
    <i>
      <x v="2618"/>
    </i>
    <i>
      <x v="2620"/>
    </i>
    <i>
      <x v="2625"/>
    </i>
    <i>
      <x v="2626"/>
    </i>
    <i>
      <x v="2627"/>
    </i>
    <i>
      <x v="2629"/>
    </i>
    <i>
      <x v="2630"/>
    </i>
    <i>
      <x v="2631"/>
    </i>
    <i>
      <x v="2633"/>
    </i>
    <i>
      <x v="2635"/>
    </i>
    <i>
      <x v="2636"/>
    </i>
    <i>
      <x v="2640"/>
    </i>
    <i>
      <x v="2642"/>
    </i>
    <i>
      <x v="2644"/>
    </i>
    <i>
      <x v="2647"/>
    </i>
    <i>
      <x v="2648"/>
    </i>
    <i>
      <x v="2649"/>
    </i>
    <i>
      <x v="2650"/>
    </i>
    <i>
      <x v="2651"/>
    </i>
    <i>
      <x v="2652"/>
    </i>
    <i>
      <x v="2656"/>
    </i>
    <i>
      <x v="2657"/>
    </i>
    <i>
      <x v="2660"/>
    </i>
    <i>
      <x v="2661"/>
    </i>
    <i>
      <x v="2663"/>
    </i>
    <i>
      <x v="2665"/>
    </i>
    <i>
      <x v="2669"/>
    </i>
    <i>
      <x v="2673"/>
    </i>
    <i>
      <x v="2678"/>
    </i>
    <i>
      <x v="2680"/>
    </i>
    <i>
      <x v="2681"/>
    </i>
    <i>
      <x v="2685"/>
    </i>
    <i>
      <x v="2686"/>
    </i>
    <i>
      <x v="2688"/>
    </i>
    <i>
      <x v="2692"/>
    </i>
    <i>
      <x v="2693"/>
    </i>
    <i>
      <x v="2695"/>
    </i>
    <i>
      <x v="2696"/>
    </i>
    <i>
      <x v="2703"/>
    </i>
    <i>
      <x v="2707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9"/>
    </i>
    <i>
      <x v="2722"/>
    </i>
    <i>
      <x v="2725"/>
    </i>
    <i>
      <x v="2730"/>
    </i>
    <i>
      <x v="2731"/>
    </i>
    <i>
      <x v="2732"/>
    </i>
    <i>
      <x v="2737"/>
    </i>
    <i>
      <x v="2739"/>
    </i>
    <i>
      <x v="2742"/>
    </i>
    <i>
      <x v="2743"/>
    </i>
    <i>
      <x v="2744"/>
    </i>
    <i>
      <x v="2747"/>
    </i>
    <i>
      <x v="2748"/>
    </i>
    <i>
      <x v="2752"/>
    </i>
    <i>
      <x v="2754"/>
    </i>
    <i>
      <x v="2755"/>
    </i>
    <i>
      <x v="2756"/>
    </i>
    <i>
      <x v="2761"/>
    </i>
    <i>
      <x v="2768"/>
    </i>
    <i>
      <x v="2775"/>
    </i>
    <i>
      <x v="2776"/>
    </i>
    <i>
      <x v="2777"/>
    </i>
    <i>
      <x v="2779"/>
    </i>
    <i>
      <x v="2781"/>
    </i>
    <i>
      <x v="2784"/>
    </i>
    <i>
      <x v="2788"/>
    </i>
    <i>
      <x v="2791"/>
    </i>
    <i>
      <x v="2792"/>
    </i>
    <i>
      <x v="2794"/>
    </i>
    <i>
      <x v="2796"/>
    </i>
    <i>
      <x v="2797"/>
    </i>
    <i>
      <x v="2798"/>
    </i>
    <i>
      <x v="2799"/>
    </i>
    <i>
      <x v="2800"/>
    </i>
    <i>
      <x v="2804"/>
    </i>
    <i>
      <x v="2808"/>
    </i>
    <i>
      <x v="2810"/>
    </i>
    <i>
      <x v="2814"/>
    </i>
    <i>
      <x v="2819"/>
    </i>
    <i>
      <x v="2820"/>
    </i>
    <i>
      <x v="2823"/>
    </i>
    <i>
      <x v="2829"/>
    </i>
    <i>
      <x v="2830"/>
    </i>
    <i>
      <x v="2831"/>
    </i>
    <i>
      <x v="2832"/>
    </i>
    <i>
      <x v="2833"/>
    </i>
    <i>
      <x v="2835"/>
    </i>
    <i>
      <x v="2837"/>
    </i>
    <i>
      <x v="2838"/>
    </i>
    <i>
      <x v="2844"/>
    </i>
    <i>
      <x v="2846"/>
    </i>
    <i>
      <x v="2848"/>
    </i>
    <i>
      <x v="2849"/>
    </i>
    <i>
      <x v="2851"/>
    </i>
    <i>
      <x v="2856"/>
    </i>
    <i>
      <x v="2859"/>
    </i>
    <i>
      <x v="2863"/>
    </i>
    <i>
      <x v="2865"/>
    </i>
    <i>
      <x v="2866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6"/>
    </i>
    <i>
      <x v="2878"/>
    </i>
    <i>
      <x v="2879"/>
    </i>
    <i>
      <x v="2881"/>
    </i>
    <i>
      <x v="2882"/>
    </i>
    <i>
      <x v="2884"/>
    </i>
    <i>
      <x v="2889"/>
    </i>
    <i>
      <x v="2893"/>
    </i>
    <i>
      <x v="2895"/>
    </i>
    <i>
      <x v="2902"/>
    </i>
    <i>
      <x v="2907"/>
    </i>
    <i>
      <x v="2908"/>
    </i>
    <i>
      <x v="2910"/>
    </i>
    <i>
      <x v="2911"/>
    </i>
    <i>
      <x v="2921"/>
    </i>
    <i>
      <x v="2930"/>
    </i>
    <i>
      <x v="2933"/>
    </i>
    <i>
      <x v="2944"/>
    </i>
    <i>
      <x v="2947"/>
    </i>
    <i>
      <x v="2948"/>
    </i>
    <i>
      <x v="2949"/>
    </i>
    <i>
      <x v="2950"/>
    </i>
    <i>
      <x v="2955"/>
    </i>
    <i>
      <x v="2964"/>
    </i>
    <i>
      <x v="2965"/>
    </i>
    <i>
      <x v="2967"/>
    </i>
    <i>
      <x v="2972"/>
    </i>
    <i>
      <x v="2975"/>
    </i>
    <i>
      <x v="2979"/>
    </i>
    <i>
      <x v="2987"/>
    </i>
    <i>
      <x v="2988"/>
    </i>
    <i>
      <x v="2990"/>
    </i>
    <i>
      <x v="2991"/>
    </i>
    <i>
      <x v="2992"/>
    </i>
    <i>
      <x v="2993"/>
    </i>
    <i>
      <x v="2994"/>
    </i>
    <i>
      <x v="2995"/>
    </i>
    <i>
      <x v="2998"/>
    </i>
    <i>
      <x v="3002"/>
    </i>
    <i>
      <x v="3007"/>
    </i>
    <i>
      <x v="3010"/>
    </i>
    <i>
      <x v="3015"/>
    </i>
    <i>
      <x v="3016"/>
    </i>
    <i>
      <x v="3017"/>
    </i>
    <i>
      <x v="3019"/>
    </i>
    <i>
      <x v="3020"/>
    </i>
    <i>
      <x v="3021"/>
    </i>
    <i>
      <x v="3023"/>
    </i>
    <i>
      <x v="3025"/>
    </i>
    <i>
      <x v="3032"/>
    </i>
    <i>
      <x v="3033"/>
    </i>
    <i>
      <x v="3034"/>
    </i>
    <i>
      <x v="3038"/>
    </i>
    <i>
      <x v="3040"/>
    </i>
    <i>
      <x v="3041"/>
    </i>
    <i>
      <x v="3042"/>
    </i>
    <i>
      <x v="3046"/>
    </i>
    <i>
      <x v="3047"/>
    </i>
    <i>
      <x v="3052"/>
    </i>
    <i>
      <x v="3058"/>
    </i>
    <i>
      <x v="3060"/>
    </i>
    <i>
      <x v="3066"/>
    </i>
    <i>
      <x v="3068"/>
    </i>
    <i>
      <x v="3071"/>
    </i>
    <i>
      <x v="3078"/>
    </i>
    <i>
      <x v="3087"/>
    </i>
    <i>
      <x v="3088"/>
    </i>
    <i>
      <x v="3091"/>
    </i>
    <i>
      <x v="3093"/>
    </i>
    <i>
      <x v="3095"/>
    </i>
    <i>
      <x v="3096"/>
    </i>
    <i>
      <x v="3097"/>
    </i>
    <i>
      <x v="3098"/>
    </i>
    <i>
      <x v="3100"/>
    </i>
    <i>
      <x v="3101"/>
    </i>
    <i>
      <x v="3102"/>
    </i>
    <i>
      <x v="3104"/>
    </i>
    <i>
      <x v="3105"/>
    </i>
    <i>
      <x v="3107"/>
    </i>
    <i>
      <x v="3113"/>
    </i>
    <i>
      <x v="3116"/>
    </i>
    <i>
      <x v="3117"/>
    </i>
    <i>
      <x v="3119"/>
    </i>
    <i>
      <x v="3121"/>
    </i>
    <i>
      <x v="3124"/>
    </i>
    <i>
      <x v="3131"/>
    </i>
    <i>
      <x v="3133"/>
    </i>
    <i>
      <x v="3135"/>
    </i>
    <i>
      <x v="3137"/>
    </i>
    <i>
      <x v="3139"/>
    </i>
    <i>
      <x v="3142"/>
    </i>
    <i>
      <x v="3144"/>
    </i>
    <i>
      <x v="3147"/>
    </i>
    <i>
      <x v="3149"/>
    </i>
    <i>
      <x v="3150"/>
    </i>
    <i>
      <x v="3152"/>
    </i>
    <i>
      <x v="3153"/>
    </i>
    <i>
      <x v="3154"/>
    </i>
    <i>
      <x v="3156"/>
    </i>
    <i>
      <x v="3160"/>
    </i>
    <i>
      <x v="3161"/>
    </i>
    <i>
      <x v="3170"/>
    </i>
    <i>
      <x v="3171"/>
    </i>
    <i>
      <x v="3177"/>
    </i>
    <i>
      <x v="3178"/>
    </i>
    <i>
      <x v="3184"/>
    </i>
    <i>
      <x v="3185"/>
    </i>
    <i>
      <x v="3191"/>
    </i>
    <i>
      <x v="3192"/>
    </i>
    <i>
      <x v="3193"/>
    </i>
    <i>
      <x v="3194"/>
    </i>
    <i>
      <x v="3195"/>
    </i>
    <i>
      <x v="3198"/>
    </i>
    <i>
      <x v="3199"/>
    </i>
    <i>
      <x v="3200"/>
    </i>
    <i>
      <x v="3204"/>
    </i>
    <i>
      <x v="3205"/>
    </i>
    <i>
      <x v="3207"/>
    </i>
    <i>
      <x v="3209"/>
    </i>
    <i>
      <x v="3210"/>
    </i>
    <i>
      <x v="3211"/>
    </i>
    <i>
      <x v="3213"/>
    </i>
    <i>
      <x v="3217"/>
    </i>
    <i>
      <x v="3221"/>
    </i>
    <i>
      <x v="3223"/>
    </i>
    <i>
      <x v="3226"/>
    </i>
    <i>
      <x v="3228"/>
    </i>
    <i>
      <x v="3229"/>
    </i>
    <i>
      <x v="3232"/>
    </i>
    <i>
      <x v="3233"/>
    </i>
    <i>
      <x v="3234"/>
    </i>
    <i>
      <x v="3237"/>
    </i>
    <i>
      <x v="3238"/>
    </i>
    <i>
      <x v="3240"/>
    </i>
    <i>
      <x v="3241"/>
    </i>
    <i>
      <x v="3243"/>
    </i>
    <i>
      <x v="3244"/>
    </i>
    <i>
      <x v="3245"/>
    </i>
    <i>
      <x v="3247"/>
    </i>
    <i>
      <x v="3250"/>
    </i>
    <i>
      <x v="3251"/>
    </i>
    <i>
      <x v="3252"/>
    </i>
    <i>
      <x v="3259"/>
    </i>
    <i>
      <x v="3262"/>
    </i>
    <i>
      <x v="3263"/>
    </i>
    <i>
      <x v="3264"/>
    </i>
    <i>
      <x v="3266"/>
    </i>
    <i>
      <x v="3271"/>
    </i>
    <i>
      <x v="3272"/>
    </i>
    <i>
      <x v="3273"/>
    </i>
    <i>
      <x v="3274"/>
    </i>
    <i>
      <x v="3275"/>
    </i>
    <i>
      <x v="3278"/>
    </i>
    <i>
      <x v="3279"/>
    </i>
    <i>
      <x v="3280"/>
    </i>
    <i>
      <x v="3283"/>
    </i>
    <i>
      <x v="3284"/>
    </i>
    <i>
      <x v="3285"/>
    </i>
    <i>
      <x v="3288"/>
    </i>
    <i>
      <x v="3290"/>
    </i>
    <i>
      <x v="3291"/>
    </i>
    <i>
      <x v="3293"/>
    </i>
    <i>
      <x v="3294"/>
    </i>
    <i>
      <x v="3295"/>
    </i>
    <i>
      <x v="3297"/>
    </i>
    <i>
      <x v="3298"/>
    </i>
    <i>
      <x v="3299"/>
    </i>
    <i>
      <x v="3300"/>
    </i>
    <i>
      <x v="3302"/>
    </i>
    <i>
      <x v="3303"/>
    </i>
    <i>
      <x v="3304"/>
    </i>
    <i>
      <x v="3305"/>
    </i>
    <i>
      <x v="3308"/>
    </i>
    <i>
      <x v="3309"/>
    </i>
    <i>
      <x v="3313"/>
    </i>
    <i>
      <x v="3316"/>
    </i>
    <i>
      <x v="3318"/>
    </i>
    <i>
      <x v="3322"/>
    </i>
    <i>
      <x v="3325"/>
    </i>
    <i>
      <x v="3328"/>
    </i>
    <i>
      <x v="3329"/>
    </i>
    <i>
      <x v="3330"/>
    </i>
    <i>
      <x v="3331"/>
    </i>
    <i>
      <x v="3334"/>
    </i>
    <i>
      <x v="3335"/>
    </i>
    <i>
      <x v="3338"/>
    </i>
    <i>
      <x v="3339"/>
    </i>
    <i>
      <x v="3341"/>
    </i>
    <i>
      <x v="3344"/>
    </i>
    <i>
      <x v="3346"/>
    </i>
    <i>
      <x v="3347"/>
    </i>
    <i>
      <x v="3349"/>
    </i>
    <i>
      <x v="3355"/>
    </i>
    <i>
      <x v="3356"/>
    </i>
    <i>
      <x v="3360"/>
    </i>
    <i>
      <x v="3363"/>
    </i>
    <i>
      <x v="3366"/>
    </i>
    <i>
      <x v="3367"/>
    </i>
    <i>
      <x v="3368"/>
    </i>
    <i>
      <x v="3369"/>
    </i>
    <i>
      <x v="3371"/>
    </i>
    <i>
      <x v="3372"/>
    </i>
    <i>
      <x v="3373"/>
    </i>
    <i>
      <x v="3375"/>
    </i>
    <i>
      <x v="3377"/>
    </i>
    <i>
      <x v="3378"/>
    </i>
    <i>
      <x v="3379"/>
    </i>
    <i>
      <x v="3380"/>
    </i>
    <i>
      <x v="3381"/>
    </i>
    <i>
      <x v="3383"/>
    </i>
    <i>
      <x v="3384"/>
    </i>
    <i>
      <x v="3386"/>
    </i>
    <i>
      <x v="3391"/>
    </i>
    <i>
      <x v="3392"/>
    </i>
    <i>
      <x v="3393"/>
    </i>
    <i>
      <x v="3396"/>
    </i>
    <i>
      <x v="3397"/>
    </i>
    <i>
      <x v="3398"/>
    </i>
    <i>
      <x v="3399"/>
    </i>
    <i>
      <x v="3401"/>
    </i>
    <i>
      <x v="3408"/>
    </i>
    <i>
      <x v="3409"/>
    </i>
    <i>
      <x v="3411"/>
    </i>
    <i>
      <x v="3414"/>
    </i>
    <i>
      <x v="3415"/>
    </i>
    <i>
      <x v="3419"/>
    </i>
    <i>
      <x v="3421"/>
    </i>
    <i>
      <x v="3422"/>
    </i>
    <i>
      <x v="3427"/>
    </i>
    <i>
      <x v="3430"/>
    </i>
    <i>
      <x v="3432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50"/>
    </i>
    <i>
      <x v="3456"/>
    </i>
    <i>
      <x v="3460"/>
    </i>
    <i>
      <x v="3461"/>
    </i>
    <i>
      <x v="3462"/>
    </i>
    <i>
      <x v="3464"/>
    </i>
    <i>
      <x v="3467"/>
    </i>
    <i>
      <x v="3468"/>
    </i>
    <i>
      <x v="3470"/>
    </i>
    <i>
      <x v="3474"/>
    </i>
    <i>
      <x v="3476"/>
    </i>
    <i>
      <x v="3482"/>
    </i>
    <i>
      <x v="3485"/>
    </i>
    <i>
      <x v="3489"/>
    </i>
    <i>
      <x v="3494"/>
    </i>
    <i>
      <x v="3495"/>
    </i>
    <i>
      <x v="3496"/>
    </i>
    <i>
      <x v="3497"/>
    </i>
    <i>
      <x v="3498"/>
    </i>
    <i>
      <x v="3502"/>
    </i>
    <i>
      <x v="3503"/>
    </i>
    <i>
      <x v="3504"/>
    </i>
    <i>
      <x v="3505"/>
    </i>
    <i>
      <x v="3506"/>
    </i>
    <i>
      <x v="3507"/>
    </i>
    <i>
      <x v="3512"/>
    </i>
    <i>
      <x v="3515"/>
    </i>
    <i>
      <x v="3517"/>
    </i>
    <i>
      <x v="3518"/>
    </i>
    <i>
      <x v="3519"/>
    </i>
    <i>
      <x v="3522"/>
    </i>
    <i>
      <x v="3524"/>
    </i>
    <i>
      <x v="3525"/>
    </i>
    <i>
      <x v="3529"/>
    </i>
    <i>
      <x v="3531"/>
    </i>
    <i>
      <x v="3533"/>
    </i>
    <i>
      <x v="3535"/>
    </i>
    <i>
      <x v="3536"/>
    </i>
    <i>
      <x v="3539"/>
    </i>
    <i>
      <x v="3540"/>
    </i>
    <i>
      <x v="3543"/>
    </i>
    <i>
      <x v="3546"/>
    </i>
    <i>
      <x v="3547"/>
    </i>
    <i>
      <x v="3548"/>
    </i>
    <i>
      <x v="3552"/>
    </i>
    <i>
      <x v="3556"/>
    </i>
    <i>
      <x v="3558"/>
    </i>
    <i>
      <x v="3561"/>
    </i>
    <i>
      <x v="3562"/>
    </i>
    <i>
      <x v="3564"/>
    </i>
    <i>
      <x v="3570"/>
    </i>
    <i>
      <x v="3572"/>
    </i>
    <i>
      <x v="3575"/>
    </i>
    <i>
      <x v="3576"/>
    </i>
    <i>
      <x v="3578"/>
    </i>
    <i>
      <x v="3580"/>
    </i>
    <i>
      <x v="3581"/>
    </i>
    <i>
      <x v="3586"/>
    </i>
    <i>
      <x v="3589"/>
    </i>
    <i>
      <x v="3590"/>
    </i>
    <i>
      <x v="3591"/>
    </i>
    <i>
      <x v="3593"/>
    </i>
    <i>
      <x v="3594"/>
    </i>
    <i>
      <x v="3595"/>
    </i>
    <i>
      <x v="3599"/>
    </i>
    <i>
      <x v="3601"/>
    </i>
    <i>
      <x v="3605"/>
    </i>
    <i>
      <x v="3606"/>
    </i>
    <i>
      <x v="3607"/>
    </i>
    <i>
      <x v="3612"/>
    </i>
    <i>
      <x v="3613"/>
    </i>
    <i>
      <x v="3615"/>
    </i>
    <i>
      <x v="3620"/>
    </i>
    <i>
      <x v="3625"/>
    </i>
    <i>
      <x v="3627"/>
    </i>
    <i>
      <x v="3633"/>
    </i>
    <i>
      <x v="3634"/>
    </i>
    <i>
      <x v="3635"/>
    </i>
    <i>
      <x v="3637"/>
    </i>
    <i>
      <x v="3638"/>
    </i>
    <i>
      <x v="3643"/>
    </i>
    <i>
      <x v="3647"/>
    </i>
    <i>
      <x v="3649"/>
    </i>
    <i>
      <x v="3651"/>
    </i>
    <i>
      <x v="3654"/>
    </i>
    <i>
      <x v="3655"/>
    </i>
    <i>
      <x v="3657"/>
    </i>
    <i>
      <x v="3658"/>
    </i>
    <i>
      <x v="3666"/>
    </i>
    <i>
      <x v="3668"/>
    </i>
    <i>
      <x v="3672"/>
    </i>
    <i>
      <x v="3674"/>
    </i>
    <i>
      <x v="3675"/>
    </i>
    <i>
      <x v="3678"/>
    </i>
    <i>
      <x v="3680"/>
    </i>
    <i>
      <x v="3686"/>
    </i>
    <i>
      <x v="3687"/>
    </i>
    <i>
      <x v="3688"/>
    </i>
    <i>
      <x v="3692"/>
    </i>
    <i>
      <x v="3693"/>
    </i>
    <i>
      <x v="3694"/>
    </i>
    <i>
      <x v="3695"/>
    </i>
    <i>
      <x v="3700"/>
    </i>
    <i>
      <x v="3703"/>
    </i>
    <i>
      <x v="3704"/>
    </i>
    <i>
      <x v="3706"/>
    </i>
    <i>
      <x v="3707"/>
    </i>
    <i>
      <x v="3708"/>
    </i>
    <i>
      <x v="3710"/>
    </i>
    <i>
      <x v="3715"/>
    </i>
    <i>
      <x v="3717"/>
    </i>
    <i>
      <x v="3718"/>
    </i>
    <i>
      <x v="3719"/>
    </i>
    <i>
      <x v="3722"/>
    </i>
    <i>
      <x v="3723"/>
    </i>
    <i>
      <x v="3724"/>
    </i>
    <i>
      <x v="3725"/>
    </i>
    <i>
      <x v="3726"/>
    </i>
    <i>
      <x v="3727"/>
    </i>
    <i>
      <x v="3730"/>
    </i>
    <i>
      <x v="3733"/>
    </i>
    <i>
      <x v="3747"/>
    </i>
    <i>
      <x v="3750"/>
    </i>
    <i>
      <x v="3752"/>
    </i>
    <i>
      <x v="3755"/>
    </i>
    <i>
      <x v="3760"/>
    </i>
    <i>
      <x v="3761"/>
    </i>
    <i>
      <x v="3762"/>
    </i>
    <i>
      <x v="3763"/>
    </i>
    <i>
      <x v="3772"/>
    </i>
    <i>
      <x v="3773"/>
    </i>
    <i>
      <x v="3775"/>
    </i>
    <i>
      <x v="3779"/>
    </i>
    <i>
      <x v="3780"/>
    </i>
    <i>
      <x v="3783"/>
    </i>
    <i>
      <x v="3784"/>
    </i>
    <i>
      <x v="3787"/>
    </i>
    <i>
      <x v="3788"/>
    </i>
    <i>
      <x v="3791"/>
    </i>
    <i>
      <x v="3793"/>
    </i>
    <i>
      <x v="3794"/>
    </i>
    <i>
      <x v="3795"/>
    </i>
    <i>
      <x v="3796"/>
    </i>
    <i>
      <x v="3797"/>
    </i>
    <i>
      <x v="3805"/>
    </i>
    <i>
      <x v="3809"/>
    </i>
    <i>
      <x v="3811"/>
    </i>
    <i>
      <x v="3816"/>
    </i>
    <i>
      <x v="3817"/>
    </i>
    <i>
      <x v="3818"/>
    </i>
    <i>
      <x v="3829"/>
    </i>
    <i>
      <x v="3830"/>
    </i>
    <i>
      <x v="3832"/>
    </i>
    <i>
      <x v="3834"/>
    </i>
    <i>
      <x v="3835"/>
    </i>
    <i>
      <x v="3836"/>
    </i>
    <i>
      <x v="3840"/>
    </i>
    <i>
      <x v="3845"/>
    </i>
    <i>
      <x v="3847"/>
    </i>
    <i>
      <x v="3853"/>
    </i>
    <i>
      <x v="3855"/>
    </i>
    <i>
      <x v="3856"/>
    </i>
    <i>
      <x v="3865"/>
    </i>
    <i>
      <x v="3866"/>
    </i>
    <i>
      <x v="3867"/>
    </i>
    <i>
      <x v="3871"/>
    </i>
    <i>
      <x v="3873"/>
    </i>
    <i>
      <x v="3875"/>
    </i>
    <i>
      <x v="3876"/>
    </i>
    <i>
      <x v="3879"/>
    </i>
    <i>
      <x v="3880"/>
    </i>
    <i>
      <x v="3881"/>
    </i>
    <i>
      <x v="3882"/>
    </i>
    <i>
      <x v="3887"/>
    </i>
    <i>
      <x v="3907"/>
    </i>
    <i>
      <x v="3908"/>
    </i>
    <i>
      <x v="3912"/>
    </i>
    <i>
      <x v="3918"/>
    </i>
    <i>
      <x v="3927"/>
    </i>
    <i>
      <x v="3934"/>
    </i>
    <i>
      <x v="3935"/>
    </i>
    <i>
      <x v="3937"/>
    </i>
    <i>
      <x v="3938"/>
    </i>
    <i>
      <x v="3942"/>
    </i>
    <i>
      <x v="3945"/>
    </i>
    <i>
      <x v="3949"/>
    </i>
    <i>
      <x v="3951"/>
    </i>
    <i>
      <x v="3955"/>
    </i>
    <i>
      <x v="3961"/>
    </i>
    <i>
      <x v="3965"/>
    </i>
    <i>
      <x v="3972"/>
    </i>
    <i>
      <x v="3974"/>
    </i>
    <i>
      <x v="3979"/>
    </i>
    <i>
      <x v="3981"/>
    </i>
    <i>
      <x v="3987"/>
    </i>
    <i>
      <x v="3991"/>
    </i>
    <i>
      <x v="3993"/>
    </i>
    <i>
      <x v="3996"/>
    </i>
    <i>
      <x v="3999"/>
    </i>
    <i>
      <x v="4001"/>
    </i>
    <i>
      <x v="4003"/>
    </i>
    <i>
      <x v="4004"/>
    </i>
    <i>
      <x v="4015"/>
    </i>
    <i>
      <x v="4016"/>
    </i>
    <i>
      <x v="4017"/>
    </i>
    <i>
      <x v="4019"/>
    </i>
    <i>
      <x v="4022"/>
    </i>
    <i>
      <x v="4024"/>
    </i>
    <i>
      <x v="4025"/>
    </i>
    <i>
      <x v="4030"/>
    </i>
    <i>
      <x v="4032"/>
    </i>
    <i>
      <x v="4033"/>
    </i>
    <i>
      <x v="4036"/>
    </i>
    <i>
      <x v="4039"/>
    </i>
    <i>
      <x v="4041"/>
    </i>
    <i>
      <x v="4048"/>
    </i>
    <i>
      <x v="4049"/>
    </i>
    <i>
      <x v="4050"/>
    </i>
    <i>
      <x v="4055"/>
    </i>
    <i>
      <x v="4059"/>
    </i>
    <i>
      <x v="4060"/>
    </i>
    <i>
      <x v="4064"/>
    </i>
    <i>
      <x v="4065"/>
    </i>
    <i>
      <x v="4067"/>
    </i>
    <i>
      <x v="4069"/>
    </i>
    <i>
      <x v="4070"/>
    </i>
    <i>
      <x v="4073"/>
    </i>
    <i>
      <x v="4074"/>
    </i>
    <i>
      <x v="4075"/>
    </i>
    <i>
      <x v="4087"/>
    </i>
    <i>
      <x v="4088"/>
    </i>
    <i>
      <x v="4090"/>
    </i>
    <i>
      <x v="4092"/>
    </i>
    <i>
      <x v="4093"/>
    </i>
    <i>
      <x v="4096"/>
    </i>
    <i>
      <x v="4098"/>
    </i>
    <i>
      <x v="4099"/>
    </i>
    <i>
      <x v="4100"/>
    </i>
    <i>
      <x v="4107"/>
    </i>
    <i>
      <x v="4109"/>
    </i>
    <i>
      <x v="4110"/>
    </i>
    <i>
      <x v="4111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36E0EB-1E39-5A43-92C2-91DD644913D1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B13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Page" dataField="1" multipleItemSelectionAllowe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2">
    <pageField fld="5" hier="-1"/>
    <pageField fld="6" hier="-1"/>
  </pageFields>
  <dataFields count="1">
    <dataField name="Count of outcomes" fld="5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38524C-DC4D-5E43-9F03-93DD97CCDD9E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9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C6D73C-2E48-4F47-9357-208C9096B0A9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BF4E3-D26F-464B-A4B2-802799C0477D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" firstHeaderRow="0" firstDataRow="0" firstDataCol="0" rowPageCount="1" colPageCount="1"/>
  <pivotFields count="19">
    <pivotField showAll="0"/>
    <pivotField showAll="0"/>
    <pivotField showAll="0"/>
    <pivotField numFmtId="4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showAll="0"/>
    <pivotField axis="axisPage" numFmtId="170" showAll="0">
      <items count="4115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t="default"/>
      </items>
    </pivotField>
  </pivotFields>
  <pageFields count="1">
    <pageField fld="1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D7986-8E45-FF44-93A2-75C4302DC45D}">
  <sheetPr codeName="Sheet8"/>
  <dimension ref="A1:F1399"/>
  <sheetViews>
    <sheetView zoomScaleNormal="100" workbookViewId="0">
      <selection activeCell="T10" sqref="T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20" t="s">
        <v>8358</v>
      </c>
      <c r="B1" t="s">
        <v>8323</v>
      </c>
    </row>
    <row r="2" spans="1:6" x14ac:dyDescent="0.2">
      <c r="A2" s="20" t="s">
        <v>8369</v>
      </c>
      <c r="B2" t="s">
        <v>8363</v>
      </c>
    </row>
    <row r="4" spans="1:6" x14ac:dyDescent="0.2">
      <c r="A4" s="20" t="s">
        <v>8362</v>
      </c>
      <c r="B4" s="20" t="s">
        <v>8364</v>
      </c>
    </row>
    <row r="5" spans="1:6" x14ac:dyDescent="0.2">
      <c r="A5" s="20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27">
        <v>40378.893206018518</v>
      </c>
      <c r="B6" s="16">
        <v>1</v>
      </c>
      <c r="C6" s="16"/>
      <c r="D6" s="16"/>
      <c r="E6" s="16"/>
      <c r="F6" s="16">
        <v>1</v>
      </c>
    </row>
    <row r="7" spans="1:6" x14ac:dyDescent="0.2">
      <c r="A7" s="27">
        <v>40478.263923611114</v>
      </c>
      <c r="B7" s="16">
        <v>1</v>
      </c>
      <c r="C7" s="16"/>
      <c r="D7" s="16"/>
      <c r="E7" s="16"/>
      <c r="F7" s="16">
        <v>1</v>
      </c>
    </row>
    <row r="8" spans="1:6" x14ac:dyDescent="0.2">
      <c r="A8" s="27">
        <v>40531.886886574073</v>
      </c>
      <c r="B8" s="16">
        <v>1</v>
      </c>
      <c r="C8" s="16"/>
      <c r="D8" s="16"/>
      <c r="E8" s="16"/>
      <c r="F8" s="16">
        <v>1</v>
      </c>
    </row>
    <row r="9" spans="1:6" x14ac:dyDescent="0.2">
      <c r="A9" s="27">
        <v>40633.154363425929</v>
      </c>
      <c r="B9" s="16">
        <v>1</v>
      </c>
      <c r="C9" s="16"/>
      <c r="D9" s="16"/>
      <c r="E9" s="16"/>
      <c r="F9" s="16">
        <v>1</v>
      </c>
    </row>
    <row r="10" spans="1:6" x14ac:dyDescent="0.2">
      <c r="A10" s="27">
        <v>40644.159259259257</v>
      </c>
      <c r="B10" s="16">
        <v>1</v>
      </c>
      <c r="C10" s="16"/>
      <c r="D10" s="16"/>
      <c r="E10" s="16"/>
      <c r="F10" s="16">
        <v>1</v>
      </c>
    </row>
    <row r="11" spans="1:6" x14ac:dyDescent="0.2">
      <c r="A11" s="27">
        <v>40883.949317129627</v>
      </c>
      <c r="B11" s="16">
        <v>1</v>
      </c>
      <c r="C11" s="16"/>
      <c r="D11" s="16"/>
      <c r="E11" s="16"/>
      <c r="F11" s="16">
        <v>1</v>
      </c>
    </row>
    <row r="12" spans="1:6" x14ac:dyDescent="0.2">
      <c r="A12" s="27">
        <v>40884.066678240742</v>
      </c>
      <c r="B12" s="16">
        <v>1</v>
      </c>
      <c r="C12" s="16"/>
      <c r="D12" s="16"/>
      <c r="E12" s="16"/>
      <c r="F12" s="16">
        <v>1</v>
      </c>
    </row>
    <row r="13" spans="1:6" x14ac:dyDescent="0.2">
      <c r="A13" s="27">
        <v>40923.729953703703</v>
      </c>
      <c r="B13" s="16">
        <v>1</v>
      </c>
      <c r="C13" s="16"/>
      <c r="D13" s="16"/>
      <c r="E13" s="16"/>
      <c r="F13" s="16">
        <v>1</v>
      </c>
    </row>
    <row r="14" spans="1:6" x14ac:dyDescent="0.2">
      <c r="A14" s="27">
        <v>40970.875671296293</v>
      </c>
      <c r="B14" s="16">
        <v>1</v>
      </c>
      <c r="C14" s="16"/>
      <c r="D14" s="16"/>
      <c r="E14" s="16"/>
      <c r="F14" s="16">
        <v>1</v>
      </c>
    </row>
    <row r="15" spans="1:6" x14ac:dyDescent="0.2">
      <c r="A15" s="27">
        <v>41013.936562499999</v>
      </c>
      <c r="B15" s="16">
        <v>1</v>
      </c>
      <c r="C15" s="16"/>
      <c r="D15" s="16"/>
      <c r="E15" s="16"/>
      <c r="F15" s="16">
        <v>1</v>
      </c>
    </row>
    <row r="16" spans="1:6" x14ac:dyDescent="0.2">
      <c r="A16" s="27">
        <v>41026.953055555554</v>
      </c>
      <c r="B16" s="16">
        <v>1</v>
      </c>
      <c r="C16" s="16"/>
      <c r="D16" s="16"/>
      <c r="E16" s="16"/>
      <c r="F16" s="16">
        <v>1</v>
      </c>
    </row>
    <row r="17" spans="1:6" x14ac:dyDescent="0.2">
      <c r="A17" s="27">
        <v>41158.993923611109</v>
      </c>
      <c r="B17" s="16">
        <v>1</v>
      </c>
      <c r="C17" s="16"/>
      <c r="D17" s="16"/>
      <c r="E17" s="16"/>
      <c r="F17" s="16">
        <v>1</v>
      </c>
    </row>
    <row r="18" spans="1:6" x14ac:dyDescent="0.2">
      <c r="A18" s="27">
        <v>41226.017361111109</v>
      </c>
      <c r="B18" s="16">
        <v>1</v>
      </c>
      <c r="C18" s="16"/>
      <c r="D18" s="16"/>
      <c r="E18" s="16"/>
      <c r="F18" s="16">
        <v>1</v>
      </c>
    </row>
    <row r="19" spans="1:6" x14ac:dyDescent="0.2">
      <c r="A19" s="27">
        <v>41233.499131944445</v>
      </c>
      <c r="B19" s="16">
        <v>1</v>
      </c>
      <c r="C19" s="16"/>
      <c r="D19" s="16"/>
      <c r="E19" s="16"/>
      <c r="F19" s="16">
        <v>1</v>
      </c>
    </row>
    <row r="20" spans="1:6" x14ac:dyDescent="0.2">
      <c r="A20" s="27">
        <v>41239.83625</v>
      </c>
      <c r="B20" s="16">
        <v>1</v>
      </c>
      <c r="C20" s="16"/>
      <c r="D20" s="16"/>
      <c r="E20" s="16"/>
      <c r="F20" s="16">
        <v>1</v>
      </c>
    </row>
    <row r="21" spans="1:6" x14ac:dyDescent="0.2">
      <c r="A21" s="27">
        <v>41368.560289351852</v>
      </c>
      <c r="B21" s="16">
        <v>1</v>
      </c>
      <c r="C21" s="16"/>
      <c r="D21" s="16"/>
      <c r="E21" s="16"/>
      <c r="F21" s="16">
        <v>1</v>
      </c>
    </row>
    <row r="22" spans="1:6" x14ac:dyDescent="0.2">
      <c r="A22" s="27">
        <v>41375.702210648145</v>
      </c>
      <c r="B22" s="16">
        <v>1</v>
      </c>
      <c r="C22" s="16"/>
      <c r="D22" s="16"/>
      <c r="E22" s="16"/>
      <c r="F22" s="16">
        <v>1</v>
      </c>
    </row>
    <row r="23" spans="1:6" x14ac:dyDescent="0.2">
      <c r="A23" s="27">
        <v>41391.782905092594</v>
      </c>
      <c r="B23" s="16">
        <v>1</v>
      </c>
      <c r="C23" s="16"/>
      <c r="D23" s="16"/>
      <c r="E23" s="16"/>
      <c r="F23" s="16">
        <v>1</v>
      </c>
    </row>
    <row r="24" spans="1:6" x14ac:dyDescent="0.2">
      <c r="A24" s="27">
        <v>41432.062037037038</v>
      </c>
      <c r="B24" s="16">
        <v>1</v>
      </c>
      <c r="C24" s="16"/>
      <c r="D24" s="16"/>
      <c r="E24" s="16"/>
      <c r="F24" s="16">
        <v>1</v>
      </c>
    </row>
    <row r="25" spans="1:6" x14ac:dyDescent="0.2">
      <c r="A25" s="27">
        <v>41447.839722222219</v>
      </c>
      <c r="B25" s="16">
        <v>1</v>
      </c>
      <c r="C25" s="16"/>
      <c r="D25" s="16"/>
      <c r="E25" s="16"/>
      <c r="F25" s="16">
        <v>1</v>
      </c>
    </row>
    <row r="26" spans="1:6" x14ac:dyDescent="0.2">
      <c r="A26" s="27">
        <v>41466.785231481481</v>
      </c>
      <c r="B26" s="16">
        <v>1</v>
      </c>
      <c r="C26" s="16"/>
      <c r="D26" s="16"/>
      <c r="E26" s="16"/>
      <c r="F26" s="16">
        <v>1</v>
      </c>
    </row>
    <row r="27" spans="1:6" x14ac:dyDescent="0.2">
      <c r="A27" s="27">
        <v>41477.930914351855</v>
      </c>
      <c r="B27" s="16">
        <v>1</v>
      </c>
      <c r="C27" s="16"/>
      <c r="D27" s="16"/>
      <c r="E27" s="16"/>
      <c r="F27" s="16">
        <v>1</v>
      </c>
    </row>
    <row r="28" spans="1:6" x14ac:dyDescent="0.2">
      <c r="A28" s="27">
        <v>41491.79478009259</v>
      </c>
      <c r="B28" s="16">
        <v>1</v>
      </c>
      <c r="C28" s="16"/>
      <c r="D28" s="16"/>
      <c r="E28" s="16"/>
      <c r="F28" s="16">
        <v>1</v>
      </c>
    </row>
    <row r="29" spans="1:6" x14ac:dyDescent="0.2">
      <c r="A29" s="27">
        <v>41550.867673611108</v>
      </c>
      <c r="B29" s="16">
        <v>1</v>
      </c>
      <c r="C29" s="16"/>
      <c r="D29" s="16"/>
      <c r="E29" s="16"/>
      <c r="F29" s="16">
        <v>1</v>
      </c>
    </row>
    <row r="30" spans="1:6" x14ac:dyDescent="0.2">
      <c r="A30" s="27">
        <v>41591.737974537034</v>
      </c>
      <c r="B30" s="16">
        <v>1</v>
      </c>
      <c r="C30" s="16"/>
      <c r="D30" s="16"/>
      <c r="E30" s="16"/>
      <c r="F30" s="16">
        <v>1</v>
      </c>
    </row>
    <row r="31" spans="1:6" x14ac:dyDescent="0.2">
      <c r="A31" s="27">
        <v>41610.794421296298</v>
      </c>
      <c r="B31" s="16">
        <v>1</v>
      </c>
      <c r="C31" s="16"/>
      <c r="D31" s="16"/>
      <c r="E31" s="16"/>
      <c r="F31" s="16">
        <v>1</v>
      </c>
    </row>
    <row r="32" spans="1:6" x14ac:dyDescent="0.2">
      <c r="A32" s="27">
        <v>41730.276747685188</v>
      </c>
      <c r="B32" s="16">
        <v>1</v>
      </c>
      <c r="C32" s="16"/>
      <c r="D32" s="16"/>
      <c r="E32" s="16"/>
      <c r="F32" s="16">
        <v>1</v>
      </c>
    </row>
    <row r="33" spans="1:6" x14ac:dyDescent="0.2">
      <c r="A33" s="27">
        <v>41739.525300925925</v>
      </c>
      <c r="B33" s="16">
        <v>1</v>
      </c>
      <c r="C33" s="16"/>
      <c r="D33" s="16"/>
      <c r="E33" s="16"/>
      <c r="F33" s="16">
        <v>1</v>
      </c>
    </row>
    <row r="34" spans="1:6" x14ac:dyDescent="0.2">
      <c r="A34" s="27">
        <v>41740.493657407409</v>
      </c>
      <c r="B34" s="16"/>
      <c r="C34" s="16"/>
      <c r="D34" s="16">
        <v>1</v>
      </c>
      <c r="E34" s="16"/>
      <c r="F34" s="16">
        <v>1</v>
      </c>
    </row>
    <row r="35" spans="1:6" x14ac:dyDescent="0.2">
      <c r="A35" s="27">
        <v>41745.891319444447</v>
      </c>
      <c r="B35" s="16"/>
      <c r="C35" s="16"/>
      <c r="D35" s="16">
        <v>1</v>
      </c>
      <c r="E35" s="16"/>
      <c r="F35" s="16">
        <v>1</v>
      </c>
    </row>
    <row r="36" spans="1:6" x14ac:dyDescent="0.2">
      <c r="A36" s="27">
        <v>41746.189409722225</v>
      </c>
      <c r="B36" s="16"/>
      <c r="C36" s="16"/>
      <c r="D36" s="16">
        <v>1</v>
      </c>
      <c r="E36" s="16"/>
      <c r="F36" s="16">
        <v>1</v>
      </c>
    </row>
    <row r="37" spans="1:6" x14ac:dyDescent="0.2">
      <c r="A37" s="27">
        <v>41747.471504629626</v>
      </c>
      <c r="B37" s="16">
        <v>1</v>
      </c>
      <c r="C37" s="16"/>
      <c r="D37" s="16"/>
      <c r="E37" s="16"/>
      <c r="F37" s="16">
        <v>1</v>
      </c>
    </row>
    <row r="38" spans="1:6" x14ac:dyDescent="0.2">
      <c r="A38" s="27">
        <v>41747.86986111111</v>
      </c>
      <c r="B38" s="16"/>
      <c r="C38" s="16"/>
      <c r="D38" s="16">
        <v>1</v>
      </c>
      <c r="E38" s="16"/>
      <c r="F38" s="16">
        <v>1</v>
      </c>
    </row>
    <row r="39" spans="1:6" x14ac:dyDescent="0.2">
      <c r="A39" s="27">
        <v>41752.83457175926</v>
      </c>
      <c r="B39" s="16">
        <v>1</v>
      </c>
      <c r="C39" s="16"/>
      <c r="D39" s="16"/>
      <c r="E39" s="16"/>
      <c r="F39" s="16">
        <v>1</v>
      </c>
    </row>
    <row r="40" spans="1:6" x14ac:dyDescent="0.2">
      <c r="A40" s="27">
        <v>41753.515856481485</v>
      </c>
      <c r="B40" s="16">
        <v>1</v>
      </c>
      <c r="C40" s="16"/>
      <c r="D40" s="16"/>
      <c r="E40" s="16"/>
      <c r="F40" s="16">
        <v>1</v>
      </c>
    </row>
    <row r="41" spans="1:6" x14ac:dyDescent="0.2">
      <c r="A41" s="27">
        <v>41753.593275462961</v>
      </c>
      <c r="B41" s="16">
        <v>1</v>
      </c>
      <c r="C41" s="16"/>
      <c r="D41" s="16"/>
      <c r="E41" s="16"/>
      <c r="F41" s="16">
        <v>1</v>
      </c>
    </row>
    <row r="42" spans="1:6" x14ac:dyDescent="0.2">
      <c r="A42" s="27">
        <v>41753.635775462964</v>
      </c>
      <c r="B42" s="16">
        <v>1</v>
      </c>
      <c r="C42" s="16"/>
      <c r="D42" s="16"/>
      <c r="E42" s="16"/>
      <c r="F42" s="16">
        <v>1</v>
      </c>
    </row>
    <row r="43" spans="1:6" x14ac:dyDescent="0.2">
      <c r="A43" s="27">
        <v>41754.564328703702</v>
      </c>
      <c r="B43" s="16">
        <v>1</v>
      </c>
      <c r="C43" s="16"/>
      <c r="D43" s="16"/>
      <c r="E43" s="16"/>
      <c r="F43" s="16">
        <v>1</v>
      </c>
    </row>
    <row r="44" spans="1:6" x14ac:dyDescent="0.2">
      <c r="A44" s="27">
        <v>41755.476724537039</v>
      </c>
      <c r="B44" s="16"/>
      <c r="C44" s="16"/>
      <c r="D44" s="16">
        <v>1</v>
      </c>
      <c r="E44" s="16"/>
      <c r="F44" s="16">
        <v>1</v>
      </c>
    </row>
    <row r="45" spans="1:6" x14ac:dyDescent="0.2">
      <c r="A45" s="27">
        <v>41758.833564814813</v>
      </c>
      <c r="B45" s="16">
        <v>1</v>
      </c>
      <c r="C45" s="16"/>
      <c r="D45" s="16"/>
      <c r="E45" s="16"/>
      <c r="F45" s="16">
        <v>1</v>
      </c>
    </row>
    <row r="46" spans="1:6" x14ac:dyDescent="0.2">
      <c r="A46" s="27">
        <v>41758.839675925927</v>
      </c>
      <c r="B46" s="16">
        <v>1</v>
      </c>
      <c r="C46" s="16"/>
      <c r="D46" s="16"/>
      <c r="E46" s="16"/>
      <c r="F46" s="16">
        <v>1</v>
      </c>
    </row>
    <row r="47" spans="1:6" x14ac:dyDescent="0.2">
      <c r="A47" s="27">
        <v>41759.13962962963</v>
      </c>
      <c r="B47" s="16">
        <v>1</v>
      </c>
      <c r="C47" s="16"/>
      <c r="D47" s="16"/>
      <c r="E47" s="16"/>
      <c r="F47" s="16">
        <v>1</v>
      </c>
    </row>
    <row r="48" spans="1:6" x14ac:dyDescent="0.2">
      <c r="A48" s="27">
        <v>41760.909039351849</v>
      </c>
      <c r="B48" s="16"/>
      <c r="C48" s="16"/>
      <c r="D48" s="16">
        <v>1</v>
      </c>
      <c r="E48" s="16"/>
      <c r="F48" s="16">
        <v>1</v>
      </c>
    </row>
    <row r="49" spans="1:6" x14ac:dyDescent="0.2">
      <c r="A49" s="27">
        <v>41760.935706018521</v>
      </c>
      <c r="B49" s="16">
        <v>1</v>
      </c>
      <c r="C49" s="16"/>
      <c r="D49" s="16"/>
      <c r="E49" s="16"/>
      <c r="F49" s="16">
        <v>1</v>
      </c>
    </row>
    <row r="50" spans="1:6" x14ac:dyDescent="0.2">
      <c r="A50" s="27">
        <v>41761.509409722225</v>
      </c>
      <c r="B50" s="16">
        <v>1</v>
      </c>
      <c r="C50" s="16"/>
      <c r="D50" s="16"/>
      <c r="E50" s="16"/>
      <c r="F50" s="16">
        <v>1</v>
      </c>
    </row>
    <row r="51" spans="1:6" x14ac:dyDescent="0.2">
      <c r="A51" s="27">
        <v>41761.810150462959</v>
      </c>
      <c r="B51" s="16"/>
      <c r="C51" s="16"/>
      <c r="D51" s="16">
        <v>1</v>
      </c>
      <c r="E51" s="16"/>
      <c r="F51" s="16">
        <v>1</v>
      </c>
    </row>
    <row r="52" spans="1:6" x14ac:dyDescent="0.2">
      <c r="A52" s="27">
        <v>41764.446631944447</v>
      </c>
      <c r="B52" s="16">
        <v>1</v>
      </c>
      <c r="C52" s="16"/>
      <c r="D52" s="16"/>
      <c r="E52" s="16"/>
      <c r="F52" s="16">
        <v>1</v>
      </c>
    </row>
    <row r="53" spans="1:6" x14ac:dyDescent="0.2">
      <c r="A53" s="27">
        <v>41765.610798611109</v>
      </c>
      <c r="B53" s="16">
        <v>1</v>
      </c>
      <c r="C53" s="16"/>
      <c r="D53" s="16"/>
      <c r="E53" s="16"/>
      <c r="F53" s="16">
        <v>1</v>
      </c>
    </row>
    <row r="54" spans="1:6" x14ac:dyDescent="0.2">
      <c r="A54" s="27">
        <v>41765.92465277778</v>
      </c>
      <c r="B54" s="16"/>
      <c r="C54" s="16"/>
      <c r="D54" s="16">
        <v>1</v>
      </c>
      <c r="E54" s="16"/>
      <c r="F54" s="16">
        <v>1</v>
      </c>
    </row>
    <row r="55" spans="1:6" x14ac:dyDescent="0.2">
      <c r="A55" s="27">
        <v>41765.938657407409</v>
      </c>
      <c r="B55" s="16"/>
      <c r="C55" s="16"/>
      <c r="D55" s="16">
        <v>1</v>
      </c>
      <c r="E55" s="16"/>
      <c r="F55" s="16">
        <v>1</v>
      </c>
    </row>
    <row r="56" spans="1:6" x14ac:dyDescent="0.2">
      <c r="A56" s="27">
        <v>41766.072500000002</v>
      </c>
      <c r="B56" s="16"/>
      <c r="C56" s="16"/>
      <c r="D56" s="16">
        <v>1</v>
      </c>
      <c r="E56" s="16"/>
      <c r="F56" s="16">
        <v>1</v>
      </c>
    </row>
    <row r="57" spans="1:6" x14ac:dyDescent="0.2">
      <c r="A57" s="27">
        <v>41766.617291666669</v>
      </c>
      <c r="B57" s="16"/>
      <c r="C57" s="16"/>
      <c r="D57" s="16">
        <v>1</v>
      </c>
      <c r="E57" s="16"/>
      <c r="F57" s="16">
        <v>1</v>
      </c>
    </row>
    <row r="58" spans="1:6" x14ac:dyDescent="0.2">
      <c r="A58" s="27">
        <v>41766.692037037035</v>
      </c>
      <c r="B58" s="16"/>
      <c r="C58" s="16"/>
      <c r="D58" s="16">
        <v>1</v>
      </c>
      <c r="E58" s="16"/>
      <c r="F58" s="16">
        <v>1</v>
      </c>
    </row>
    <row r="59" spans="1:6" x14ac:dyDescent="0.2">
      <c r="A59" s="27">
        <v>41766.80572916667</v>
      </c>
      <c r="B59" s="16">
        <v>1</v>
      </c>
      <c r="C59" s="16"/>
      <c r="D59" s="16"/>
      <c r="E59" s="16"/>
      <c r="F59" s="16">
        <v>1</v>
      </c>
    </row>
    <row r="60" spans="1:6" x14ac:dyDescent="0.2">
      <c r="A60" s="27">
        <v>41771.814791666664</v>
      </c>
      <c r="B60" s="16">
        <v>1</v>
      </c>
      <c r="C60" s="16"/>
      <c r="D60" s="16"/>
      <c r="E60" s="16"/>
      <c r="F60" s="16">
        <v>1</v>
      </c>
    </row>
    <row r="61" spans="1:6" x14ac:dyDescent="0.2">
      <c r="A61" s="27">
        <v>41772.105937499997</v>
      </c>
      <c r="B61" s="16">
        <v>1</v>
      </c>
      <c r="C61" s="16"/>
      <c r="D61" s="16"/>
      <c r="E61" s="16"/>
      <c r="F61" s="16">
        <v>1</v>
      </c>
    </row>
    <row r="62" spans="1:6" x14ac:dyDescent="0.2">
      <c r="A62" s="27">
        <v>41772.685393518521</v>
      </c>
      <c r="B62" s="16">
        <v>1</v>
      </c>
      <c r="C62" s="16"/>
      <c r="D62" s="16"/>
      <c r="E62" s="16"/>
      <c r="F62" s="16">
        <v>1</v>
      </c>
    </row>
    <row r="63" spans="1:6" x14ac:dyDescent="0.2">
      <c r="A63" s="27">
        <v>41772.727893518517</v>
      </c>
      <c r="B63" s="16">
        <v>1</v>
      </c>
      <c r="C63" s="16"/>
      <c r="D63" s="16"/>
      <c r="E63" s="16"/>
      <c r="F63" s="16">
        <v>1</v>
      </c>
    </row>
    <row r="64" spans="1:6" x14ac:dyDescent="0.2">
      <c r="A64" s="27">
        <v>41774.651203703703</v>
      </c>
      <c r="B64" s="16"/>
      <c r="C64" s="16"/>
      <c r="D64" s="16">
        <v>1</v>
      </c>
      <c r="E64" s="16"/>
      <c r="F64" s="16">
        <v>1</v>
      </c>
    </row>
    <row r="65" spans="1:6" x14ac:dyDescent="0.2">
      <c r="A65" s="27">
        <v>41775.636157407411</v>
      </c>
      <c r="B65" s="16">
        <v>1</v>
      </c>
      <c r="C65" s="16"/>
      <c r="D65" s="16"/>
      <c r="E65" s="16"/>
      <c r="F65" s="16">
        <v>1</v>
      </c>
    </row>
    <row r="66" spans="1:6" x14ac:dyDescent="0.2">
      <c r="A66" s="27">
        <v>41775.753761574073</v>
      </c>
      <c r="B66" s="16">
        <v>1</v>
      </c>
      <c r="C66" s="16"/>
      <c r="D66" s="16"/>
      <c r="E66" s="16"/>
      <c r="F66" s="16">
        <v>1</v>
      </c>
    </row>
    <row r="67" spans="1:6" x14ac:dyDescent="0.2">
      <c r="A67" s="27">
        <v>41775.858564814815</v>
      </c>
      <c r="B67" s="16">
        <v>1</v>
      </c>
      <c r="C67" s="16"/>
      <c r="D67" s="16"/>
      <c r="E67" s="16"/>
      <c r="F67" s="16">
        <v>1</v>
      </c>
    </row>
    <row r="68" spans="1:6" x14ac:dyDescent="0.2">
      <c r="A68" s="27">
        <v>41776.063136574077</v>
      </c>
      <c r="B68" s="16">
        <v>1</v>
      </c>
      <c r="C68" s="16"/>
      <c r="D68" s="16"/>
      <c r="E68" s="16"/>
      <c r="F68" s="16">
        <v>1</v>
      </c>
    </row>
    <row r="69" spans="1:6" x14ac:dyDescent="0.2">
      <c r="A69" s="27">
        <v>41778.193622685183</v>
      </c>
      <c r="B69" s="16">
        <v>1</v>
      </c>
      <c r="C69" s="16"/>
      <c r="D69" s="16"/>
      <c r="E69" s="16"/>
      <c r="F69" s="16">
        <v>1</v>
      </c>
    </row>
    <row r="70" spans="1:6" x14ac:dyDescent="0.2">
      <c r="A70" s="27">
        <v>41778.548055555555</v>
      </c>
      <c r="B70" s="16">
        <v>1</v>
      </c>
      <c r="C70" s="16"/>
      <c r="D70" s="16"/>
      <c r="E70" s="16"/>
      <c r="F70" s="16">
        <v>1</v>
      </c>
    </row>
    <row r="71" spans="1:6" x14ac:dyDescent="0.2">
      <c r="A71" s="27">
        <v>41778.637245370373</v>
      </c>
      <c r="B71" s="16">
        <v>1</v>
      </c>
      <c r="C71" s="16"/>
      <c r="D71" s="16"/>
      <c r="E71" s="16"/>
      <c r="F71" s="16">
        <v>1</v>
      </c>
    </row>
    <row r="72" spans="1:6" x14ac:dyDescent="0.2">
      <c r="A72" s="27">
        <v>41779.045937499999</v>
      </c>
      <c r="B72" s="16"/>
      <c r="C72" s="16"/>
      <c r="D72" s="16">
        <v>1</v>
      </c>
      <c r="E72" s="16"/>
      <c r="F72" s="16">
        <v>1</v>
      </c>
    </row>
    <row r="73" spans="1:6" x14ac:dyDescent="0.2">
      <c r="A73" s="27">
        <v>41779.310034722221</v>
      </c>
      <c r="B73" s="16">
        <v>1</v>
      </c>
      <c r="C73" s="16"/>
      <c r="D73" s="16"/>
      <c r="E73" s="16"/>
      <c r="F73" s="16">
        <v>1</v>
      </c>
    </row>
    <row r="74" spans="1:6" x14ac:dyDescent="0.2">
      <c r="A74" s="27">
        <v>41779.648506944446</v>
      </c>
      <c r="B74" s="16"/>
      <c r="C74" s="16"/>
      <c r="D74" s="16">
        <v>1</v>
      </c>
      <c r="E74" s="16"/>
      <c r="F74" s="16">
        <v>1</v>
      </c>
    </row>
    <row r="75" spans="1:6" x14ac:dyDescent="0.2">
      <c r="A75" s="27">
        <v>41779.657870370371</v>
      </c>
      <c r="B75" s="16"/>
      <c r="C75" s="16"/>
      <c r="D75" s="16">
        <v>1</v>
      </c>
      <c r="E75" s="16"/>
      <c r="F75" s="16">
        <v>1</v>
      </c>
    </row>
    <row r="76" spans="1:6" x14ac:dyDescent="0.2">
      <c r="A76" s="27">
        <v>41779.695092592592</v>
      </c>
      <c r="B76" s="16"/>
      <c r="C76" s="16"/>
      <c r="D76" s="16">
        <v>1</v>
      </c>
      <c r="E76" s="16"/>
      <c r="F76" s="16">
        <v>1</v>
      </c>
    </row>
    <row r="77" spans="1:6" x14ac:dyDescent="0.2">
      <c r="A77" s="27">
        <v>41779.724224537036</v>
      </c>
      <c r="B77" s="16">
        <v>1</v>
      </c>
      <c r="C77" s="16"/>
      <c r="D77" s="16"/>
      <c r="E77" s="16"/>
      <c r="F77" s="16">
        <v>1</v>
      </c>
    </row>
    <row r="78" spans="1:6" x14ac:dyDescent="0.2">
      <c r="A78" s="27">
        <v>41780.412604166668</v>
      </c>
      <c r="B78" s="16">
        <v>1</v>
      </c>
      <c r="C78" s="16"/>
      <c r="D78" s="16"/>
      <c r="E78" s="16"/>
      <c r="F78" s="16">
        <v>1</v>
      </c>
    </row>
    <row r="79" spans="1:6" x14ac:dyDescent="0.2">
      <c r="A79" s="27">
        <v>41780.525937500002</v>
      </c>
      <c r="B79" s="16">
        <v>1</v>
      </c>
      <c r="C79" s="16"/>
      <c r="D79" s="16"/>
      <c r="E79" s="16"/>
      <c r="F79" s="16">
        <v>1</v>
      </c>
    </row>
    <row r="80" spans="1:6" x14ac:dyDescent="0.2">
      <c r="A80" s="27">
        <v>41780.712893518517</v>
      </c>
      <c r="B80" s="16">
        <v>1</v>
      </c>
      <c r="C80" s="16"/>
      <c r="D80" s="16"/>
      <c r="E80" s="16"/>
      <c r="F80" s="16">
        <v>1</v>
      </c>
    </row>
    <row r="81" spans="1:6" x14ac:dyDescent="0.2">
      <c r="A81" s="27">
        <v>41780.745254629626</v>
      </c>
      <c r="B81" s="16">
        <v>1</v>
      </c>
      <c r="C81" s="16"/>
      <c r="D81" s="16"/>
      <c r="E81" s="16"/>
      <c r="F81" s="16">
        <v>1</v>
      </c>
    </row>
    <row r="82" spans="1:6" x14ac:dyDescent="0.2">
      <c r="A82" s="27">
        <v>41780.785729166666</v>
      </c>
      <c r="B82" s="16"/>
      <c r="C82" s="16"/>
      <c r="D82" s="16">
        <v>1</v>
      </c>
      <c r="E82" s="16"/>
      <c r="F82" s="16">
        <v>1</v>
      </c>
    </row>
    <row r="83" spans="1:6" x14ac:dyDescent="0.2">
      <c r="A83" s="27">
        <v>41781.045173611114</v>
      </c>
      <c r="B83" s="16"/>
      <c r="C83" s="16"/>
      <c r="D83" s="16">
        <v>1</v>
      </c>
      <c r="E83" s="16"/>
      <c r="F83" s="16">
        <v>1</v>
      </c>
    </row>
    <row r="84" spans="1:6" x14ac:dyDescent="0.2">
      <c r="A84" s="27">
        <v>41781.096203703702</v>
      </c>
      <c r="B84" s="16">
        <v>1</v>
      </c>
      <c r="C84" s="16"/>
      <c r="D84" s="16"/>
      <c r="E84" s="16"/>
      <c r="F84" s="16">
        <v>1</v>
      </c>
    </row>
    <row r="85" spans="1:6" x14ac:dyDescent="0.2">
      <c r="A85" s="27">
        <v>41781.666770833333</v>
      </c>
      <c r="B85" s="16">
        <v>1</v>
      </c>
      <c r="C85" s="16"/>
      <c r="D85" s="16"/>
      <c r="E85" s="16"/>
      <c r="F85" s="16">
        <v>1</v>
      </c>
    </row>
    <row r="86" spans="1:6" x14ac:dyDescent="0.2">
      <c r="A86" s="27">
        <v>41781.855092592596</v>
      </c>
      <c r="B86" s="16">
        <v>1</v>
      </c>
      <c r="C86" s="16"/>
      <c r="D86" s="16"/>
      <c r="E86" s="16"/>
      <c r="F86" s="16">
        <v>1</v>
      </c>
    </row>
    <row r="87" spans="1:6" x14ac:dyDescent="0.2">
      <c r="A87" s="27">
        <v>41784.789687500001</v>
      </c>
      <c r="B87" s="16"/>
      <c r="C87" s="16"/>
      <c r="D87" s="16">
        <v>1</v>
      </c>
      <c r="E87" s="16"/>
      <c r="F87" s="16">
        <v>1</v>
      </c>
    </row>
    <row r="88" spans="1:6" x14ac:dyDescent="0.2">
      <c r="A88" s="27">
        <v>41784.952488425923</v>
      </c>
      <c r="B88" s="16"/>
      <c r="C88" s="16"/>
      <c r="D88" s="16">
        <v>1</v>
      </c>
      <c r="E88" s="16"/>
      <c r="F88" s="16">
        <v>1</v>
      </c>
    </row>
    <row r="89" spans="1:6" x14ac:dyDescent="0.2">
      <c r="A89" s="27">
        <v>41785.707708333335</v>
      </c>
      <c r="B89" s="16">
        <v>1</v>
      </c>
      <c r="C89" s="16"/>
      <c r="D89" s="16"/>
      <c r="E89" s="16"/>
      <c r="F89" s="16">
        <v>1</v>
      </c>
    </row>
    <row r="90" spans="1:6" x14ac:dyDescent="0.2">
      <c r="A90" s="27">
        <v>41785.72729166667</v>
      </c>
      <c r="B90" s="16">
        <v>1</v>
      </c>
      <c r="C90" s="16"/>
      <c r="D90" s="16"/>
      <c r="E90" s="16"/>
      <c r="F90" s="16">
        <v>1</v>
      </c>
    </row>
    <row r="91" spans="1:6" x14ac:dyDescent="0.2">
      <c r="A91" s="27">
        <v>41786.761354166665</v>
      </c>
      <c r="B91" s="16">
        <v>1</v>
      </c>
      <c r="C91" s="16"/>
      <c r="D91" s="16"/>
      <c r="E91" s="16"/>
      <c r="F91" s="16">
        <v>1</v>
      </c>
    </row>
    <row r="92" spans="1:6" x14ac:dyDescent="0.2">
      <c r="A92" s="27">
        <v>41786.959745370368</v>
      </c>
      <c r="B92" s="16"/>
      <c r="C92" s="16"/>
      <c r="D92" s="16">
        <v>1</v>
      </c>
      <c r="E92" s="16"/>
      <c r="F92" s="16">
        <v>1</v>
      </c>
    </row>
    <row r="93" spans="1:6" x14ac:dyDescent="0.2">
      <c r="A93" s="27">
        <v>41787.218229166669</v>
      </c>
      <c r="B93" s="16">
        <v>1</v>
      </c>
      <c r="C93" s="16"/>
      <c r="D93" s="16"/>
      <c r="E93" s="16"/>
      <c r="F93" s="16">
        <v>1</v>
      </c>
    </row>
    <row r="94" spans="1:6" x14ac:dyDescent="0.2">
      <c r="A94" s="27">
        <v>41787.681527777779</v>
      </c>
      <c r="B94" s="16"/>
      <c r="C94" s="16"/>
      <c r="D94" s="16">
        <v>1</v>
      </c>
      <c r="E94" s="16"/>
      <c r="F94" s="16">
        <v>1</v>
      </c>
    </row>
    <row r="95" spans="1:6" x14ac:dyDescent="0.2">
      <c r="A95" s="27">
        <v>41788.167187500003</v>
      </c>
      <c r="B95" s="16">
        <v>1</v>
      </c>
      <c r="C95" s="16"/>
      <c r="D95" s="16"/>
      <c r="E95" s="16"/>
      <c r="F95" s="16">
        <v>1</v>
      </c>
    </row>
    <row r="96" spans="1:6" x14ac:dyDescent="0.2">
      <c r="A96" s="27">
        <v>41788.587083333332</v>
      </c>
      <c r="B96" s="16">
        <v>1</v>
      </c>
      <c r="C96" s="16"/>
      <c r="D96" s="16"/>
      <c r="E96" s="16"/>
      <c r="F96" s="16">
        <v>1</v>
      </c>
    </row>
    <row r="97" spans="1:6" x14ac:dyDescent="0.2">
      <c r="A97" s="27">
        <v>41788.58997685185</v>
      </c>
      <c r="B97" s="16">
        <v>1</v>
      </c>
      <c r="C97" s="16"/>
      <c r="D97" s="16"/>
      <c r="E97" s="16"/>
      <c r="F97" s="16">
        <v>1</v>
      </c>
    </row>
    <row r="98" spans="1:6" x14ac:dyDescent="0.2">
      <c r="A98" s="27">
        <v>41789.080370370371</v>
      </c>
      <c r="B98" s="16">
        <v>1</v>
      </c>
      <c r="C98" s="16"/>
      <c r="D98" s="16"/>
      <c r="E98" s="16"/>
      <c r="F98" s="16">
        <v>1</v>
      </c>
    </row>
    <row r="99" spans="1:6" x14ac:dyDescent="0.2">
      <c r="A99" s="27">
        <v>41789.726979166669</v>
      </c>
      <c r="B99" s="16">
        <v>1</v>
      </c>
      <c r="C99" s="16"/>
      <c r="D99" s="16"/>
      <c r="E99" s="16"/>
      <c r="F99" s="16">
        <v>1</v>
      </c>
    </row>
    <row r="100" spans="1:6" x14ac:dyDescent="0.2">
      <c r="A100" s="27">
        <v>41789.893599537034</v>
      </c>
      <c r="B100" s="16"/>
      <c r="C100" s="16"/>
      <c r="D100" s="16">
        <v>1</v>
      </c>
      <c r="E100" s="16"/>
      <c r="F100" s="16">
        <v>1</v>
      </c>
    </row>
    <row r="101" spans="1:6" x14ac:dyDescent="0.2">
      <c r="A101" s="27">
        <v>41791.492777777778</v>
      </c>
      <c r="B101" s="16">
        <v>1</v>
      </c>
      <c r="C101" s="16"/>
      <c r="D101" s="16"/>
      <c r="E101" s="16"/>
      <c r="F101" s="16">
        <v>1</v>
      </c>
    </row>
    <row r="102" spans="1:6" x14ac:dyDescent="0.2">
      <c r="A102" s="27">
        <v>41791.993414351855</v>
      </c>
      <c r="B102" s="16">
        <v>1</v>
      </c>
      <c r="C102" s="16"/>
      <c r="D102" s="16"/>
      <c r="E102" s="16"/>
      <c r="F102" s="16">
        <v>1</v>
      </c>
    </row>
    <row r="103" spans="1:6" x14ac:dyDescent="0.2">
      <c r="A103" s="27">
        <v>41792.542986111112</v>
      </c>
      <c r="B103" s="16">
        <v>1</v>
      </c>
      <c r="C103" s="16"/>
      <c r="D103" s="16"/>
      <c r="E103" s="16"/>
      <c r="F103" s="16">
        <v>1</v>
      </c>
    </row>
    <row r="104" spans="1:6" x14ac:dyDescent="0.2">
      <c r="A104" s="27">
        <v>41792.645277777781</v>
      </c>
      <c r="B104" s="16">
        <v>1</v>
      </c>
      <c r="C104" s="16"/>
      <c r="D104" s="16"/>
      <c r="E104" s="16"/>
      <c r="F104" s="16">
        <v>1</v>
      </c>
    </row>
    <row r="105" spans="1:6" x14ac:dyDescent="0.2">
      <c r="A105" s="27">
        <v>41793.172199074077</v>
      </c>
      <c r="B105" s="16"/>
      <c r="C105" s="16"/>
      <c r="D105" s="16"/>
      <c r="E105" s="16">
        <v>1</v>
      </c>
      <c r="F105" s="16">
        <v>1</v>
      </c>
    </row>
    <row r="106" spans="1:6" x14ac:dyDescent="0.2">
      <c r="A106" s="27">
        <v>41793.191874999997</v>
      </c>
      <c r="B106" s="16"/>
      <c r="C106" s="16"/>
      <c r="D106" s="16">
        <v>1</v>
      </c>
      <c r="E106" s="16"/>
      <c r="F106" s="16">
        <v>1</v>
      </c>
    </row>
    <row r="107" spans="1:6" x14ac:dyDescent="0.2">
      <c r="A107" s="27">
        <v>41793.668761574074</v>
      </c>
      <c r="B107" s="16">
        <v>1</v>
      </c>
      <c r="C107" s="16"/>
      <c r="D107" s="16"/>
      <c r="E107" s="16"/>
      <c r="F107" s="16">
        <v>1</v>
      </c>
    </row>
    <row r="108" spans="1:6" x14ac:dyDescent="0.2">
      <c r="A108" s="27">
        <v>41793.710231481484</v>
      </c>
      <c r="B108" s="16"/>
      <c r="C108" s="16"/>
      <c r="D108" s="16">
        <v>1</v>
      </c>
      <c r="E108" s="16"/>
      <c r="F108" s="16">
        <v>1</v>
      </c>
    </row>
    <row r="109" spans="1:6" x14ac:dyDescent="0.2">
      <c r="A109" s="27">
        <v>41793.814259259256</v>
      </c>
      <c r="B109" s="16"/>
      <c r="C109" s="16"/>
      <c r="D109" s="16">
        <v>1</v>
      </c>
      <c r="E109" s="16"/>
      <c r="F109" s="16">
        <v>1</v>
      </c>
    </row>
    <row r="110" spans="1:6" x14ac:dyDescent="0.2">
      <c r="A110" s="27">
        <v>41794.817523148151</v>
      </c>
      <c r="B110" s="16">
        <v>1</v>
      </c>
      <c r="C110" s="16"/>
      <c r="D110" s="16"/>
      <c r="E110" s="16"/>
      <c r="F110" s="16">
        <v>1</v>
      </c>
    </row>
    <row r="111" spans="1:6" x14ac:dyDescent="0.2">
      <c r="A111" s="27">
        <v>41795.528101851851</v>
      </c>
      <c r="B111" s="16">
        <v>1</v>
      </c>
      <c r="C111" s="16"/>
      <c r="D111" s="16"/>
      <c r="E111" s="16"/>
      <c r="F111" s="16">
        <v>1</v>
      </c>
    </row>
    <row r="112" spans="1:6" x14ac:dyDescent="0.2">
      <c r="A112" s="27">
        <v>41795.598923611113</v>
      </c>
      <c r="B112" s="16"/>
      <c r="C112" s="16"/>
      <c r="D112" s="16">
        <v>1</v>
      </c>
      <c r="E112" s="16"/>
      <c r="F112" s="16">
        <v>1</v>
      </c>
    </row>
    <row r="113" spans="1:6" x14ac:dyDescent="0.2">
      <c r="A113" s="27">
        <v>41796.422326388885</v>
      </c>
      <c r="B113" s="16">
        <v>1</v>
      </c>
      <c r="C113" s="16"/>
      <c r="D113" s="16"/>
      <c r="E113" s="16"/>
      <c r="F113" s="16">
        <v>1</v>
      </c>
    </row>
    <row r="114" spans="1:6" x14ac:dyDescent="0.2">
      <c r="A114" s="27">
        <v>41796.771597222221</v>
      </c>
      <c r="B114" s="16">
        <v>1</v>
      </c>
      <c r="C114" s="16"/>
      <c r="D114" s="16"/>
      <c r="E114" s="16"/>
      <c r="F114" s="16">
        <v>1</v>
      </c>
    </row>
    <row r="115" spans="1:6" x14ac:dyDescent="0.2">
      <c r="A115" s="27">
        <v>41798.94027777778</v>
      </c>
      <c r="B115" s="16">
        <v>1</v>
      </c>
      <c r="C115" s="16"/>
      <c r="D115" s="16"/>
      <c r="E115" s="16"/>
      <c r="F115" s="16">
        <v>1</v>
      </c>
    </row>
    <row r="116" spans="1:6" x14ac:dyDescent="0.2">
      <c r="A116" s="27">
        <v>41799.259039351855</v>
      </c>
      <c r="B116" s="16"/>
      <c r="C116" s="16"/>
      <c r="D116" s="16">
        <v>1</v>
      </c>
      <c r="E116" s="16"/>
      <c r="F116" s="16">
        <v>1</v>
      </c>
    </row>
    <row r="117" spans="1:6" x14ac:dyDescent="0.2">
      <c r="A117" s="27">
        <v>41799.685902777775</v>
      </c>
      <c r="B117" s="16">
        <v>1</v>
      </c>
      <c r="C117" s="16"/>
      <c r="D117" s="16"/>
      <c r="E117" s="16"/>
      <c r="F117" s="16">
        <v>1</v>
      </c>
    </row>
    <row r="118" spans="1:6" x14ac:dyDescent="0.2">
      <c r="A118" s="27">
        <v>41800.380428240744</v>
      </c>
      <c r="B118" s="16">
        <v>1</v>
      </c>
      <c r="C118" s="16"/>
      <c r="D118" s="16"/>
      <c r="E118" s="16"/>
      <c r="F118" s="16">
        <v>1</v>
      </c>
    </row>
    <row r="119" spans="1:6" x14ac:dyDescent="0.2">
      <c r="A119" s="27">
        <v>41800.526701388888</v>
      </c>
      <c r="B119" s="16">
        <v>1</v>
      </c>
      <c r="C119" s="16"/>
      <c r="D119" s="16"/>
      <c r="E119" s="16"/>
      <c r="F119" s="16">
        <v>1</v>
      </c>
    </row>
    <row r="120" spans="1:6" x14ac:dyDescent="0.2">
      <c r="A120" s="27">
        <v>41801.711550925924</v>
      </c>
      <c r="B120" s="16"/>
      <c r="C120" s="16"/>
      <c r="D120" s="16">
        <v>1</v>
      </c>
      <c r="E120" s="16"/>
      <c r="F120" s="16">
        <v>1</v>
      </c>
    </row>
    <row r="121" spans="1:6" x14ac:dyDescent="0.2">
      <c r="A121" s="27">
        <v>41802.574282407404</v>
      </c>
      <c r="B121" s="16">
        <v>1</v>
      </c>
      <c r="C121" s="16"/>
      <c r="D121" s="16"/>
      <c r="E121" s="16"/>
      <c r="F121" s="16">
        <v>1</v>
      </c>
    </row>
    <row r="122" spans="1:6" x14ac:dyDescent="0.2">
      <c r="A122" s="27">
        <v>41802.62090277778</v>
      </c>
      <c r="B122" s="16">
        <v>1</v>
      </c>
      <c r="C122" s="16"/>
      <c r="D122" s="16"/>
      <c r="E122" s="16"/>
      <c r="F122" s="16">
        <v>1</v>
      </c>
    </row>
    <row r="123" spans="1:6" x14ac:dyDescent="0.2">
      <c r="A123" s="27">
        <v>41803.457326388889</v>
      </c>
      <c r="B123" s="16">
        <v>1</v>
      </c>
      <c r="C123" s="16"/>
      <c r="D123" s="16"/>
      <c r="E123" s="16"/>
      <c r="F123" s="16">
        <v>1</v>
      </c>
    </row>
    <row r="124" spans="1:6" x14ac:dyDescent="0.2">
      <c r="A124" s="27">
        <v>41804.937083333331</v>
      </c>
      <c r="B124" s="16"/>
      <c r="C124" s="16"/>
      <c r="D124" s="16">
        <v>1</v>
      </c>
      <c r="E124" s="16"/>
      <c r="F124" s="16">
        <v>1</v>
      </c>
    </row>
    <row r="125" spans="1:6" x14ac:dyDescent="0.2">
      <c r="A125" s="27">
        <v>41806.395428240743</v>
      </c>
      <c r="B125" s="16">
        <v>1</v>
      </c>
      <c r="C125" s="16"/>
      <c r="D125" s="16"/>
      <c r="E125" s="16"/>
      <c r="F125" s="16">
        <v>1</v>
      </c>
    </row>
    <row r="126" spans="1:6" x14ac:dyDescent="0.2">
      <c r="A126" s="27">
        <v>41806.605034722219</v>
      </c>
      <c r="B126" s="16">
        <v>1</v>
      </c>
      <c r="C126" s="16"/>
      <c r="D126" s="16"/>
      <c r="E126" s="16"/>
      <c r="F126" s="16">
        <v>1</v>
      </c>
    </row>
    <row r="127" spans="1:6" x14ac:dyDescent="0.2">
      <c r="A127" s="27">
        <v>41806.669317129628</v>
      </c>
      <c r="B127" s="16">
        <v>1</v>
      </c>
      <c r="C127" s="16"/>
      <c r="D127" s="16"/>
      <c r="E127" s="16"/>
      <c r="F127" s="16">
        <v>1</v>
      </c>
    </row>
    <row r="128" spans="1:6" x14ac:dyDescent="0.2">
      <c r="A128" s="27">
        <v>41807.690081018518</v>
      </c>
      <c r="B128" s="16">
        <v>1</v>
      </c>
      <c r="C128" s="16"/>
      <c r="D128" s="16"/>
      <c r="E128" s="16"/>
      <c r="F128" s="16">
        <v>1</v>
      </c>
    </row>
    <row r="129" spans="1:6" x14ac:dyDescent="0.2">
      <c r="A129" s="27">
        <v>41808.198518518519</v>
      </c>
      <c r="B129" s="16">
        <v>1</v>
      </c>
      <c r="C129" s="16"/>
      <c r="D129" s="16"/>
      <c r="E129" s="16"/>
      <c r="F129" s="16">
        <v>1</v>
      </c>
    </row>
    <row r="130" spans="1:6" x14ac:dyDescent="0.2">
      <c r="A130" s="27">
        <v>41808.649583333332</v>
      </c>
      <c r="B130" s="16">
        <v>1</v>
      </c>
      <c r="C130" s="16"/>
      <c r="D130" s="16"/>
      <c r="E130" s="16"/>
      <c r="F130" s="16">
        <v>1</v>
      </c>
    </row>
    <row r="131" spans="1:6" x14ac:dyDescent="0.2">
      <c r="A131" s="27">
        <v>41808.669571759259</v>
      </c>
      <c r="B131" s="16">
        <v>1</v>
      </c>
      <c r="C131" s="16"/>
      <c r="D131" s="16"/>
      <c r="E131" s="16"/>
      <c r="F131" s="16">
        <v>1</v>
      </c>
    </row>
    <row r="132" spans="1:6" x14ac:dyDescent="0.2">
      <c r="A132" s="27">
        <v>41808.881215277775</v>
      </c>
      <c r="B132" s="16">
        <v>1</v>
      </c>
      <c r="C132" s="16"/>
      <c r="D132" s="16"/>
      <c r="E132" s="16"/>
      <c r="F132" s="16">
        <v>1</v>
      </c>
    </row>
    <row r="133" spans="1:6" x14ac:dyDescent="0.2">
      <c r="A133" s="27">
        <v>41808.991944444446</v>
      </c>
      <c r="B133" s="16">
        <v>1</v>
      </c>
      <c r="C133" s="16"/>
      <c r="D133" s="16"/>
      <c r="E133" s="16"/>
      <c r="F133" s="16">
        <v>1</v>
      </c>
    </row>
    <row r="134" spans="1:6" x14ac:dyDescent="0.2">
      <c r="A134" s="27">
        <v>41809.12300925926</v>
      </c>
      <c r="B134" s="16">
        <v>1</v>
      </c>
      <c r="C134" s="16"/>
      <c r="D134" s="16"/>
      <c r="E134" s="16"/>
      <c r="F134" s="16">
        <v>1</v>
      </c>
    </row>
    <row r="135" spans="1:6" x14ac:dyDescent="0.2">
      <c r="A135" s="27">
        <v>41809.389930555553</v>
      </c>
      <c r="B135" s="16"/>
      <c r="C135" s="16"/>
      <c r="D135" s="16">
        <v>1</v>
      </c>
      <c r="E135" s="16"/>
      <c r="F135" s="16">
        <v>1</v>
      </c>
    </row>
    <row r="136" spans="1:6" x14ac:dyDescent="0.2">
      <c r="A136" s="27">
        <v>41809.860300925924</v>
      </c>
      <c r="B136" s="16">
        <v>1</v>
      </c>
      <c r="C136" s="16"/>
      <c r="D136" s="16"/>
      <c r="E136" s="16"/>
      <c r="F136" s="16">
        <v>1</v>
      </c>
    </row>
    <row r="137" spans="1:6" x14ac:dyDescent="0.2">
      <c r="A137" s="27">
        <v>41810.142199074071</v>
      </c>
      <c r="B137" s="16">
        <v>1</v>
      </c>
      <c r="C137" s="16"/>
      <c r="D137" s="16"/>
      <c r="E137" s="16"/>
      <c r="F137" s="16">
        <v>1</v>
      </c>
    </row>
    <row r="138" spans="1:6" x14ac:dyDescent="0.2">
      <c r="A138" s="27">
        <v>41811.536180555559</v>
      </c>
      <c r="B138" s="16"/>
      <c r="C138" s="16"/>
      <c r="D138" s="16">
        <v>1</v>
      </c>
      <c r="E138" s="16"/>
      <c r="F138" s="16">
        <v>1</v>
      </c>
    </row>
    <row r="139" spans="1:6" x14ac:dyDescent="0.2">
      <c r="A139" s="27">
        <v>41811.555462962962</v>
      </c>
      <c r="B139" s="16"/>
      <c r="C139" s="16"/>
      <c r="D139" s="16">
        <v>1</v>
      </c>
      <c r="E139" s="16"/>
      <c r="F139" s="16">
        <v>1</v>
      </c>
    </row>
    <row r="140" spans="1:6" x14ac:dyDescent="0.2">
      <c r="A140" s="27">
        <v>41812.77443287037</v>
      </c>
      <c r="B140" s="16"/>
      <c r="C140" s="16"/>
      <c r="D140" s="16">
        <v>1</v>
      </c>
      <c r="E140" s="16"/>
      <c r="F140" s="16">
        <v>1</v>
      </c>
    </row>
    <row r="141" spans="1:6" x14ac:dyDescent="0.2">
      <c r="A141" s="27">
        <v>41813.938715277778</v>
      </c>
      <c r="B141" s="16"/>
      <c r="C141" s="16"/>
      <c r="D141" s="16">
        <v>1</v>
      </c>
      <c r="E141" s="16"/>
      <c r="F141" s="16">
        <v>1</v>
      </c>
    </row>
    <row r="142" spans="1:6" x14ac:dyDescent="0.2">
      <c r="A142" s="27">
        <v>41814.367800925924</v>
      </c>
      <c r="B142" s="16">
        <v>1</v>
      </c>
      <c r="C142" s="16"/>
      <c r="D142" s="16"/>
      <c r="E142" s="16"/>
      <c r="F142" s="16">
        <v>1</v>
      </c>
    </row>
    <row r="143" spans="1:6" x14ac:dyDescent="0.2">
      <c r="A143" s="27">
        <v>41815.569212962961</v>
      </c>
      <c r="B143" s="16">
        <v>1</v>
      </c>
      <c r="C143" s="16"/>
      <c r="D143" s="16"/>
      <c r="E143" s="16"/>
      <c r="F143" s="16">
        <v>1</v>
      </c>
    </row>
    <row r="144" spans="1:6" x14ac:dyDescent="0.2">
      <c r="A144" s="27">
        <v>41815.774826388886</v>
      </c>
      <c r="B144" s="16">
        <v>1</v>
      </c>
      <c r="C144" s="16"/>
      <c r="D144" s="16"/>
      <c r="E144" s="16"/>
      <c r="F144" s="16">
        <v>1</v>
      </c>
    </row>
    <row r="145" spans="1:6" x14ac:dyDescent="0.2">
      <c r="A145" s="27">
        <v>41815.815046296295</v>
      </c>
      <c r="B145" s="16"/>
      <c r="C145" s="16"/>
      <c r="D145" s="16"/>
      <c r="E145" s="16">
        <v>1</v>
      </c>
      <c r="F145" s="16">
        <v>1</v>
      </c>
    </row>
    <row r="146" spans="1:6" x14ac:dyDescent="0.2">
      <c r="A146" s="27">
        <v>41816.950370370374</v>
      </c>
      <c r="B146" s="16"/>
      <c r="C146" s="16"/>
      <c r="D146" s="16">
        <v>1</v>
      </c>
      <c r="E146" s="16"/>
      <c r="F146" s="16">
        <v>1</v>
      </c>
    </row>
    <row r="147" spans="1:6" x14ac:dyDescent="0.2">
      <c r="A147" s="27">
        <v>41817.59542824074</v>
      </c>
      <c r="B147" s="16">
        <v>1</v>
      </c>
      <c r="C147" s="16"/>
      <c r="D147" s="16"/>
      <c r="E147" s="16"/>
      <c r="F147" s="16">
        <v>1</v>
      </c>
    </row>
    <row r="148" spans="1:6" x14ac:dyDescent="0.2">
      <c r="A148" s="27">
        <v>41820.62809027778</v>
      </c>
      <c r="B148" s="16">
        <v>1</v>
      </c>
      <c r="C148" s="16"/>
      <c r="D148" s="16"/>
      <c r="E148" s="16"/>
      <c r="F148" s="16">
        <v>1</v>
      </c>
    </row>
    <row r="149" spans="1:6" x14ac:dyDescent="0.2">
      <c r="A149" s="27">
        <v>41820.639189814814</v>
      </c>
      <c r="B149" s="16">
        <v>1</v>
      </c>
      <c r="C149" s="16"/>
      <c r="D149" s="16"/>
      <c r="E149" s="16"/>
      <c r="F149" s="16">
        <v>1</v>
      </c>
    </row>
    <row r="150" spans="1:6" x14ac:dyDescent="0.2">
      <c r="A150" s="27">
        <v>41820.776412037034</v>
      </c>
      <c r="B150" s="16">
        <v>1</v>
      </c>
      <c r="C150" s="16"/>
      <c r="D150" s="16"/>
      <c r="E150" s="16"/>
      <c r="F150" s="16">
        <v>1</v>
      </c>
    </row>
    <row r="151" spans="1:6" x14ac:dyDescent="0.2">
      <c r="A151" s="27">
        <v>41820.870821759258</v>
      </c>
      <c r="B151" s="16"/>
      <c r="C151" s="16"/>
      <c r="D151" s="16">
        <v>1</v>
      </c>
      <c r="E151" s="16"/>
      <c r="F151" s="16">
        <v>1</v>
      </c>
    </row>
    <row r="152" spans="1:6" x14ac:dyDescent="0.2">
      <c r="A152" s="27">
        <v>41820.945613425924</v>
      </c>
      <c r="B152" s="16">
        <v>1</v>
      </c>
      <c r="C152" s="16"/>
      <c r="D152" s="16"/>
      <c r="E152" s="16"/>
      <c r="F152" s="16">
        <v>1</v>
      </c>
    </row>
    <row r="153" spans="1:6" x14ac:dyDescent="0.2">
      <c r="A153" s="27">
        <v>41821.205636574072</v>
      </c>
      <c r="B153" s="16">
        <v>1</v>
      </c>
      <c r="C153" s="16"/>
      <c r="D153" s="16"/>
      <c r="E153" s="16"/>
      <c r="F153" s="16">
        <v>1</v>
      </c>
    </row>
    <row r="154" spans="1:6" x14ac:dyDescent="0.2">
      <c r="A154" s="27">
        <v>41821.698599537034</v>
      </c>
      <c r="B154" s="16">
        <v>1</v>
      </c>
      <c r="C154" s="16"/>
      <c r="D154" s="16"/>
      <c r="E154" s="16"/>
      <c r="F154" s="16">
        <v>1</v>
      </c>
    </row>
    <row r="155" spans="1:6" x14ac:dyDescent="0.2">
      <c r="A155" s="27">
        <v>41822.417939814812</v>
      </c>
      <c r="B155" s="16">
        <v>1</v>
      </c>
      <c r="C155" s="16"/>
      <c r="D155" s="16"/>
      <c r="E155" s="16"/>
      <c r="F155" s="16">
        <v>1</v>
      </c>
    </row>
    <row r="156" spans="1:6" x14ac:dyDescent="0.2">
      <c r="A156" s="27">
        <v>41822.57503472222</v>
      </c>
      <c r="B156" s="16">
        <v>1</v>
      </c>
      <c r="C156" s="16"/>
      <c r="D156" s="16"/>
      <c r="E156" s="16"/>
      <c r="F156" s="16">
        <v>1</v>
      </c>
    </row>
    <row r="157" spans="1:6" x14ac:dyDescent="0.2">
      <c r="A157" s="27">
        <v>41822.90488425926</v>
      </c>
      <c r="B157" s="16">
        <v>1</v>
      </c>
      <c r="C157" s="16"/>
      <c r="D157" s="16"/>
      <c r="E157" s="16"/>
      <c r="F157" s="16">
        <v>1</v>
      </c>
    </row>
    <row r="158" spans="1:6" x14ac:dyDescent="0.2">
      <c r="A158" s="27">
        <v>41825.055231481485</v>
      </c>
      <c r="B158" s="16"/>
      <c r="C158" s="16"/>
      <c r="D158" s="16">
        <v>1</v>
      </c>
      <c r="E158" s="16"/>
      <c r="F158" s="16">
        <v>1</v>
      </c>
    </row>
    <row r="159" spans="1:6" x14ac:dyDescent="0.2">
      <c r="A159" s="27">
        <v>41826.61954861111</v>
      </c>
      <c r="B159" s="16"/>
      <c r="C159" s="16"/>
      <c r="D159" s="16">
        <v>1</v>
      </c>
      <c r="E159" s="16"/>
      <c r="F159" s="16">
        <v>1</v>
      </c>
    </row>
    <row r="160" spans="1:6" x14ac:dyDescent="0.2">
      <c r="A160" s="27">
        <v>41826.871238425927</v>
      </c>
      <c r="B160" s="16">
        <v>1</v>
      </c>
      <c r="C160" s="16"/>
      <c r="D160" s="16"/>
      <c r="E160" s="16"/>
      <c r="F160" s="16">
        <v>1</v>
      </c>
    </row>
    <row r="161" spans="1:6" x14ac:dyDescent="0.2">
      <c r="A161" s="27">
        <v>41827.605057870373</v>
      </c>
      <c r="B161" s="16">
        <v>1</v>
      </c>
      <c r="C161" s="16"/>
      <c r="D161" s="16"/>
      <c r="E161" s="16"/>
      <c r="F161" s="16">
        <v>1</v>
      </c>
    </row>
    <row r="162" spans="1:6" x14ac:dyDescent="0.2">
      <c r="A162" s="27">
        <v>41827.674143518518</v>
      </c>
      <c r="B162" s="16">
        <v>1</v>
      </c>
      <c r="C162" s="16"/>
      <c r="D162" s="16"/>
      <c r="E162" s="16"/>
      <c r="F162" s="16">
        <v>1</v>
      </c>
    </row>
    <row r="163" spans="1:6" x14ac:dyDescent="0.2">
      <c r="A163" s="27">
        <v>41827.909942129627</v>
      </c>
      <c r="B163" s="16">
        <v>1</v>
      </c>
      <c r="C163" s="16"/>
      <c r="D163" s="16"/>
      <c r="E163" s="16"/>
      <c r="F163" s="16">
        <v>1</v>
      </c>
    </row>
    <row r="164" spans="1:6" x14ac:dyDescent="0.2">
      <c r="A164" s="27">
        <v>41828.229490740741</v>
      </c>
      <c r="B164" s="16">
        <v>1</v>
      </c>
      <c r="C164" s="16"/>
      <c r="D164" s="16"/>
      <c r="E164" s="16"/>
      <c r="F164" s="16">
        <v>1</v>
      </c>
    </row>
    <row r="165" spans="1:6" x14ac:dyDescent="0.2">
      <c r="A165" s="27">
        <v>41828.646319444444</v>
      </c>
      <c r="B165" s="16">
        <v>1</v>
      </c>
      <c r="C165" s="16"/>
      <c r="D165" s="16"/>
      <c r="E165" s="16"/>
      <c r="F165" s="16">
        <v>1</v>
      </c>
    </row>
    <row r="166" spans="1:6" x14ac:dyDescent="0.2">
      <c r="A166" s="27">
        <v>41828.736921296295</v>
      </c>
      <c r="B166" s="16">
        <v>1</v>
      </c>
      <c r="C166" s="16"/>
      <c r="D166" s="16"/>
      <c r="E166" s="16"/>
      <c r="F166" s="16">
        <v>1</v>
      </c>
    </row>
    <row r="167" spans="1:6" x14ac:dyDescent="0.2">
      <c r="A167" s="27">
        <v>41828.922905092593</v>
      </c>
      <c r="B167" s="16"/>
      <c r="C167" s="16"/>
      <c r="D167" s="16">
        <v>1</v>
      </c>
      <c r="E167" s="16"/>
      <c r="F167" s="16">
        <v>1</v>
      </c>
    </row>
    <row r="168" spans="1:6" x14ac:dyDescent="0.2">
      <c r="A168" s="27">
        <v>41829.325497685182</v>
      </c>
      <c r="B168" s="16"/>
      <c r="C168" s="16"/>
      <c r="D168" s="16">
        <v>1</v>
      </c>
      <c r="E168" s="16"/>
      <c r="F168" s="16">
        <v>1</v>
      </c>
    </row>
    <row r="169" spans="1:6" x14ac:dyDescent="0.2">
      <c r="A169" s="27">
        <v>41829.599791666667</v>
      </c>
      <c r="B169" s="16">
        <v>1</v>
      </c>
      <c r="C169" s="16"/>
      <c r="D169" s="16"/>
      <c r="E169" s="16"/>
      <c r="F169" s="16">
        <v>1</v>
      </c>
    </row>
    <row r="170" spans="1:6" x14ac:dyDescent="0.2">
      <c r="A170" s="27">
        <v>41829.734259259261</v>
      </c>
      <c r="B170" s="16">
        <v>1</v>
      </c>
      <c r="C170" s="16"/>
      <c r="D170" s="16"/>
      <c r="E170" s="16"/>
      <c r="F170" s="16">
        <v>1</v>
      </c>
    </row>
    <row r="171" spans="1:6" x14ac:dyDescent="0.2">
      <c r="A171" s="27">
        <v>41829.73715277778</v>
      </c>
      <c r="B171" s="16"/>
      <c r="C171" s="16"/>
      <c r="D171" s="16">
        <v>1</v>
      </c>
      <c r="E171" s="16"/>
      <c r="F171" s="16">
        <v>1</v>
      </c>
    </row>
    <row r="172" spans="1:6" x14ac:dyDescent="0.2">
      <c r="A172" s="27">
        <v>41829.787083333336</v>
      </c>
      <c r="B172" s="16">
        <v>1</v>
      </c>
      <c r="C172" s="16"/>
      <c r="D172" s="16"/>
      <c r="E172" s="16"/>
      <c r="F172" s="16">
        <v>1</v>
      </c>
    </row>
    <row r="173" spans="1:6" x14ac:dyDescent="0.2">
      <c r="A173" s="27">
        <v>41829.788252314815</v>
      </c>
      <c r="B173" s="16">
        <v>1</v>
      </c>
      <c r="C173" s="16"/>
      <c r="D173" s="16"/>
      <c r="E173" s="16"/>
      <c r="F173" s="16">
        <v>1</v>
      </c>
    </row>
    <row r="174" spans="1:6" x14ac:dyDescent="0.2">
      <c r="A174" s="27">
        <v>41829.795729166668</v>
      </c>
      <c r="B174" s="16">
        <v>1</v>
      </c>
      <c r="C174" s="16"/>
      <c r="D174" s="16"/>
      <c r="E174" s="16"/>
      <c r="F174" s="16">
        <v>1</v>
      </c>
    </row>
    <row r="175" spans="1:6" x14ac:dyDescent="0.2">
      <c r="A175" s="27">
        <v>41829.935717592591</v>
      </c>
      <c r="B175" s="16"/>
      <c r="C175" s="16"/>
      <c r="D175" s="16">
        <v>1</v>
      </c>
      <c r="E175" s="16"/>
      <c r="F175" s="16">
        <v>1</v>
      </c>
    </row>
    <row r="176" spans="1:6" x14ac:dyDescent="0.2">
      <c r="A176" s="27">
        <v>41829.977326388886</v>
      </c>
      <c r="B176" s="16">
        <v>1</v>
      </c>
      <c r="C176" s="16"/>
      <c r="D176" s="16"/>
      <c r="E176" s="16"/>
      <c r="F176" s="16">
        <v>1</v>
      </c>
    </row>
    <row r="177" spans="1:6" x14ac:dyDescent="0.2">
      <c r="A177" s="27">
        <v>41830.234166666669</v>
      </c>
      <c r="B177" s="16"/>
      <c r="C177" s="16"/>
      <c r="D177" s="16">
        <v>1</v>
      </c>
      <c r="E177" s="16"/>
      <c r="F177" s="16">
        <v>1</v>
      </c>
    </row>
    <row r="178" spans="1:6" x14ac:dyDescent="0.2">
      <c r="A178" s="27">
        <v>41830.267407407409</v>
      </c>
      <c r="B178" s="16"/>
      <c r="C178" s="16"/>
      <c r="D178" s="16">
        <v>1</v>
      </c>
      <c r="E178" s="16"/>
      <c r="F178" s="16">
        <v>1</v>
      </c>
    </row>
    <row r="179" spans="1:6" x14ac:dyDescent="0.2">
      <c r="A179" s="27">
        <v>41830.545694444445</v>
      </c>
      <c r="B179" s="16">
        <v>1</v>
      </c>
      <c r="C179" s="16"/>
      <c r="D179" s="16"/>
      <c r="E179" s="16"/>
      <c r="F179" s="16">
        <v>1</v>
      </c>
    </row>
    <row r="180" spans="1:6" x14ac:dyDescent="0.2">
      <c r="A180" s="27">
        <v>41830.858344907407</v>
      </c>
      <c r="B180" s="16"/>
      <c r="C180" s="16"/>
      <c r="D180" s="16">
        <v>1</v>
      </c>
      <c r="E180" s="16"/>
      <c r="F180" s="16">
        <v>1</v>
      </c>
    </row>
    <row r="181" spans="1:6" x14ac:dyDescent="0.2">
      <c r="A181" s="27">
        <v>41831.675034722219</v>
      </c>
      <c r="B181" s="16"/>
      <c r="C181" s="16"/>
      <c r="D181" s="16">
        <v>1</v>
      </c>
      <c r="E181" s="16"/>
      <c r="F181" s="16">
        <v>1</v>
      </c>
    </row>
    <row r="182" spans="1:6" x14ac:dyDescent="0.2">
      <c r="A182" s="27">
        <v>41831.697939814818</v>
      </c>
      <c r="B182" s="16"/>
      <c r="C182" s="16"/>
      <c r="D182" s="16">
        <v>1</v>
      </c>
      <c r="E182" s="16"/>
      <c r="F182" s="16">
        <v>1</v>
      </c>
    </row>
    <row r="183" spans="1:6" x14ac:dyDescent="0.2">
      <c r="A183" s="27">
        <v>41831.722777777781</v>
      </c>
      <c r="B183" s="16"/>
      <c r="C183" s="16"/>
      <c r="D183" s="16">
        <v>1</v>
      </c>
      <c r="E183" s="16"/>
      <c r="F183" s="16">
        <v>1</v>
      </c>
    </row>
    <row r="184" spans="1:6" x14ac:dyDescent="0.2">
      <c r="A184" s="27">
        <v>41831.742962962962</v>
      </c>
      <c r="B184" s="16"/>
      <c r="C184" s="16"/>
      <c r="D184" s="16">
        <v>1</v>
      </c>
      <c r="E184" s="16"/>
      <c r="F184" s="16">
        <v>1</v>
      </c>
    </row>
    <row r="185" spans="1:6" x14ac:dyDescent="0.2">
      <c r="A185" s="27">
        <v>41833.089756944442</v>
      </c>
      <c r="B185" s="16"/>
      <c r="C185" s="16"/>
      <c r="D185" s="16">
        <v>1</v>
      </c>
      <c r="E185" s="16"/>
      <c r="F185" s="16">
        <v>1</v>
      </c>
    </row>
    <row r="186" spans="1:6" x14ac:dyDescent="0.2">
      <c r="A186" s="27">
        <v>41833.660995370374</v>
      </c>
      <c r="B186" s="16"/>
      <c r="C186" s="16"/>
      <c r="D186" s="16">
        <v>1</v>
      </c>
      <c r="E186" s="16"/>
      <c r="F186" s="16">
        <v>1</v>
      </c>
    </row>
    <row r="187" spans="1:6" x14ac:dyDescent="0.2">
      <c r="A187" s="27">
        <v>41833.951516203706</v>
      </c>
      <c r="B187" s="16"/>
      <c r="C187" s="16"/>
      <c r="D187" s="16">
        <v>1</v>
      </c>
      <c r="E187" s="16"/>
      <c r="F187" s="16">
        <v>1</v>
      </c>
    </row>
    <row r="188" spans="1:6" x14ac:dyDescent="0.2">
      <c r="A188" s="27">
        <v>41834.135370370372</v>
      </c>
      <c r="B188" s="16"/>
      <c r="C188" s="16"/>
      <c r="D188" s="16">
        <v>1</v>
      </c>
      <c r="E188" s="16"/>
      <c r="F188" s="16">
        <v>1</v>
      </c>
    </row>
    <row r="189" spans="1:6" x14ac:dyDescent="0.2">
      <c r="A189" s="27">
        <v>41834.586574074077</v>
      </c>
      <c r="B189" s="16">
        <v>1</v>
      </c>
      <c r="C189" s="16"/>
      <c r="D189" s="16"/>
      <c r="E189" s="16"/>
      <c r="F189" s="16">
        <v>1</v>
      </c>
    </row>
    <row r="190" spans="1:6" x14ac:dyDescent="0.2">
      <c r="A190" s="27">
        <v>41834.784120370372</v>
      </c>
      <c r="B190" s="16"/>
      <c r="C190" s="16"/>
      <c r="D190" s="16">
        <v>1</v>
      </c>
      <c r="E190" s="16"/>
      <c r="F190" s="16">
        <v>1</v>
      </c>
    </row>
    <row r="191" spans="1:6" x14ac:dyDescent="0.2">
      <c r="A191" s="27">
        <v>41834.953865740739</v>
      </c>
      <c r="B191" s="16">
        <v>1</v>
      </c>
      <c r="C191" s="16"/>
      <c r="D191" s="16"/>
      <c r="E191" s="16"/>
      <c r="F191" s="16">
        <v>1</v>
      </c>
    </row>
    <row r="192" spans="1:6" x14ac:dyDescent="0.2">
      <c r="A192" s="27">
        <v>41835.666354166664</v>
      </c>
      <c r="B192" s="16">
        <v>1</v>
      </c>
      <c r="C192" s="16"/>
      <c r="D192" s="16"/>
      <c r="E192" s="16"/>
      <c r="F192" s="16">
        <v>1</v>
      </c>
    </row>
    <row r="193" spans="1:6" x14ac:dyDescent="0.2">
      <c r="A193" s="27">
        <v>41836.190937500003</v>
      </c>
      <c r="B193" s="16"/>
      <c r="C193" s="16"/>
      <c r="D193" s="16">
        <v>1</v>
      </c>
      <c r="E193" s="16"/>
      <c r="F193" s="16">
        <v>1</v>
      </c>
    </row>
    <row r="194" spans="1:6" x14ac:dyDescent="0.2">
      <c r="A194" s="27">
        <v>41836.471180555556</v>
      </c>
      <c r="B194" s="16">
        <v>1</v>
      </c>
      <c r="C194" s="16"/>
      <c r="D194" s="16"/>
      <c r="E194" s="16"/>
      <c r="F194" s="16">
        <v>1</v>
      </c>
    </row>
    <row r="195" spans="1:6" x14ac:dyDescent="0.2">
      <c r="A195" s="27">
        <v>41837.323009259257</v>
      </c>
      <c r="B195" s="16">
        <v>1</v>
      </c>
      <c r="C195" s="16"/>
      <c r="D195" s="16"/>
      <c r="E195" s="16"/>
      <c r="F195" s="16">
        <v>1</v>
      </c>
    </row>
    <row r="196" spans="1:6" x14ac:dyDescent="0.2">
      <c r="A196" s="27">
        <v>41839.175706018519</v>
      </c>
      <c r="B196" s="16">
        <v>1</v>
      </c>
      <c r="C196" s="16"/>
      <c r="D196" s="16"/>
      <c r="E196" s="16"/>
      <c r="F196" s="16">
        <v>1</v>
      </c>
    </row>
    <row r="197" spans="1:6" x14ac:dyDescent="0.2">
      <c r="A197" s="27">
        <v>41839.730937499997</v>
      </c>
      <c r="B197" s="16">
        <v>1</v>
      </c>
      <c r="C197" s="16"/>
      <c r="D197" s="16"/>
      <c r="E197" s="16"/>
      <c r="F197" s="16">
        <v>1</v>
      </c>
    </row>
    <row r="198" spans="1:6" x14ac:dyDescent="0.2">
      <c r="A198" s="27">
        <v>41841.26489583333</v>
      </c>
      <c r="B198" s="16">
        <v>1</v>
      </c>
      <c r="C198" s="16"/>
      <c r="D198" s="16"/>
      <c r="E198" s="16"/>
      <c r="F198" s="16">
        <v>1</v>
      </c>
    </row>
    <row r="199" spans="1:6" x14ac:dyDescent="0.2">
      <c r="A199" s="27">
        <v>41841.651597222219</v>
      </c>
      <c r="B199" s="16"/>
      <c r="C199" s="16"/>
      <c r="D199" s="16">
        <v>1</v>
      </c>
      <c r="E199" s="16"/>
      <c r="F199" s="16">
        <v>1</v>
      </c>
    </row>
    <row r="200" spans="1:6" x14ac:dyDescent="0.2">
      <c r="A200" s="27">
        <v>41841.820486111108</v>
      </c>
      <c r="B200" s="16">
        <v>1</v>
      </c>
      <c r="C200" s="16"/>
      <c r="D200" s="16"/>
      <c r="E200" s="16"/>
      <c r="F200" s="16">
        <v>1</v>
      </c>
    </row>
    <row r="201" spans="1:6" x14ac:dyDescent="0.2">
      <c r="A201" s="27">
        <v>41841.850034722222</v>
      </c>
      <c r="B201" s="16">
        <v>1</v>
      </c>
      <c r="C201" s="16"/>
      <c r="D201" s="16"/>
      <c r="E201" s="16"/>
      <c r="F201" s="16">
        <v>1</v>
      </c>
    </row>
    <row r="202" spans="1:6" x14ac:dyDescent="0.2">
      <c r="A202" s="27">
        <v>41842.201261574075</v>
      </c>
      <c r="B202" s="16"/>
      <c r="C202" s="16"/>
      <c r="D202" s="16">
        <v>1</v>
      </c>
      <c r="E202" s="16"/>
      <c r="F202" s="16">
        <v>1</v>
      </c>
    </row>
    <row r="203" spans="1:6" x14ac:dyDescent="0.2">
      <c r="A203" s="27">
        <v>41842.607592592591</v>
      </c>
      <c r="B203" s="16">
        <v>1</v>
      </c>
      <c r="C203" s="16"/>
      <c r="D203" s="16"/>
      <c r="E203" s="16"/>
      <c r="F203" s="16">
        <v>1</v>
      </c>
    </row>
    <row r="204" spans="1:6" x14ac:dyDescent="0.2">
      <c r="A204" s="27">
        <v>41842.828680555554</v>
      </c>
      <c r="B204" s="16"/>
      <c r="C204" s="16"/>
      <c r="D204" s="16">
        <v>1</v>
      </c>
      <c r="E204" s="16"/>
      <c r="F204" s="16">
        <v>1</v>
      </c>
    </row>
    <row r="205" spans="1:6" x14ac:dyDescent="0.2">
      <c r="A205" s="27">
        <v>41843.155729166669</v>
      </c>
      <c r="B205" s="16">
        <v>1</v>
      </c>
      <c r="C205" s="16"/>
      <c r="D205" s="16"/>
      <c r="E205" s="16"/>
      <c r="F205" s="16">
        <v>1</v>
      </c>
    </row>
    <row r="206" spans="1:6" x14ac:dyDescent="0.2">
      <c r="A206" s="27">
        <v>41843.632523148146</v>
      </c>
      <c r="B206" s="16"/>
      <c r="C206" s="16"/>
      <c r="D206" s="16">
        <v>1</v>
      </c>
      <c r="E206" s="16"/>
      <c r="F206" s="16">
        <v>1</v>
      </c>
    </row>
    <row r="207" spans="1:6" x14ac:dyDescent="0.2">
      <c r="A207" s="27">
        <v>41843.664618055554</v>
      </c>
      <c r="B207" s="16"/>
      <c r="C207" s="16"/>
      <c r="D207" s="16">
        <v>1</v>
      </c>
      <c r="E207" s="16"/>
      <c r="F207" s="16">
        <v>1</v>
      </c>
    </row>
    <row r="208" spans="1:6" x14ac:dyDescent="0.2">
      <c r="A208" s="27">
        <v>41843.775011574071</v>
      </c>
      <c r="B208" s="16"/>
      <c r="C208" s="16"/>
      <c r="D208" s="16">
        <v>1</v>
      </c>
      <c r="E208" s="16"/>
      <c r="F208" s="16">
        <v>1</v>
      </c>
    </row>
    <row r="209" spans="1:6" x14ac:dyDescent="0.2">
      <c r="A209" s="27">
        <v>41844.125115740739</v>
      </c>
      <c r="B209" s="16"/>
      <c r="C209" s="16"/>
      <c r="D209" s="16">
        <v>1</v>
      </c>
      <c r="E209" s="16"/>
      <c r="F209" s="16">
        <v>1</v>
      </c>
    </row>
    <row r="210" spans="1:6" x14ac:dyDescent="0.2">
      <c r="A210" s="27">
        <v>41845.809166666666</v>
      </c>
      <c r="B210" s="16">
        <v>1</v>
      </c>
      <c r="C210" s="16"/>
      <c r="D210" s="16"/>
      <c r="E210" s="16"/>
      <c r="F210" s="16">
        <v>1</v>
      </c>
    </row>
    <row r="211" spans="1:6" x14ac:dyDescent="0.2">
      <c r="A211" s="27">
        <v>41846.667326388888</v>
      </c>
      <c r="B211" s="16">
        <v>1</v>
      </c>
      <c r="C211" s="16"/>
      <c r="D211" s="16"/>
      <c r="E211" s="16"/>
      <c r="F211" s="16">
        <v>1</v>
      </c>
    </row>
    <row r="212" spans="1:6" x14ac:dyDescent="0.2">
      <c r="A212" s="27">
        <v>41848.679803240739</v>
      </c>
      <c r="B212" s="16"/>
      <c r="C212" s="16"/>
      <c r="D212" s="16"/>
      <c r="E212" s="16">
        <v>1</v>
      </c>
      <c r="F212" s="16">
        <v>1</v>
      </c>
    </row>
    <row r="213" spans="1:6" x14ac:dyDescent="0.2">
      <c r="A213" s="27">
        <v>41848.772928240738</v>
      </c>
      <c r="B213" s="16"/>
      <c r="C213" s="16"/>
      <c r="D213" s="16">
        <v>1</v>
      </c>
      <c r="E213" s="16"/>
      <c r="F213" s="16">
        <v>1</v>
      </c>
    </row>
    <row r="214" spans="1:6" x14ac:dyDescent="0.2">
      <c r="A214" s="27">
        <v>41848.84002314815</v>
      </c>
      <c r="B214" s="16"/>
      <c r="C214" s="16"/>
      <c r="D214" s="16">
        <v>1</v>
      </c>
      <c r="E214" s="16"/>
      <c r="F214" s="16">
        <v>1</v>
      </c>
    </row>
    <row r="215" spans="1:6" x14ac:dyDescent="0.2">
      <c r="A215" s="27">
        <v>41848.866157407407</v>
      </c>
      <c r="B215" s="16">
        <v>1</v>
      </c>
      <c r="C215" s="16"/>
      <c r="D215" s="16"/>
      <c r="E215" s="16"/>
      <c r="F215" s="16">
        <v>1</v>
      </c>
    </row>
    <row r="216" spans="1:6" x14ac:dyDescent="0.2">
      <c r="A216" s="27">
        <v>41849.887037037035</v>
      </c>
      <c r="B216" s="16"/>
      <c r="C216" s="16"/>
      <c r="D216" s="16">
        <v>1</v>
      </c>
      <c r="E216" s="16"/>
      <c r="F216" s="16">
        <v>1</v>
      </c>
    </row>
    <row r="217" spans="1:6" x14ac:dyDescent="0.2">
      <c r="A217" s="27">
        <v>41850.400937500002</v>
      </c>
      <c r="B217" s="16">
        <v>1</v>
      </c>
      <c r="C217" s="16"/>
      <c r="D217" s="16"/>
      <c r="E217" s="16"/>
      <c r="F217" s="16">
        <v>1</v>
      </c>
    </row>
    <row r="218" spans="1:6" x14ac:dyDescent="0.2">
      <c r="A218" s="27">
        <v>41850.863252314812</v>
      </c>
      <c r="B218" s="16"/>
      <c r="C218" s="16"/>
      <c r="D218" s="16">
        <v>1</v>
      </c>
      <c r="E218" s="16"/>
      <c r="F218" s="16">
        <v>1</v>
      </c>
    </row>
    <row r="219" spans="1:6" x14ac:dyDescent="0.2">
      <c r="A219" s="27">
        <v>41851.200150462966</v>
      </c>
      <c r="B219" s="16">
        <v>1</v>
      </c>
      <c r="C219" s="16"/>
      <c r="D219" s="16"/>
      <c r="E219" s="16"/>
      <c r="F219" s="16">
        <v>1</v>
      </c>
    </row>
    <row r="220" spans="1:6" x14ac:dyDescent="0.2">
      <c r="A220" s="27">
        <v>41851.541585648149</v>
      </c>
      <c r="B220" s="16">
        <v>1</v>
      </c>
      <c r="C220" s="16"/>
      <c r="D220" s="16"/>
      <c r="E220" s="16"/>
      <c r="F220" s="16">
        <v>1</v>
      </c>
    </row>
    <row r="221" spans="1:6" x14ac:dyDescent="0.2">
      <c r="A221" s="27">
        <v>41851.636388888888</v>
      </c>
      <c r="B221" s="16"/>
      <c r="C221" s="16"/>
      <c r="D221" s="16">
        <v>1</v>
      </c>
      <c r="E221" s="16"/>
      <c r="F221" s="16">
        <v>1</v>
      </c>
    </row>
    <row r="222" spans="1:6" x14ac:dyDescent="0.2">
      <c r="A222" s="27">
        <v>41851.700925925928</v>
      </c>
      <c r="B222" s="16"/>
      <c r="C222" s="16"/>
      <c r="D222" s="16">
        <v>1</v>
      </c>
      <c r="E222" s="16"/>
      <c r="F222" s="16">
        <v>1</v>
      </c>
    </row>
    <row r="223" spans="1:6" x14ac:dyDescent="0.2">
      <c r="A223" s="27">
        <v>41851.771354166667</v>
      </c>
      <c r="B223" s="16">
        <v>1</v>
      </c>
      <c r="C223" s="16"/>
      <c r="D223" s="16"/>
      <c r="E223" s="16"/>
      <c r="F223" s="16">
        <v>1</v>
      </c>
    </row>
    <row r="224" spans="1:6" x14ac:dyDescent="0.2">
      <c r="A224" s="27">
        <v>41852.527222222219</v>
      </c>
      <c r="B224" s="16">
        <v>1</v>
      </c>
      <c r="C224" s="16"/>
      <c r="D224" s="16"/>
      <c r="E224" s="16"/>
      <c r="F224" s="16">
        <v>1</v>
      </c>
    </row>
    <row r="225" spans="1:6" x14ac:dyDescent="0.2">
      <c r="A225" s="27">
        <v>41852.658310185187</v>
      </c>
      <c r="B225" s="16">
        <v>1</v>
      </c>
      <c r="C225" s="16"/>
      <c r="D225" s="16"/>
      <c r="E225" s="16"/>
      <c r="F225" s="16">
        <v>1</v>
      </c>
    </row>
    <row r="226" spans="1:6" x14ac:dyDescent="0.2">
      <c r="A226" s="27">
        <v>41853.240208333336</v>
      </c>
      <c r="B226" s="16">
        <v>1</v>
      </c>
      <c r="C226" s="16"/>
      <c r="D226" s="16"/>
      <c r="E226" s="16"/>
      <c r="F226" s="16">
        <v>1</v>
      </c>
    </row>
    <row r="227" spans="1:6" x14ac:dyDescent="0.2">
      <c r="A227" s="27">
        <v>41853.563402777778</v>
      </c>
      <c r="B227" s="16"/>
      <c r="C227" s="16"/>
      <c r="D227" s="16">
        <v>1</v>
      </c>
      <c r="E227" s="16"/>
      <c r="F227" s="16">
        <v>1</v>
      </c>
    </row>
    <row r="228" spans="1:6" x14ac:dyDescent="0.2">
      <c r="A228" s="27">
        <v>41854.602650462963</v>
      </c>
      <c r="B228" s="16"/>
      <c r="C228" s="16"/>
      <c r="D228" s="16"/>
      <c r="E228" s="16">
        <v>1</v>
      </c>
      <c r="F228" s="16">
        <v>1</v>
      </c>
    </row>
    <row r="229" spans="1:6" x14ac:dyDescent="0.2">
      <c r="A229" s="27">
        <v>41855.548101851855</v>
      </c>
      <c r="B229" s="16">
        <v>1</v>
      </c>
      <c r="C229" s="16"/>
      <c r="D229" s="16"/>
      <c r="E229" s="16"/>
      <c r="F229" s="16">
        <v>1</v>
      </c>
    </row>
    <row r="230" spans="1:6" x14ac:dyDescent="0.2">
      <c r="A230" s="27">
        <v>41856.010069444441</v>
      </c>
      <c r="B230" s="16">
        <v>1</v>
      </c>
      <c r="C230" s="16"/>
      <c r="D230" s="16"/>
      <c r="E230" s="16"/>
      <c r="F230" s="16">
        <v>1</v>
      </c>
    </row>
    <row r="231" spans="1:6" x14ac:dyDescent="0.2">
      <c r="A231" s="27">
        <v>41856.672152777777</v>
      </c>
      <c r="B231" s="16"/>
      <c r="C231" s="16"/>
      <c r="D231" s="16">
        <v>1</v>
      </c>
      <c r="E231" s="16"/>
      <c r="F231" s="16">
        <v>1</v>
      </c>
    </row>
    <row r="232" spans="1:6" x14ac:dyDescent="0.2">
      <c r="A232" s="27">
        <v>41856.715069444443</v>
      </c>
      <c r="B232" s="16">
        <v>1</v>
      </c>
      <c r="C232" s="16"/>
      <c r="D232" s="16"/>
      <c r="E232" s="16"/>
      <c r="F232" s="16">
        <v>1</v>
      </c>
    </row>
    <row r="233" spans="1:6" x14ac:dyDescent="0.2">
      <c r="A233" s="27">
        <v>41858.007071759261</v>
      </c>
      <c r="B233" s="16"/>
      <c r="C233" s="16"/>
      <c r="D233" s="16">
        <v>1</v>
      </c>
      <c r="E233" s="16"/>
      <c r="F233" s="16">
        <v>1</v>
      </c>
    </row>
    <row r="234" spans="1:6" x14ac:dyDescent="0.2">
      <c r="A234" s="27">
        <v>41858.214629629627</v>
      </c>
      <c r="B234" s="16"/>
      <c r="C234" s="16"/>
      <c r="D234" s="16">
        <v>1</v>
      </c>
      <c r="E234" s="16"/>
      <c r="F234" s="16">
        <v>1</v>
      </c>
    </row>
    <row r="235" spans="1:6" x14ac:dyDescent="0.2">
      <c r="A235" s="27">
        <v>41858.355393518519</v>
      </c>
      <c r="B235" s="16">
        <v>1</v>
      </c>
      <c r="C235" s="16"/>
      <c r="D235" s="16"/>
      <c r="E235" s="16"/>
      <c r="F235" s="16">
        <v>1</v>
      </c>
    </row>
    <row r="236" spans="1:6" x14ac:dyDescent="0.2">
      <c r="A236" s="27">
        <v>41858.761782407404</v>
      </c>
      <c r="B236" s="16"/>
      <c r="C236" s="16"/>
      <c r="D236" s="16">
        <v>1</v>
      </c>
      <c r="E236" s="16"/>
      <c r="F236" s="16">
        <v>1</v>
      </c>
    </row>
    <row r="237" spans="1:6" x14ac:dyDescent="0.2">
      <c r="A237" s="27">
        <v>41861.524837962963</v>
      </c>
      <c r="B237" s="16">
        <v>1</v>
      </c>
      <c r="C237" s="16"/>
      <c r="D237" s="16"/>
      <c r="E237" s="16"/>
      <c r="F237" s="16">
        <v>1</v>
      </c>
    </row>
    <row r="238" spans="1:6" x14ac:dyDescent="0.2">
      <c r="A238" s="27">
        <v>41861.767094907409</v>
      </c>
      <c r="B238" s="16"/>
      <c r="C238" s="16"/>
      <c r="D238" s="16">
        <v>1</v>
      </c>
      <c r="E238" s="16"/>
      <c r="F238" s="16">
        <v>1</v>
      </c>
    </row>
    <row r="239" spans="1:6" x14ac:dyDescent="0.2">
      <c r="A239" s="27">
        <v>41862.761724537035</v>
      </c>
      <c r="B239" s="16"/>
      <c r="C239" s="16"/>
      <c r="D239" s="16">
        <v>1</v>
      </c>
      <c r="E239" s="16"/>
      <c r="F239" s="16">
        <v>1</v>
      </c>
    </row>
    <row r="240" spans="1:6" x14ac:dyDescent="0.2">
      <c r="A240" s="27">
        <v>41862.803078703706</v>
      </c>
      <c r="B240" s="16">
        <v>1</v>
      </c>
      <c r="C240" s="16"/>
      <c r="D240" s="16"/>
      <c r="E240" s="16"/>
      <c r="F240" s="16">
        <v>1</v>
      </c>
    </row>
    <row r="241" spans="1:6" x14ac:dyDescent="0.2">
      <c r="A241" s="27">
        <v>41862.83997685185</v>
      </c>
      <c r="B241" s="16">
        <v>1</v>
      </c>
      <c r="C241" s="16"/>
      <c r="D241" s="16"/>
      <c r="E241" s="16"/>
      <c r="F241" s="16">
        <v>1</v>
      </c>
    </row>
    <row r="242" spans="1:6" x14ac:dyDescent="0.2">
      <c r="A242" s="27">
        <v>41862.864675925928</v>
      </c>
      <c r="B242" s="16">
        <v>1</v>
      </c>
      <c r="C242" s="16"/>
      <c r="D242" s="16"/>
      <c r="E242" s="16"/>
      <c r="F242" s="16">
        <v>1</v>
      </c>
    </row>
    <row r="243" spans="1:6" x14ac:dyDescent="0.2">
      <c r="A243" s="27">
        <v>41863.359282407408</v>
      </c>
      <c r="B243" s="16"/>
      <c r="C243" s="16"/>
      <c r="D243" s="16">
        <v>1</v>
      </c>
      <c r="E243" s="16"/>
      <c r="F243" s="16">
        <v>1</v>
      </c>
    </row>
    <row r="244" spans="1:6" x14ac:dyDescent="0.2">
      <c r="A244" s="27">
        <v>41863.527326388888</v>
      </c>
      <c r="B244" s="16"/>
      <c r="C244" s="16"/>
      <c r="D244" s="16">
        <v>1</v>
      </c>
      <c r="E244" s="16"/>
      <c r="F244" s="16">
        <v>1</v>
      </c>
    </row>
    <row r="245" spans="1:6" x14ac:dyDescent="0.2">
      <c r="A245" s="27">
        <v>41863.584120370368</v>
      </c>
      <c r="B245" s="16">
        <v>1</v>
      </c>
      <c r="C245" s="16"/>
      <c r="D245" s="16"/>
      <c r="E245" s="16"/>
      <c r="F245" s="16">
        <v>1</v>
      </c>
    </row>
    <row r="246" spans="1:6" x14ac:dyDescent="0.2">
      <c r="A246" s="27">
        <v>41863.757210648146</v>
      </c>
      <c r="B246" s="16"/>
      <c r="C246" s="16"/>
      <c r="D246" s="16"/>
      <c r="E246" s="16">
        <v>1</v>
      </c>
      <c r="F246" s="16">
        <v>1</v>
      </c>
    </row>
    <row r="247" spans="1:6" x14ac:dyDescent="0.2">
      <c r="A247" s="27">
        <v>41865.659780092596</v>
      </c>
      <c r="B247" s="16"/>
      <c r="C247" s="16"/>
      <c r="D247" s="16"/>
      <c r="E247" s="16">
        <v>1</v>
      </c>
      <c r="F247" s="16">
        <v>1</v>
      </c>
    </row>
    <row r="248" spans="1:6" x14ac:dyDescent="0.2">
      <c r="A248" s="27">
        <v>41865.878657407404</v>
      </c>
      <c r="B248" s="16"/>
      <c r="C248" s="16"/>
      <c r="D248" s="16">
        <v>1</v>
      </c>
      <c r="E248" s="16"/>
      <c r="F248" s="16">
        <v>1</v>
      </c>
    </row>
    <row r="249" spans="1:6" x14ac:dyDescent="0.2">
      <c r="A249" s="27">
        <v>41865.882928240739</v>
      </c>
      <c r="B249" s="16">
        <v>1</v>
      </c>
      <c r="C249" s="16"/>
      <c r="D249" s="16"/>
      <c r="E249" s="16"/>
      <c r="F249" s="16">
        <v>1</v>
      </c>
    </row>
    <row r="250" spans="1:6" x14ac:dyDescent="0.2">
      <c r="A250" s="27">
        <v>41866.025347222225</v>
      </c>
      <c r="B250" s="16">
        <v>1</v>
      </c>
      <c r="C250" s="16"/>
      <c r="D250" s="16"/>
      <c r="E250" s="16"/>
      <c r="F250" s="16">
        <v>1</v>
      </c>
    </row>
    <row r="251" spans="1:6" x14ac:dyDescent="0.2">
      <c r="A251" s="27">
        <v>41866.640648148146</v>
      </c>
      <c r="B251" s="16"/>
      <c r="C251" s="16"/>
      <c r="D251" s="16">
        <v>1</v>
      </c>
      <c r="E251" s="16"/>
      <c r="F251" s="16">
        <v>1</v>
      </c>
    </row>
    <row r="252" spans="1:6" x14ac:dyDescent="0.2">
      <c r="A252" s="27">
        <v>41866.79886574074</v>
      </c>
      <c r="B252" s="16">
        <v>1</v>
      </c>
      <c r="C252" s="16"/>
      <c r="D252" s="16"/>
      <c r="E252" s="16"/>
      <c r="F252" s="16">
        <v>1</v>
      </c>
    </row>
    <row r="253" spans="1:6" x14ac:dyDescent="0.2">
      <c r="A253" s="27">
        <v>41867.652280092596</v>
      </c>
      <c r="B253" s="16"/>
      <c r="C253" s="16"/>
      <c r="D253" s="16">
        <v>1</v>
      </c>
      <c r="E253" s="16"/>
      <c r="F253" s="16">
        <v>1</v>
      </c>
    </row>
    <row r="254" spans="1:6" x14ac:dyDescent="0.2">
      <c r="A254" s="27">
        <v>41868.924050925925</v>
      </c>
      <c r="B254" s="16">
        <v>1</v>
      </c>
      <c r="C254" s="16"/>
      <c r="D254" s="16"/>
      <c r="E254" s="16"/>
      <c r="F254" s="16">
        <v>1</v>
      </c>
    </row>
    <row r="255" spans="1:6" x14ac:dyDescent="0.2">
      <c r="A255" s="27">
        <v>41869.714166666665</v>
      </c>
      <c r="B255" s="16"/>
      <c r="C255" s="16"/>
      <c r="D255" s="16">
        <v>1</v>
      </c>
      <c r="E255" s="16"/>
      <c r="F255" s="16">
        <v>1</v>
      </c>
    </row>
    <row r="256" spans="1:6" x14ac:dyDescent="0.2">
      <c r="A256" s="27">
        <v>41869.740671296298</v>
      </c>
      <c r="B256" s="16">
        <v>1</v>
      </c>
      <c r="C256" s="16"/>
      <c r="D256" s="16"/>
      <c r="E256" s="16"/>
      <c r="F256" s="16">
        <v>1</v>
      </c>
    </row>
    <row r="257" spans="1:6" x14ac:dyDescent="0.2">
      <c r="A257" s="27">
        <v>41869.798726851855</v>
      </c>
      <c r="B257" s="16"/>
      <c r="C257" s="16"/>
      <c r="D257" s="16">
        <v>1</v>
      </c>
      <c r="E257" s="16"/>
      <c r="F257" s="16">
        <v>1</v>
      </c>
    </row>
    <row r="258" spans="1:6" x14ac:dyDescent="0.2">
      <c r="A258" s="27">
        <v>41869.872685185182</v>
      </c>
      <c r="B258" s="16"/>
      <c r="C258" s="16"/>
      <c r="D258" s="16">
        <v>1</v>
      </c>
      <c r="E258" s="16"/>
      <c r="F258" s="16">
        <v>1</v>
      </c>
    </row>
    <row r="259" spans="1:6" x14ac:dyDescent="0.2">
      <c r="A259" s="27">
        <v>41871.755694444444</v>
      </c>
      <c r="B259" s="16">
        <v>1</v>
      </c>
      <c r="C259" s="16"/>
      <c r="D259" s="16"/>
      <c r="E259" s="16"/>
      <c r="F259" s="16">
        <v>1</v>
      </c>
    </row>
    <row r="260" spans="1:6" x14ac:dyDescent="0.2">
      <c r="A260" s="27">
        <v>41872.291238425925</v>
      </c>
      <c r="B260" s="16">
        <v>1</v>
      </c>
      <c r="C260" s="16"/>
      <c r="D260" s="16"/>
      <c r="E260" s="16"/>
      <c r="F260" s="16">
        <v>1</v>
      </c>
    </row>
    <row r="261" spans="1:6" x14ac:dyDescent="0.2">
      <c r="A261" s="27">
        <v>41872.802928240744</v>
      </c>
      <c r="B261" s="16"/>
      <c r="C261" s="16"/>
      <c r="D261" s="16"/>
      <c r="E261" s="16">
        <v>1</v>
      </c>
      <c r="F261" s="16">
        <v>1</v>
      </c>
    </row>
    <row r="262" spans="1:6" x14ac:dyDescent="0.2">
      <c r="A262" s="27">
        <v>41872.807696759257</v>
      </c>
      <c r="B262" s="16"/>
      <c r="C262" s="16"/>
      <c r="D262" s="16">
        <v>1</v>
      </c>
      <c r="E262" s="16"/>
      <c r="F262" s="16">
        <v>1</v>
      </c>
    </row>
    <row r="263" spans="1:6" x14ac:dyDescent="0.2">
      <c r="A263" s="27">
        <v>41875.922858796293</v>
      </c>
      <c r="B263" s="16">
        <v>1</v>
      </c>
      <c r="C263" s="16"/>
      <c r="D263" s="16"/>
      <c r="E263" s="16"/>
      <c r="F263" s="16">
        <v>1</v>
      </c>
    </row>
    <row r="264" spans="1:6" x14ac:dyDescent="0.2">
      <c r="A264" s="27">
        <v>41876.718935185185</v>
      </c>
      <c r="B264" s="16"/>
      <c r="C264" s="16"/>
      <c r="D264" s="16">
        <v>1</v>
      </c>
      <c r="E264" s="16"/>
      <c r="F264" s="16">
        <v>1</v>
      </c>
    </row>
    <row r="265" spans="1:6" x14ac:dyDescent="0.2">
      <c r="A265" s="27">
        <v>41876.815787037034</v>
      </c>
      <c r="B265" s="16">
        <v>1</v>
      </c>
      <c r="C265" s="16"/>
      <c r="D265" s="16"/>
      <c r="E265" s="16"/>
      <c r="F265" s="16">
        <v>1</v>
      </c>
    </row>
    <row r="266" spans="1:6" x14ac:dyDescent="0.2">
      <c r="A266" s="27">
        <v>41877.221886574072</v>
      </c>
      <c r="B266" s="16">
        <v>1</v>
      </c>
      <c r="C266" s="16"/>
      <c r="D266" s="16"/>
      <c r="E266" s="16"/>
      <c r="F266" s="16">
        <v>1</v>
      </c>
    </row>
    <row r="267" spans="1:6" x14ac:dyDescent="0.2">
      <c r="A267" s="27">
        <v>41877.886620370373</v>
      </c>
      <c r="B267" s="16">
        <v>1</v>
      </c>
      <c r="C267" s="16"/>
      <c r="D267" s="16"/>
      <c r="E267" s="16"/>
      <c r="F267" s="16">
        <v>1</v>
      </c>
    </row>
    <row r="268" spans="1:6" x14ac:dyDescent="0.2">
      <c r="A268" s="27">
        <v>41878.878379629627</v>
      </c>
      <c r="B268" s="16">
        <v>1</v>
      </c>
      <c r="C268" s="16"/>
      <c r="D268" s="16"/>
      <c r="E268" s="16"/>
      <c r="F268" s="16">
        <v>1</v>
      </c>
    </row>
    <row r="269" spans="1:6" x14ac:dyDescent="0.2">
      <c r="A269" s="27">
        <v>41878.911550925928</v>
      </c>
      <c r="B269" s="16"/>
      <c r="C269" s="16"/>
      <c r="D269" s="16">
        <v>1</v>
      </c>
      <c r="E269" s="16"/>
      <c r="F269" s="16">
        <v>1</v>
      </c>
    </row>
    <row r="270" spans="1:6" x14ac:dyDescent="0.2">
      <c r="A270" s="27">
        <v>41878.946574074071</v>
      </c>
      <c r="B270" s="16">
        <v>1</v>
      </c>
      <c r="C270" s="16"/>
      <c r="D270" s="16"/>
      <c r="E270" s="16"/>
      <c r="F270" s="16">
        <v>1</v>
      </c>
    </row>
    <row r="271" spans="1:6" x14ac:dyDescent="0.2">
      <c r="A271" s="27">
        <v>41879.043530092589</v>
      </c>
      <c r="B271" s="16"/>
      <c r="C271" s="16"/>
      <c r="D271" s="16">
        <v>1</v>
      </c>
      <c r="E271" s="16"/>
      <c r="F271" s="16">
        <v>1</v>
      </c>
    </row>
    <row r="272" spans="1:6" x14ac:dyDescent="0.2">
      <c r="A272" s="27">
        <v>41879.913761574076</v>
      </c>
      <c r="B272" s="16">
        <v>1</v>
      </c>
      <c r="C272" s="16"/>
      <c r="D272" s="16"/>
      <c r="E272" s="16"/>
      <c r="F272" s="16">
        <v>1</v>
      </c>
    </row>
    <row r="273" spans="1:6" x14ac:dyDescent="0.2">
      <c r="A273" s="27">
        <v>41879.959050925929</v>
      </c>
      <c r="B273" s="16">
        <v>1</v>
      </c>
      <c r="C273" s="16"/>
      <c r="D273" s="16"/>
      <c r="E273" s="16"/>
      <c r="F273" s="16">
        <v>1</v>
      </c>
    </row>
    <row r="274" spans="1:6" x14ac:dyDescent="0.2">
      <c r="A274" s="27">
        <v>41880.061006944445</v>
      </c>
      <c r="B274" s="16">
        <v>1</v>
      </c>
      <c r="C274" s="16"/>
      <c r="D274" s="16"/>
      <c r="E274" s="16"/>
      <c r="F274" s="16">
        <v>1</v>
      </c>
    </row>
    <row r="275" spans="1:6" x14ac:dyDescent="0.2">
      <c r="A275" s="27">
        <v>41880.753437500003</v>
      </c>
      <c r="B275" s="16"/>
      <c r="C275" s="16"/>
      <c r="D275" s="16">
        <v>1</v>
      </c>
      <c r="E275" s="16"/>
      <c r="F275" s="16">
        <v>1</v>
      </c>
    </row>
    <row r="276" spans="1:6" x14ac:dyDescent="0.2">
      <c r="A276" s="27">
        <v>41880.76357638889</v>
      </c>
      <c r="B276" s="16">
        <v>1</v>
      </c>
      <c r="C276" s="16"/>
      <c r="D276" s="16"/>
      <c r="E276" s="16"/>
      <c r="F276" s="16">
        <v>1</v>
      </c>
    </row>
    <row r="277" spans="1:6" x14ac:dyDescent="0.2">
      <c r="A277" s="27">
        <v>41880.788842592592</v>
      </c>
      <c r="B277" s="16"/>
      <c r="C277" s="16"/>
      <c r="D277" s="16">
        <v>1</v>
      </c>
      <c r="E277" s="16"/>
      <c r="F277" s="16">
        <v>1</v>
      </c>
    </row>
    <row r="278" spans="1:6" x14ac:dyDescent="0.2">
      <c r="A278" s="27">
        <v>41881.361342592594</v>
      </c>
      <c r="B278" s="16">
        <v>1</v>
      </c>
      <c r="C278" s="16"/>
      <c r="D278" s="16"/>
      <c r="E278" s="16"/>
      <c r="F278" s="16">
        <v>1</v>
      </c>
    </row>
    <row r="279" spans="1:6" x14ac:dyDescent="0.2">
      <c r="A279" s="27">
        <v>41881.453587962962</v>
      </c>
      <c r="B279" s="16">
        <v>1</v>
      </c>
      <c r="C279" s="16"/>
      <c r="D279" s="16"/>
      <c r="E279" s="16"/>
      <c r="F279" s="16">
        <v>1</v>
      </c>
    </row>
    <row r="280" spans="1:6" x14ac:dyDescent="0.2">
      <c r="A280" s="27">
        <v>41882.585648148146</v>
      </c>
      <c r="B280" s="16">
        <v>1</v>
      </c>
      <c r="C280" s="16"/>
      <c r="D280" s="16"/>
      <c r="E280" s="16"/>
      <c r="F280" s="16">
        <v>1</v>
      </c>
    </row>
    <row r="281" spans="1:6" x14ac:dyDescent="0.2">
      <c r="A281" s="27">
        <v>41883.916678240741</v>
      </c>
      <c r="B281" s="16"/>
      <c r="C281" s="16"/>
      <c r="D281" s="16">
        <v>1</v>
      </c>
      <c r="E281" s="16"/>
      <c r="F281" s="16">
        <v>1</v>
      </c>
    </row>
    <row r="282" spans="1:6" x14ac:dyDescent="0.2">
      <c r="A282" s="27">
        <v>41884.056747685187</v>
      </c>
      <c r="B282" s="16">
        <v>1</v>
      </c>
      <c r="C282" s="16"/>
      <c r="D282" s="16"/>
      <c r="E282" s="16"/>
      <c r="F282" s="16">
        <v>1</v>
      </c>
    </row>
    <row r="283" spans="1:6" x14ac:dyDescent="0.2">
      <c r="A283" s="27">
        <v>41884.599849537037</v>
      </c>
      <c r="B283" s="16">
        <v>1</v>
      </c>
      <c r="C283" s="16"/>
      <c r="D283" s="16"/>
      <c r="E283" s="16"/>
      <c r="F283" s="16">
        <v>1</v>
      </c>
    </row>
    <row r="284" spans="1:6" x14ac:dyDescent="0.2">
      <c r="A284" s="27">
        <v>41884.617314814815</v>
      </c>
      <c r="B284" s="16">
        <v>1</v>
      </c>
      <c r="C284" s="16"/>
      <c r="D284" s="16"/>
      <c r="E284" s="16"/>
      <c r="F284" s="16">
        <v>1</v>
      </c>
    </row>
    <row r="285" spans="1:6" x14ac:dyDescent="0.2">
      <c r="A285" s="27">
        <v>41885.221550925926</v>
      </c>
      <c r="B285" s="16"/>
      <c r="C285" s="16"/>
      <c r="D285" s="16">
        <v>1</v>
      </c>
      <c r="E285" s="16"/>
      <c r="F285" s="16">
        <v>1</v>
      </c>
    </row>
    <row r="286" spans="1:6" x14ac:dyDescent="0.2">
      <c r="A286" s="27">
        <v>41885.478842592594</v>
      </c>
      <c r="B286" s="16">
        <v>1</v>
      </c>
      <c r="C286" s="16"/>
      <c r="D286" s="16"/>
      <c r="E286" s="16"/>
      <c r="F286" s="16">
        <v>1</v>
      </c>
    </row>
    <row r="287" spans="1:6" x14ac:dyDescent="0.2">
      <c r="A287" s="27">
        <v>41885.595138888886</v>
      </c>
      <c r="B287" s="16"/>
      <c r="C287" s="16"/>
      <c r="D287" s="16">
        <v>1</v>
      </c>
      <c r="E287" s="16"/>
      <c r="F287" s="16">
        <v>1</v>
      </c>
    </row>
    <row r="288" spans="1:6" x14ac:dyDescent="0.2">
      <c r="A288" s="27">
        <v>41887.111354166664</v>
      </c>
      <c r="B288" s="16">
        <v>1</v>
      </c>
      <c r="C288" s="16"/>
      <c r="D288" s="16"/>
      <c r="E288" s="16"/>
      <c r="F288" s="16">
        <v>1</v>
      </c>
    </row>
    <row r="289" spans="1:6" x14ac:dyDescent="0.2">
      <c r="A289" s="27">
        <v>41887.292187500003</v>
      </c>
      <c r="B289" s="16">
        <v>1</v>
      </c>
      <c r="C289" s="16"/>
      <c r="D289" s="16"/>
      <c r="E289" s="16"/>
      <c r="F289" s="16">
        <v>1</v>
      </c>
    </row>
    <row r="290" spans="1:6" x14ac:dyDescent="0.2">
      <c r="A290" s="27">
        <v>41888.674826388888</v>
      </c>
      <c r="B290" s="16">
        <v>1</v>
      </c>
      <c r="C290" s="16"/>
      <c r="D290" s="16"/>
      <c r="E290" s="16"/>
      <c r="F290" s="16">
        <v>1</v>
      </c>
    </row>
    <row r="291" spans="1:6" x14ac:dyDescent="0.2">
      <c r="A291" s="27">
        <v>41889.768229166664</v>
      </c>
      <c r="B291" s="16">
        <v>1</v>
      </c>
      <c r="C291" s="16"/>
      <c r="D291" s="16"/>
      <c r="E291" s="16"/>
      <c r="F291" s="16">
        <v>1</v>
      </c>
    </row>
    <row r="292" spans="1:6" x14ac:dyDescent="0.2">
      <c r="A292" s="27">
        <v>41890.086805555555</v>
      </c>
      <c r="B292" s="16"/>
      <c r="C292" s="16"/>
      <c r="D292" s="16">
        <v>1</v>
      </c>
      <c r="E292" s="16"/>
      <c r="F292" s="16">
        <v>1</v>
      </c>
    </row>
    <row r="293" spans="1:6" x14ac:dyDescent="0.2">
      <c r="A293" s="27">
        <v>41890.16269675926</v>
      </c>
      <c r="B293" s="16"/>
      <c r="C293" s="16"/>
      <c r="D293" s="16">
        <v>1</v>
      </c>
      <c r="E293" s="16"/>
      <c r="F293" s="16">
        <v>1</v>
      </c>
    </row>
    <row r="294" spans="1:6" x14ac:dyDescent="0.2">
      <c r="A294" s="27">
        <v>41891.665324074071</v>
      </c>
      <c r="B294" s="16">
        <v>1</v>
      </c>
      <c r="C294" s="16"/>
      <c r="D294" s="16"/>
      <c r="E294" s="16"/>
      <c r="F294" s="16">
        <v>1</v>
      </c>
    </row>
    <row r="295" spans="1:6" x14ac:dyDescent="0.2">
      <c r="A295" s="27">
        <v>41891.96503472222</v>
      </c>
      <c r="B295" s="16">
        <v>1</v>
      </c>
      <c r="C295" s="16"/>
      <c r="D295" s="16"/>
      <c r="E295" s="16"/>
      <c r="F295" s="16">
        <v>1</v>
      </c>
    </row>
    <row r="296" spans="1:6" x14ac:dyDescent="0.2">
      <c r="A296" s="27">
        <v>41893.324884259258</v>
      </c>
      <c r="B296" s="16">
        <v>1</v>
      </c>
      <c r="C296" s="16"/>
      <c r="D296" s="16"/>
      <c r="E296" s="16"/>
      <c r="F296" s="16">
        <v>1</v>
      </c>
    </row>
    <row r="297" spans="1:6" x14ac:dyDescent="0.2">
      <c r="A297" s="27">
        <v>41893.783553240741</v>
      </c>
      <c r="B297" s="16">
        <v>1</v>
      </c>
      <c r="C297" s="16"/>
      <c r="D297" s="16"/>
      <c r="E297" s="16"/>
      <c r="F297" s="16">
        <v>1</v>
      </c>
    </row>
    <row r="298" spans="1:6" x14ac:dyDescent="0.2">
      <c r="A298" s="27">
        <v>41894.632361111115</v>
      </c>
      <c r="B298" s="16">
        <v>1</v>
      </c>
      <c r="C298" s="16"/>
      <c r="D298" s="16"/>
      <c r="E298" s="16"/>
      <c r="F298" s="16">
        <v>1</v>
      </c>
    </row>
    <row r="299" spans="1:6" x14ac:dyDescent="0.2">
      <c r="A299" s="27">
        <v>41894.91375</v>
      </c>
      <c r="B299" s="16">
        <v>1</v>
      </c>
      <c r="C299" s="16"/>
      <c r="D299" s="16"/>
      <c r="E299" s="16"/>
      <c r="F299" s="16">
        <v>1</v>
      </c>
    </row>
    <row r="300" spans="1:6" x14ac:dyDescent="0.2">
      <c r="A300" s="27">
        <v>41897.536134259259</v>
      </c>
      <c r="B300" s="16">
        <v>1</v>
      </c>
      <c r="C300" s="16"/>
      <c r="D300" s="16"/>
      <c r="E300" s="16"/>
      <c r="F300" s="16">
        <v>1</v>
      </c>
    </row>
    <row r="301" spans="1:6" x14ac:dyDescent="0.2">
      <c r="A301" s="27">
        <v>41897.602037037039</v>
      </c>
      <c r="B301" s="16">
        <v>1</v>
      </c>
      <c r="C301" s="16"/>
      <c r="D301" s="16"/>
      <c r="E301" s="16"/>
      <c r="F301" s="16">
        <v>1</v>
      </c>
    </row>
    <row r="302" spans="1:6" x14ac:dyDescent="0.2">
      <c r="A302" s="27">
        <v>41898.168124999997</v>
      </c>
      <c r="B302" s="16">
        <v>1</v>
      </c>
      <c r="C302" s="16"/>
      <c r="D302" s="16"/>
      <c r="E302" s="16"/>
      <c r="F302" s="16">
        <v>1</v>
      </c>
    </row>
    <row r="303" spans="1:6" x14ac:dyDescent="0.2">
      <c r="A303" s="27">
        <v>41899.294942129629</v>
      </c>
      <c r="B303" s="16">
        <v>1</v>
      </c>
      <c r="C303" s="16"/>
      <c r="D303" s="16"/>
      <c r="E303" s="16"/>
      <c r="F303" s="16">
        <v>1</v>
      </c>
    </row>
    <row r="304" spans="1:6" x14ac:dyDescent="0.2">
      <c r="A304" s="27">
        <v>41899.627071759256</v>
      </c>
      <c r="B304" s="16"/>
      <c r="C304" s="16"/>
      <c r="D304" s="16">
        <v>1</v>
      </c>
      <c r="E304" s="16"/>
      <c r="F304" s="16">
        <v>1</v>
      </c>
    </row>
    <row r="305" spans="1:6" x14ac:dyDescent="0.2">
      <c r="A305" s="27">
        <v>41900.243159722224</v>
      </c>
      <c r="B305" s="16">
        <v>1</v>
      </c>
      <c r="C305" s="16"/>
      <c r="D305" s="16"/>
      <c r="E305" s="16"/>
      <c r="F305" s="16">
        <v>1</v>
      </c>
    </row>
    <row r="306" spans="1:6" x14ac:dyDescent="0.2">
      <c r="A306" s="27">
        <v>41901.282025462962</v>
      </c>
      <c r="B306" s="16">
        <v>1</v>
      </c>
      <c r="C306" s="16"/>
      <c r="D306" s="16"/>
      <c r="E306" s="16"/>
      <c r="F306" s="16">
        <v>1</v>
      </c>
    </row>
    <row r="307" spans="1:6" x14ac:dyDescent="0.2">
      <c r="A307" s="27">
        <v>41902.333726851852</v>
      </c>
      <c r="B307" s="16">
        <v>1</v>
      </c>
      <c r="C307" s="16"/>
      <c r="D307" s="16"/>
      <c r="E307" s="16"/>
      <c r="F307" s="16">
        <v>1</v>
      </c>
    </row>
    <row r="308" spans="1:6" x14ac:dyDescent="0.2">
      <c r="A308" s="27">
        <v>41902.622395833336</v>
      </c>
      <c r="B308" s="16"/>
      <c r="C308" s="16"/>
      <c r="D308" s="16">
        <v>1</v>
      </c>
      <c r="E308" s="16"/>
      <c r="F308" s="16">
        <v>1</v>
      </c>
    </row>
    <row r="309" spans="1:6" x14ac:dyDescent="0.2">
      <c r="A309" s="27">
        <v>41903.882951388892</v>
      </c>
      <c r="B309" s="16"/>
      <c r="C309" s="16"/>
      <c r="D309" s="16">
        <v>1</v>
      </c>
      <c r="E309" s="16"/>
      <c r="F309" s="16">
        <v>1</v>
      </c>
    </row>
    <row r="310" spans="1:6" x14ac:dyDescent="0.2">
      <c r="A310" s="27">
        <v>41904.650578703702</v>
      </c>
      <c r="B310" s="16"/>
      <c r="C310" s="16"/>
      <c r="D310" s="16">
        <v>1</v>
      </c>
      <c r="E310" s="16"/>
      <c r="F310" s="16">
        <v>1</v>
      </c>
    </row>
    <row r="311" spans="1:6" x14ac:dyDescent="0.2">
      <c r="A311" s="27">
        <v>41905.636469907404</v>
      </c>
      <c r="B311" s="16"/>
      <c r="C311" s="16"/>
      <c r="D311" s="16">
        <v>1</v>
      </c>
      <c r="E311" s="16"/>
      <c r="F311" s="16">
        <v>1</v>
      </c>
    </row>
    <row r="312" spans="1:6" x14ac:dyDescent="0.2">
      <c r="A312" s="27">
        <v>41905.795706018522</v>
      </c>
      <c r="B312" s="16"/>
      <c r="C312" s="16"/>
      <c r="D312" s="16">
        <v>1</v>
      </c>
      <c r="E312" s="16"/>
      <c r="F312" s="16">
        <v>1</v>
      </c>
    </row>
    <row r="313" spans="1:6" x14ac:dyDescent="0.2">
      <c r="A313" s="27">
        <v>41906.819513888891</v>
      </c>
      <c r="B313" s="16"/>
      <c r="C313" s="16"/>
      <c r="D313" s="16">
        <v>1</v>
      </c>
      <c r="E313" s="16"/>
      <c r="F313" s="16">
        <v>1</v>
      </c>
    </row>
    <row r="314" spans="1:6" x14ac:dyDescent="0.2">
      <c r="A314" s="27">
        <v>41909.969386574077</v>
      </c>
      <c r="B314" s="16">
        <v>1</v>
      </c>
      <c r="C314" s="16"/>
      <c r="D314" s="16"/>
      <c r="E314" s="16"/>
      <c r="F314" s="16">
        <v>1</v>
      </c>
    </row>
    <row r="315" spans="1:6" x14ac:dyDescent="0.2">
      <c r="A315" s="27">
        <v>41912.650729166664</v>
      </c>
      <c r="B315" s="16">
        <v>1</v>
      </c>
      <c r="C315" s="16"/>
      <c r="D315" s="16"/>
      <c r="E315" s="16"/>
      <c r="F315" s="16">
        <v>1</v>
      </c>
    </row>
    <row r="316" spans="1:6" x14ac:dyDescent="0.2">
      <c r="A316" s="27">
        <v>41912.858946759261</v>
      </c>
      <c r="B316" s="16">
        <v>1</v>
      </c>
      <c r="C316" s="16"/>
      <c r="D316" s="16"/>
      <c r="E316" s="16"/>
      <c r="F316" s="16">
        <v>1</v>
      </c>
    </row>
    <row r="317" spans="1:6" x14ac:dyDescent="0.2">
      <c r="A317" s="27">
        <v>41914.100289351853</v>
      </c>
      <c r="B317" s="16">
        <v>1</v>
      </c>
      <c r="C317" s="16"/>
      <c r="D317" s="16"/>
      <c r="E317" s="16"/>
      <c r="F317" s="16">
        <v>1</v>
      </c>
    </row>
    <row r="318" spans="1:6" x14ac:dyDescent="0.2">
      <c r="A318" s="27">
        <v>41914.295104166667</v>
      </c>
      <c r="B318" s="16">
        <v>1</v>
      </c>
      <c r="C318" s="16"/>
      <c r="D318" s="16"/>
      <c r="E318" s="16"/>
      <c r="F318" s="16">
        <v>1</v>
      </c>
    </row>
    <row r="319" spans="1:6" x14ac:dyDescent="0.2">
      <c r="A319" s="27">
        <v>41914.590011574073</v>
      </c>
      <c r="B319" s="16"/>
      <c r="C319" s="16"/>
      <c r="D319" s="16">
        <v>1</v>
      </c>
      <c r="E319" s="16"/>
      <c r="F319" s="16">
        <v>1</v>
      </c>
    </row>
    <row r="320" spans="1:6" x14ac:dyDescent="0.2">
      <c r="A320" s="27">
        <v>41915.400219907409</v>
      </c>
      <c r="B320" s="16"/>
      <c r="C320" s="16"/>
      <c r="D320" s="16">
        <v>1</v>
      </c>
      <c r="E320" s="16"/>
      <c r="F320" s="16">
        <v>1</v>
      </c>
    </row>
    <row r="321" spans="1:6" x14ac:dyDescent="0.2">
      <c r="A321" s="27">
        <v>41915.437210648146</v>
      </c>
      <c r="B321" s="16">
        <v>1</v>
      </c>
      <c r="C321" s="16"/>
      <c r="D321" s="16"/>
      <c r="E321" s="16"/>
      <c r="F321" s="16">
        <v>1</v>
      </c>
    </row>
    <row r="322" spans="1:6" x14ac:dyDescent="0.2">
      <c r="A322" s="27">
        <v>41915.762835648151</v>
      </c>
      <c r="B322" s="16">
        <v>1</v>
      </c>
      <c r="C322" s="16"/>
      <c r="D322" s="16"/>
      <c r="E322" s="16"/>
      <c r="F322" s="16">
        <v>1</v>
      </c>
    </row>
    <row r="323" spans="1:6" x14ac:dyDescent="0.2">
      <c r="A323" s="27">
        <v>41916.597638888888</v>
      </c>
      <c r="B323" s="16"/>
      <c r="C323" s="16"/>
      <c r="D323" s="16">
        <v>1</v>
      </c>
      <c r="E323" s="16"/>
      <c r="F323" s="16">
        <v>1</v>
      </c>
    </row>
    <row r="324" spans="1:6" x14ac:dyDescent="0.2">
      <c r="A324" s="27">
        <v>41918.742175925923</v>
      </c>
      <c r="B324" s="16">
        <v>1</v>
      </c>
      <c r="C324" s="16"/>
      <c r="D324" s="16"/>
      <c r="E324" s="16"/>
      <c r="F324" s="16">
        <v>1</v>
      </c>
    </row>
    <row r="325" spans="1:6" x14ac:dyDescent="0.2">
      <c r="A325" s="27">
        <v>41918.880833333336</v>
      </c>
      <c r="B325" s="16">
        <v>1</v>
      </c>
      <c r="C325" s="16"/>
      <c r="D325" s="16"/>
      <c r="E325" s="16"/>
      <c r="F325" s="16">
        <v>1</v>
      </c>
    </row>
    <row r="326" spans="1:6" x14ac:dyDescent="0.2">
      <c r="A326" s="27">
        <v>41920.123611111114</v>
      </c>
      <c r="B326" s="16">
        <v>1</v>
      </c>
      <c r="C326" s="16"/>
      <c r="D326" s="16"/>
      <c r="E326" s="16"/>
      <c r="F326" s="16">
        <v>1</v>
      </c>
    </row>
    <row r="327" spans="1:6" x14ac:dyDescent="0.2">
      <c r="A327" s="27">
        <v>41920.787534722222</v>
      </c>
      <c r="B327" s="16">
        <v>1</v>
      </c>
      <c r="C327" s="16"/>
      <c r="D327" s="16"/>
      <c r="E327" s="16"/>
      <c r="F327" s="16">
        <v>1</v>
      </c>
    </row>
    <row r="328" spans="1:6" x14ac:dyDescent="0.2">
      <c r="A328" s="27">
        <v>41920.963472222225</v>
      </c>
      <c r="B328" s="16"/>
      <c r="C328" s="16"/>
      <c r="D328" s="16">
        <v>1</v>
      </c>
      <c r="E328" s="16"/>
      <c r="F328" s="16">
        <v>1</v>
      </c>
    </row>
    <row r="329" spans="1:6" x14ac:dyDescent="0.2">
      <c r="A329" s="27">
        <v>41921.279976851853</v>
      </c>
      <c r="B329" s="16">
        <v>1</v>
      </c>
      <c r="C329" s="16"/>
      <c r="D329" s="16"/>
      <c r="E329" s="16"/>
      <c r="F329" s="16">
        <v>1</v>
      </c>
    </row>
    <row r="330" spans="1:6" x14ac:dyDescent="0.2">
      <c r="A330" s="27">
        <v>41921.375532407408</v>
      </c>
      <c r="B330" s="16">
        <v>1</v>
      </c>
      <c r="C330" s="16"/>
      <c r="D330" s="16"/>
      <c r="E330" s="16"/>
      <c r="F330" s="16">
        <v>1</v>
      </c>
    </row>
    <row r="331" spans="1:6" x14ac:dyDescent="0.2">
      <c r="A331" s="27">
        <v>41921.770439814813</v>
      </c>
      <c r="B331" s="16"/>
      <c r="C331" s="16"/>
      <c r="D331" s="16">
        <v>1</v>
      </c>
      <c r="E331" s="16"/>
      <c r="F331" s="16">
        <v>1</v>
      </c>
    </row>
    <row r="332" spans="1:6" x14ac:dyDescent="0.2">
      <c r="A332" s="27">
        <v>41922.535185185188</v>
      </c>
      <c r="B332" s="16"/>
      <c r="C332" s="16"/>
      <c r="D332" s="16">
        <v>1</v>
      </c>
      <c r="E332" s="16"/>
      <c r="F332" s="16">
        <v>1</v>
      </c>
    </row>
    <row r="333" spans="1:6" x14ac:dyDescent="0.2">
      <c r="A333" s="27">
        <v>41922.640590277777</v>
      </c>
      <c r="B333" s="16">
        <v>1</v>
      </c>
      <c r="C333" s="16"/>
      <c r="D333" s="16"/>
      <c r="E333" s="16"/>
      <c r="F333" s="16">
        <v>1</v>
      </c>
    </row>
    <row r="334" spans="1:6" x14ac:dyDescent="0.2">
      <c r="A334" s="27">
        <v>41923.354351851849</v>
      </c>
      <c r="B334" s="16">
        <v>1</v>
      </c>
      <c r="C334" s="16"/>
      <c r="D334" s="16"/>
      <c r="E334" s="16"/>
      <c r="F334" s="16">
        <v>1</v>
      </c>
    </row>
    <row r="335" spans="1:6" x14ac:dyDescent="0.2">
      <c r="A335" s="27">
        <v>41923.921643518515</v>
      </c>
      <c r="B335" s="16">
        <v>1</v>
      </c>
      <c r="C335" s="16"/>
      <c r="D335" s="16"/>
      <c r="E335" s="16"/>
      <c r="F335" s="16">
        <v>1</v>
      </c>
    </row>
    <row r="336" spans="1:6" x14ac:dyDescent="0.2">
      <c r="A336" s="27">
        <v>41926.542303240742</v>
      </c>
      <c r="B336" s="16"/>
      <c r="C336" s="16"/>
      <c r="D336" s="16">
        <v>1</v>
      </c>
      <c r="E336" s="16"/>
      <c r="F336" s="16">
        <v>1</v>
      </c>
    </row>
    <row r="337" spans="1:6" x14ac:dyDescent="0.2">
      <c r="A337" s="27">
        <v>41926.942685185182</v>
      </c>
      <c r="B337" s="16">
        <v>1</v>
      </c>
      <c r="C337" s="16"/>
      <c r="D337" s="16"/>
      <c r="E337" s="16"/>
      <c r="F337" s="16">
        <v>1</v>
      </c>
    </row>
    <row r="338" spans="1:6" x14ac:dyDescent="0.2">
      <c r="A338" s="27">
        <v>41927.124884259261</v>
      </c>
      <c r="B338" s="16"/>
      <c r="C338" s="16"/>
      <c r="D338" s="16">
        <v>1</v>
      </c>
      <c r="E338" s="16"/>
      <c r="F338" s="16">
        <v>1</v>
      </c>
    </row>
    <row r="339" spans="1:6" x14ac:dyDescent="0.2">
      <c r="A339" s="27">
        <v>41927.848900462966</v>
      </c>
      <c r="B339" s="16">
        <v>1</v>
      </c>
      <c r="C339" s="16"/>
      <c r="D339" s="16"/>
      <c r="E339" s="16"/>
      <c r="F339" s="16">
        <v>1</v>
      </c>
    </row>
    <row r="340" spans="1:6" x14ac:dyDescent="0.2">
      <c r="A340" s="27">
        <v>41927.873784722222</v>
      </c>
      <c r="B340" s="16">
        <v>1</v>
      </c>
      <c r="C340" s="16"/>
      <c r="D340" s="16"/>
      <c r="E340" s="16"/>
      <c r="F340" s="16">
        <v>1</v>
      </c>
    </row>
    <row r="341" spans="1:6" x14ac:dyDescent="0.2">
      <c r="A341" s="27">
        <v>41927.936157407406</v>
      </c>
      <c r="B341" s="16">
        <v>1</v>
      </c>
      <c r="C341" s="16"/>
      <c r="D341" s="16"/>
      <c r="E341" s="16"/>
      <c r="F341" s="16">
        <v>1</v>
      </c>
    </row>
    <row r="342" spans="1:6" x14ac:dyDescent="0.2">
      <c r="A342" s="27">
        <v>41928.170497685183</v>
      </c>
      <c r="B342" s="16">
        <v>1</v>
      </c>
      <c r="C342" s="16"/>
      <c r="D342" s="16"/>
      <c r="E342" s="16"/>
      <c r="F342" s="16">
        <v>1</v>
      </c>
    </row>
    <row r="343" spans="1:6" x14ac:dyDescent="0.2">
      <c r="A343" s="27">
        <v>41928.690138888887</v>
      </c>
      <c r="B343" s="16"/>
      <c r="C343" s="16"/>
      <c r="D343" s="16">
        <v>1</v>
      </c>
      <c r="E343" s="16"/>
      <c r="F343" s="16">
        <v>1</v>
      </c>
    </row>
    <row r="344" spans="1:6" x14ac:dyDescent="0.2">
      <c r="A344" s="27">
        <v>41928.881064814814</v>
      </c>
      <c r="B344" s="16">
        <v>1</v>
      </c>
      <c r="C344" s="16"/>
      <c r="D344" s="16"/>
      <c r="E344" s="16"/>
      <c r="F344" s="16">
        <v>1</v>
      </c>
    </row>
    <row r="345" spans="1:6" x14ac:dyDescent="0.2">
      <c r="A345" s="27">
        <v>41929.266215277778</v>
      </c>
      <c r="B345" s="16"/>
      <c r="C345" s="16"/>
      <c r="D345" s="16">
        <v>1</v>
      </c>
      <c r="E345" s="16"/>
      <c r="F345" s="16">
        <v>1</v>
      </c>
    </row>
    <row r="346" spans="1:6" x14ac:dyDescent="0.2">
      <c r="A346" s="27">
        <v>41931.682939814818</v>
      </c>
      <c r="B346" s="16">
        <v>1</v>
      </c>
      <c r="C346" s="16"/>
      <c r="D346" s="16"/>
      <c r="E346" s="16"/>
      <c r="F346" s="16">
        <v>1</v>
      </c>
    </row>
    <row r="347" spans="1:6" x14ac:dyDescent="0.2">
      <c r="A347" s="27">
        <v>41932.311099537037</v>
      </c>
      <c r="B347" s="16">
        <v>1</v>
      </c>
      <c r="C347" s="16"/>
      <c r="D347" s="16"/>
      <c r="E347" s="16"/>
      <c r="F347" s="16">
        <v>1</v>
      </c>
    </row>
    <row r="348" spans="1:6" x14ac:dyDescent="0.2">
      <c r="A348" s="27">
        <v>41932.708877314813</v>
      </c>
      <c r="B348" s="16">
        <v>1</v>
      </c>
      <c r="C348" s="16"/>
      <c r="D348" s="16"/>
      <c r="E348" s="16"/>
      <c r="F348" s="16">
        <v>1</v>
      </c>
    </row>
    <row r="349" spans="1:6" x14ac:dyDescent="0.2">
      <c r="A349" s="27">
        <v>41933.291643518518</v>
      </c>
      <c r="B349" s="16">
        <v>1</v>
      </c>
      <c r="C349" s="16"/>
      <c r="D349" s="16"/>
      <c r="E349" s="16"/>
      <c r="F349" s="16">
        <v>1</v>
      </c>
    </row>
    <row r="350" spans="1:6" x14ac:dyDescent="0.2">
      <c r="A350" s="27">
        <v>41934.914918981478</v>
      </c>
      <c r="B350" s="16">
        <v>1</v>
      </c>
      <c r="C350" s="16"/>
      <c r="D350" s="16"/>
      <c r="E350" s="16"/>
      <c r="F350" s="16">
        <v>1</v>
      </c>
    </row>
    <row r="351" spans="1:6" x14ac:dyDescent="0.2">
      <c r="A351" s="27">
        <v>41937.953449074077</v>
      </c>
      <c r="B351" s="16">
        <v>1</v>
      </c>
      <c r="C351" s="16"/>
      <c r="D351" s="16"/>
      <c r="E351" s="16"/>
      <c r="F351" s="16">
        <v>1</v>
      </c>
    </row>
    <row r="352" spans="1:6" x14ac:dyDescent="0.2">
      <c r="A352" s="27">
        <v>41938.709421296298</v>
      </c>
      <c r="B352" s="16">
        <v>1</v>
      </c>
      <c r="C352" s="16"/>
      <c r="D352" s="16"/>
      <c r="E352" s="16"/>
      <c r="F352" s="16">
        <v>1</v>
      </c>
    </row>
    <row r="353" spans="1:6" x14ac:dyDescent="0.2">
      <c r="A353" s="27">
        <v>41939.569907407407</v>
      </c>
      <c r="B353" s="16">
        <v>1</v>
      </c>
      <c r="C353" s="16"/>
      <c r="D353" s="16"/>
      <c r="E353" s="16"/>
      <c r="F353" s="16">
        <v>1</v>
      </c>
    </row>
    <row r="354" spans="1:6" x14ac:dyDescent="0.2">
      <c r="A354" s="27">
        <v>41939.8122337963</v>
      </c>
      <c r="B354" s="16"/>
      <c r="C354" s="16"/>
      <c r="D354" s="16">
        <v>1</v>
      </c>
      <c r="E354" s="16"/>
      <c r="F354" s="16">
        <v>1</v>
      </c>
    </row>
    <row r="355" spans="1:6" x14ac:dyDescent="0.2">
      <c r="A355" s="27">
        <v>41940.028287037036</v>
      </c>
      <c r="B355" s="16"/>
      <c r="C355" s="16"/>
      <c r="D355" s="16">
        <v>1</v>
      </c>
      <c r="E355" s="16"/>
      <c r="F355" s="16">
        <v>1</v>
      </c>
    </row>
    <row r="356" spans="1:6" x14ac:dyDescent="0.2">
      <c r="A356" s="27">
        <v>41940.587233796294</v>
      </c>
      <c r="B356" s="16"/>
      <c r="C356" s="16"/>
      <c r="D356" s="16">
        <v>1</v>
      </c>
      <c r="E356" s="16"/>
      <c r="F356" s="16">
        <v>1</v>
      </c>
    </row>
    <row r="357" spans="1:6" x14ac:dyDescent="0.2">
      <c r="A357" s="27">
        <v>41940.598182870373</v>
      </c>
      <c r="B357" s="16">
        <v>1</v>
      </c>
      <c r="C357" s="16"/>
      <c r="D357" s="16"/>
      <c r="E357" s="16"/>
      <c r="F357" s="16">
        <v>1</v>
      </c>
    </row>
    <row r="358" spans="1:6" x14ac:dyDescent="0.2">
      <c r="A358" s="27">
        <v>41940.69158564815</v>
      </c>
      <c r="B358" s="16">
        <v>1</v>
      </c>
      <c r="C358" s="16"/>
      <c r="D358" s="16"/>
      <c r="E358" s="16"/>
      <c r="F358" s="16">
        <v>1</v>
      </c>
    </row>
    <row r="359" spans="1:6" x14ac:dyDescent="0.2">
      <c r="A359" s="27">
        <v>41940.967951388891</v>
      </c>
      <c r="B359" s="16"/>
      <c r="C359" s="16"/>
      <c r="D359" s="16">
        <v>1</v>
      </c>
      <c r="E359" s="16"/>
      <c r="F359" s="16">
        <v>1</v>
      </c>
    </row>
    <row r="360" spans="1:6" x14ac:dyDescent="0.2">
      <c r="A360" s="27">
        <v>41941.585231481484</v>
      </c>
      <c r="B360" s="16"/>
      <c r="C360" s="16"/>
      <c r="D360" s="16">
        <v>1</v>
      </c>
      <c r="E360" s="16"/>
      <c r="F360" s="16">
        <v>1</v>
      </c>
    </row>
    <row r="361" spans="1:6" x14ac:dyDescent="0.2">
      <c r="A361" s="27">
        <v>41941.683865740742</v>
      </c>
      <c r="B361" s="16">
        <v>1</v>
      </c>
      <c r="C361" s="16"/>
      <c r="D361" s="16"/>
      <c r="E361" s="16"/>
      <c r="F361" s="16">
        <v>1</v>
      </c>
    </row>
    <row r="362" spans="1:6" x14ac:dyDescent="0.2">
      <c r="A362" s="27">
        <v>41941.75203703704</v>
      </c>
      <c r="B362" s="16">
        <v>1</v>
      </c>
      <c r="C362" s="16"/>
      <c r="D362" s="16"/>
      <c r="E362" s="16"/>
      <c r="F362" s="16">
        <v>1</v>
      </c>
    </row>
    <row r="363" spans="1:6" x14ac:dyDescent="0.2">
      <c r="A363" s="27">
        <v>41942.84710648148</v>
      </c>
      <c r="B363" s="16"/>
      <c r="C363" s="16"/>
      <c r="D363" s="16">
        <v>1</v>
      </c>
      <c r="E363" s="16"/>
      <c r="F363" s="16">
        <v>1</v>
      </c>
    </row>
    <row r="364" spans="1:6" x14ac:dyDescent="0.2">
      <c r="A364" s="27">
        <v>41943.753032407411</v>
      </c>
      <c r="B364" s="16">
        <v>1</v>
      </c>
      <c r="C364" s="16"/>
      <c r="D364" s="16"/>
      <c r="E364" s="16"/>
      <c r="F364" s="16">
        <v>1</v>
      </c>
    </row>
    <row r="365" spans="1:6" x14ac:dyDescent="0.2">
      <c r="A365" s="27">
        <v>41944.527627314812</v>
      </c>
      <c r="B365" s="16">
        <v>1</v>
      </c>
      <c r="C365" s="16"/>
      <c r="D365" s="16"/>
      <c r="E365" s="16"/>
      <c r="F365" s="16">
        <v>1</v>
      </c>
    </row>
    <row r="366" spans="1:6" x14ac:dyDescent="0.2">
      <c r="A366" s="27">
        <v>41946.644745370373</v>
      </c>
      <c r="B366" s="16">
        <v>1</v>
      </c>
      <c r="C366" s="16"/>
      <c r="D366" s="16"/>
      <c r="E366" s="16"/>
      <c r="F366" s="16">
        <v>1</v>
      </c>
    </row>
    <row r="367" spans="1:6" x14ac:dyDescent="0.2">
      <c r="A367" s="27">
        <v>41946.936909722222</v>
      </c>
      <c r="B367" s="16"/>
      <c r="C367" s="16"/>
      <c r="D367" s="16">
        <v>1</v>
      </c>
      <c r="E367" s="16"/>
      <c r="F367" s="16">
        <v>1</v>
      </c>
    </row>
    <row r="368" spans="1:6" x14ac:dyDescent="0.2">
      <c r="A368" s="27">
        <v>41947.762592592589</v>
      </c>
      <c r="B368" s="16">
        <v>1</v>
      </c>
      <c r="C368" s="16"/>
      <c r="D368" s="16"/>
      <c r="E368" s="16"/>
      <c r="F368" s="16">
        <v>1</v>
      </c>
    </row>
    <row r="369" spans="1:6" x14ac:dyDescent="0.2">
      <c r="A369" s="27">
        <v>41948.552847222221</v>
      </c>
      <c r="B369" s="16">
        <v>1</v>
      </c>
      <c r="C369" s="16"/>
      <c r="D369" s="16"/>
      <c r="E369" s="16"/>
      <c r="F369" s="16">
        <v>1</v>
      </c>
    </row>
    <row r="370" spans="1:6" x14ac:dyDescent="0.2">
      <c r="A370" s="27">
        <v>41948.727256944447</v>
      </c>
      <c r="B370" s="16"/>
      <c r="C370" s="16"/>
      <c r="D370" s="16">
        <v>1</v>
      </c>
      <c r="E370" s="16"/>
      <c r="F370" s="16">
        <v>1</v>
      </c>
    </row>
    <row r="371" spans="1:6" x14ac:dyDescent="0.2">
      <c r="A371" s="27">
        <v>41948.957465277781</v>
      </c>
      <c r="B371" s="16"/>
      <c r="C371" s="16"/>
      <c r="D371" s="16">
        <v>1</v>
      </c>
      <c r="E371" s="16"/>
      <c r="F371" s="16">
        <v>1</v>
      </c>
    </row>
    <row r="372" spans="1:6" x14ac:dyDescent="0.2">
      <c r="A372" s="27">
        <v>41950.114108796297</v>
      </c>
      <c r="B372" s="16"/>
      <c r="C372" s="16"/>
      <c r="D372" s="16">
        <v>1</v>
      </c>
      <c r="E372" s="16"/>
      <c r="F372" s="16">
        <v>1</v>
      </c>
    </row>
    <row r="373" spans="1:6" x14ac:dyDescent="0.2">
      <c r="A373" s="27">
        <v>41950.266944444447</v>
      </c>
      <c r="B373" s="16"/>
      <c r="C373" s="16"/>
      <c r="D373" s="16">
        <v>1</v>
      </c>
      <c r="E373" s="16"/>
      <c r="F373" s="16">
        <v>1</v>
      </c>
    </row>
    <row r="374" spans="1:6" x14ac:dyDescent="0.2">
      <c r="A374" s="27">
        <v>41950.859560185185</v>
      </c>
      <c r="B374" s="16">
        <v>1</v>
      </c>
      <c r="C374" s="16"/>
      <c r="D374" s="16"/>
      <c r="E374" s="16"/>
      <c r="F374" s="16">
        <v>1</v>
      </c>
    </row>
    <row r="375" spans="1:6" x14ac:dyDescent="0.2">
      <c r="A375" s="27">
        <v>41953.773090277777</v>
      </c>
      <c r="B375" s="16"/>
      <c r="C375" s="16"/>
      <c r="D375" s="16">
        <v>1</v>
      </c>
      <c r="E375" s="16"/>
      <c r="F375" s="16">
        <v>1</v>
      </c>
    </row>
    <row r="376" spans="1:6" x14ac:dyDescent="0.2">
      <c r="A376" s="27">
        <v>41953.8675</v>
      </c>
      <c r="B376" s="16">
        <v>1</v>
      </c>
      <c r="C376" s="16"/>
      <c r="D376" s="16"/>
      <c r="E376" s="16"/>
      <c r="F376" s="16">
        <v>1</v>
      </c>
    </row>
    <row r="377" spans="1:6" x14ac:dyDescent="0.2">
      <c r="A377" s="27">
        <v>41953.95821759259</v>
      </c>
      <c r="B377" s="16"/>
      <c r="C377" s="16"/>
      <c r="D377" s="16">
        <v>1</v>
      </c>
      <c r="E377" s="16"/>
      <c r="F377" s="16">
        <v>1</v>
      </c>
    </row>
    <row r="378" spans="1:6" x14ac:dyDescent="0.2">
      <c r="A378" s="27">
        <v>41954.228032407409</v>
      </c>
      <c r="B378" s="16"/>
      <c r="C378" s="16"/>
      <c r="D378" s="16"/>
      <c r="E378" s="16">
        <v>1</v>
      </c>
      <c r="F378" s="16">
        <v>1</v>
      </c>
    </row>
    <row r="379" spans="1:6" x14ac:dyDescent="0.2">
      <c r="A379" s="27">
        <v>41954.545081018521</v>
      </c>
      <c r="B379" s="16"/>
      <c r="C379" s="16"/>
      <c r="D379" s="16">
        <v>1</v>
      </c>
      <c r="E379" s="16"/>
      <c r="F379" s="16">
        <v>1</v>
      </c>
    </row>
    <row r="380" spans="1:6" x14ac:dyDescent="0.2">
      <c r="A380" s="27">
        <v>41954.850868055553</v>
      </c>
      <c r="B380" s="16">
        <v>1</v>
      </c>
      <c r="C380" s="16"/>
      <c r="D380" s="16"/>
      <c r="E380" s="16"/>
      <c r="F380" s="16">
        <v>1</v>
      </c>
    </row>
    <row r="381" spans="1:6" x14ac:dyDescent="0.2">
      <c r="A381" s="27">
        <v>41957.756840277776</v>
      </c>
      <c r="B381" s="16">
        <v>1</v>
      </c>
      <c r="C381" s="16"/>
      <c r="D381" s="16"/>
      <c r="E381" s="16"/>
      <c r="F381" s="16">
        <v>1</v>
      </c>
    </row>
    <row r="382" spans="1:6" x14ac:dyDescent="0.2">
      <c r="A382" s="27">
        <v>41957.833726851852</v>
      </c>
      <c r="B382" s="16"/>
      <c r="C382" s="16"/>
      <c r="D382" s="16">
        <v>1</v>
      </c>
      <c r="E382" s="16"/>
      <c r="F382" s="16">
        <v>1</v>
      </c>
    </row>
    <row r="383" spans="1:6" x14ac:dyDescent="0.2">
      <c r="A383" s="27">
        <v>41960.119085648148</v>
      </c>
      <c r="B383" s="16">
        <v>1</v>
      </c>
      <c r="C383" s="16"/>
      <c r="D383" s="16"/>
      <c r="E383" s="16"/>
      <c r="F383" s="16">
        <v>1</v>
      </c>
    </row>
    <row r="384" spans="1:6" x14ac:dyDescent="0.2">
      <c r="A384" s="27">
        <v>41961.492488425924</v>
      </c>
      <c r="B384" s="16"/>
      <c r="C384" s="16"/>
      <c r="D384" s="16">
        <v>1</v>
      </c>
      <c r="E384" s="16"/>
      <c r="F384" s="16">
        <v>1</v>
      </c>
    </row>
    <row r="385" spans="1:6" x14ac:dyDescent="0.2">
      <c r="A385" s="27">
        <v>41963.872361111113</v>
      </c>
      <c r="B385" s="16">
        <v>1</v>
      </c>
      <c r="C385" s="16"/>
      <c r="D385" s="16"/>
      <c r="E385" s="16"/>
      <c r="F385" s="16">
        <v>1</v>
      </c>
    </row>
    <row r="386" spans="1:6" x14ac:dyDescent="0.2">
      <c r="A386" s="27">
        <v>41964.315532407411</v>
      </c>
      <c r="B386" s="16">
        <v>1</v>
      </c>
      <c r="C386" s="16"/>
      <c r="D386" s="16"/>
      <c r="E386" s="16"/>
      <c r="F386" s="16">
        <v>1</v>
      </c>
    </row>
    <row r="387" spans="1:6" x14ac:dyDescent="0.2">
      <c r="A387" s="27">
        <v>41964.716319444444</v>
      </c>
      <c r="B387" s="16">
        <v>1</v>
      </c>
      <c r="C387" s="16"/>
      <c r="D387" s="16"/>
      <c r="E387" s="16"/>
      <c r="F387" s="16">
        <v>1</v>
      </c>
    </row>
    <row r="388" spans="1:6" x14ac:dyDescent="0.2">
      <c r="A388" s="27">
        <v>41968.677465277775</v>
      </c>
      <c r="B388" s="16"/>
      <c r="C388" s="16"/>
      <c r="D388" s="16">
        <v>1</v>
      </c>
      <c r="E388" s="16"/>
      <c r="F388" s="16">
        <v>1</v>
      </c>
    </row>
    <row r="389" spans="1:6" x14ac:dyDescent="0.2">
      <c r="A389" s="27">
        <v>41968.938993055555</v>
      </c>
      <c r="B389" s="16"/>
      <c r="C389" s="16"/>
      <c r="D389" s="16">
        <v>1</v>
      </c>
      <c r="E389" s="16"/>
      <c r="F389" s="16">
        <v>1</v>
      </c>
    </row>
    <row r="390" spans="1:6" x14ac:dyDescent="0.2">
      <c r="A390" s="27">
        <v>41969.199756944443</v>
      </c>
      <c r="B390" s="16">
        <v>1</v>
      </c>
      <c r="C390" s="16"/>
      <c r="D390" s="16"/>
      <c r="E390" s="16"/>
      <c r="F390" s="16">
        <v>1</v>
      </c>
    </row>
    <row r="391" spans="1:6" x14ac:dyDescent="0.2">
      <c r="A391" s="27">
        <v>41970.085046296299</v>
      </c>
      <c r="B391" s="16"/>
      <c r="C391" s="16"/>
      <c r="D391" s="16">
        <v>1</v>
      </c>
      <c r="E391" s="16"/>
      <c r="F391" s="16">
        <v>1</v>
      </c>
    </row>
    <row r="392" spans="1:6" x14ac:dyDescent="0.2">
      <c r="A392" s="27">
        <v>41971.002152777779</v>
      </c>
      <c r="B392" s="16">
        <v>1</v>
      </c>
      <c r="C392" s="16"/>
      <c r="D392" s="16"/>
      <c r="E392" s="16"/>
      <c r="F392" s="16">
        <v>1</v>
      </c>
    </row>
    <row r="393" spans="1:6" x14ac:dyDescent="0.2">
      <c r="A393" s="27">
        <v>41971.881076388891</v>
      </c>
      <c r="B393" s="16">
        <v>1</v>
      </c>
      <c r="C393" s="16"/>
      <c r="D393" s="16"/>
      <c r="E393" s="16"/>
      <c r="F393" s="16">
        <v>1</v>
      </c>
    </row>
    <row r="394" spans="1:6" x14ac:dyDescent="0.2">
      <c r="A394" s="27">
        <v>41974.738576388889</v>
      </c>
      <c r="B394" s="16"/>
      <c r="C394" s="16"/>
      <c r="D394" s="16">
        <v>1</v>
      </c>
      <c r="E394" s="16"/>
      <c r="F394" s="16">
        <v>1</v>
      </c>
    </row>
    <row r="395" spans="1:6" x14ac:dyDescent="0.2">
      <c r="A395" s="27">
        <v>41974.743148148147</v>
      </c>
      <c r="B395" s="16">
        <v>1</v>
      </c>
      <c r="C395" s="16"/>
      <c r="D395" s="16"/>
      <c r="E395" s="16"/>
      <c r="F395" s="16">
        <v>1</v>
      </c>
    </row>
    <row r="396" spans="1:6" x14ac:dyDescent="0.2">
      <c r="A396" s="27">
        <v>41974.898599537039</v>
      </c>
      <c r="B396" s="16">
        <v>1</v>
      </c>
      <c r="C396" s="16"/>
      <c r="D396" s="16"/>
      <c r="E396" s="16"/>
      <c r="F396" s="16">
        <v>1</v>
      </c>
    </row>
    <row r="397" spans="1:6" x14ac:dyDescent="0.2">
      <c r="A397" s="27">
        <v>41975.124340277776</v>
      </c>
      <c r="B397" s="16"/>
      <c r="C397" s="16"/>
      <c r="D397" s="16">
        <v>1</v>
      </c>
      <c r="E397" s="16"/>
      <c r="F397" s="16">
        <v>1</v>
      </c>
    </row>
    <row r="398" spans="1:6" x14ac:dyDescent="0.2">
      <c r="A398" s="27">
        <v>41975.642974537041</v>
      </c>
      <c r="B398" s="16"/>
      <c r="C398" s="16"/>
      <c r="D398" s="16">
        <v>1</v>
      </c>
      <c r="E398" s="16"/>
      <c r="F398" s="16">
        <v>1</v>
      </c>
    </row>
    <row r="399" spans="1:6" x14ac:dyDescent="0.2">
      <c r="A399" s="27">
        <v>41975.676111111112</v>
      </c>
      <c r="B399" s="16"/>
      <c r="C399" s="16"/>
      <c r="D399" s="16">
        <v>1</v>
      </c>
      <c r="E399" s="16"/>
      <c r="F399" s="16">
        <v>1</v>
      </c>
    </row>
    <row r="400" spans="1:6" x14ac:dyDescent="0.2">
      <c r="A400" s="27">
        <v>41975.700636574074</v>
      </c>
      <c r="B400" s="16"/>
      <c r="C400" s="16"/>
      <c r="D400" s="16">
        <v>1</v>
      </c>
      <c r="E400" s="16"/>
      <c r="F400" s="16">
        <v>1</v>
      </c>
    </row>
    <row r="401" spans="1:6" x14ac:dyDescent="0.2">
      <c r="A401" s="27">
        <v>41975.901180555556</v>
      </c>
      <c r="B401" s="16">
        <v>1</v>
      </c>
      <c r="C401" s="16"/>
      <c r="D401" s="16"/>
      <c r="E401" s="16"/>
      <c r="F401" s="16">
        <v>1</v>
      </c>
    </row>
    <row r="402" spans="1:6" x14ac:dyDescent="0.2">
      <c r="A402" s="27">
        <v>41976.331979166665</v>
      </c>
      <c r="B402" s="16">
        <v>1</v>
      </c>
      <c r="C402" s="16"/>
      <c r="D402" s="16"/>
      <c r="E402" s="16"/>
      <c r="F402" s="16">
        <v>1</v>
      </c>
    </row>
    <row r="403" spans="1:6" x14ac:dyDescent="0.2">
      <c r="A403" s="27">
        <v>41977.004976851851</v>
      </c>
      <c r="B403" s="16"/>
      <c r="C403" s="16"/>
      <c r="D403" s="16">
        <v>1</v>
      </c>
      <c r="E403" s="16"/>
      <c r="F403" s="16">
        <v>1</v>
      </c>
    </row>
    <row r="404" spans="1:6" x14ac:dyDescent="0.2">
      <c r="A404" s="27">
        <v>41977.780104166668</v>
      </c>
      <c r="B404" s="16"/>
      <c r="C404" s="16"/>
      <c r="D404" s="16"/>
      <c r="E404" s="16">
        <v>1</v>
      </c>
      <c r="F404" s="16">
        <v>1</v>
      </c>
    </row>
    <row r="405" spans="1:6" x14ac:dyDescent="0.2">
      <c r="A405" s="27">
        <v>41981.067523148151</v>
      </c>
      <c r="B405" s="16"/>
      <c r="C405" s="16"/>
      <c r="D405" s="16">
        <v>1</v>
      </c>
      <c r="E405" s="16"/>
      <c r="F405" s="16">
        <v>1</v>
      </c>
    </row>
    <row r="406" spans="1:6" x14ac:dyDescent="0.2">
      <c r="A406" s="27">
        <v>41981.57230324074</v>
      </c>
      <c r="B406" s="16"/>
      <c r="C406" s="16"/>
      <c r="D406" s="16">
        <v>1</v>
      </c>
      <c r="E406" s="16"/>
      <c r="F406" s="16">
        <v>1</v>
      </c>
    </row>
    <row r="407" spans="1:6" x14ac:dyDescent="0.2">
      <c r="A407" s="27">
        <v>41982.688611111109</v>
      </c>
      <c r="B407" s="16">
        <v>1</v>
      </c>
      <c r="C407" s="16"/>
      <c r="D407" s="16"/>
      <c r="E407" s="16"/>
      <c r="F407" s="16">
        <v>1</v>
      </c>
    </row>
    <row r="408" spans="1:6" x14ac:dyDescent="0.2">
      <c r="A408" s="27">
        <v>41982.737071759257</v>
      </c>
      <c r="B408" s="16"/>
      <c r="C408" s="16"/>
      <c r="D408" s="16">
        <v>1</v>
      </c>
      <c r="E408" s="16"/>
      <c r="F408" s="16">
        <v>1</v>
      </c>
    </row>
    <row r="409" spans="1:6" x14ac:dyDescent="0.2">
      <c r="A409" s="27">
        <v>41982.773356481484</v>
      </c>
      <c r="B409" s="16">
        <v>1</v>
      </c>
      <c r="C409" s="16"/>
      <c r="D409" s="16"/>
      <c r="E409" s="16"/>
      <c r="F409" s="16">
        <v>1</v>
      </c>
    </row>
    <row r="410" spans="1:6" x14ac:dyDescent="0.2">
      <c r="A410" s="27">
        <v>41982.873645833337</v>
      </c>
      <c r="B410" s="16"/>
      <c r="C410" s="16"/>
      <c r="D410" s="16">
        <v>1</v>
      </c>
      <c r="E410" s="16"/>
      <c r="F410" s="16">
        <v>1</v>
      </c>
    </row>
    <row r="411" spans="1:6" x14ac:dyDescent="0.2">
      <c r="A411" s="27">
        <v>41982.887280092589</v>
      </c>
      <c r="B411" s="16">
        <v>1</v>
      </c>
      <c r="C411" s="16"/>
      <c r="D411" s="16"/>
      <c r="E411" s="16"/>
      <c r="F411" s="16">
        <v>1</v>
      </c>
    </row>
    <row r="412" spans="1:6" x14ac:dyDescent="0.2">
      <c r="A412" s="27">
        <v>41982.904386574075</v>
      </c>
      <c r="B412" s="16"/>
      <c r="C412" s="16"/>
      <c r="D412" s="16">
        <v>1</v>
      </c>
      <c r="E412" s="16"/>
      <c r="F412" s="16">
        <v>1</v>
      </c>
    </row>
    <row r="413" spans="1:6" x14ac:dyDescent="0.2">
      <c r="A413" s="27">
        <v>41983.752847222226</v>
      </c>
      <c r="B413" s="16"/>
      <c r="C413" s="16"/>
      <c r="D413" s="16">
        <v>1</v>
      </c>
      <c r="E413" s="16"/>
      <c r="F413" s="16">
        <v>1</v>
      </c>
    </row>
    <row r="414" spans="1:6" x14ac:dyDescent="0.2">
      <c r="A414" s="27">
        <v>41985.427361111113</v>
      </c>
      <c r="B414" s="16"/>
      <c r="C414" s="16"/>
      <c r="D414" s="16">
        <v>1</v>
      </c>
      <c r="E414" s="16"/>
      <c r="F414" s="16">
        <v>1</v>
      </c>
    </row>
    <row r="415" spans="1:6" x14ac:dyDescent="0.2">
      <c r="A415" s="27">
        <v>41988.617083333331</v>
      </c>
      <c r="B415" s="16">
        <v>1</v>
      </c>
      <c r="C415" s="16"/>
      <c r="D415" s="16"/>
      <c r="E415" s="16"/>
      <c r="F415" s="16">
        <v>1</v>
      </c>
    </row>
    <row r="416" spans="1:6" x14ac:dyDescent="0.2">
      <c r="A416" s="27">
        <v>41988.829942129632</v>
      </c>
      <c r="B416" s="16">
        <v>1</v>
      </c>
      <c r="C416" s="16"/>
      <c r="D416" s="16"/>
      <c r="E416" s="16"/>
      <c r="F416" s="16">
        <v>1</v>
      </c>
    </row>
    <row r="417" spans="1:6" x14ac:dyDescent="0.2">
      <c r="A417" s="27">
        <v>41989.247546296298</v>
      </c>
      <c r="B417" s="16">
        <v>1</v>
      </c>
      <c r="C417" s="16"/>
      <c r="D417" s="16"/>
      <c r="E417" s="16"/>
      <c r="F417" s="16">
        <v>1</v>
      </c>
    </row>
    <row r="418" spans="1:6" x14ac:dyDescent="0.2">
      <c r="A418" s="27">
        <v>41989.819212962961</v>
      </c>
      <c r="B418" s="16">
        <v>1</v>
      </c>
      <c r="C418" s="16"/>
      <c r="D418" s="16"/>
      <c r="E418" s="16"/>
      <c r="F418" s="16">
        <v>1</v>
      </c>
    </row>
    <row r="419" spans="1:6" x14ac:dyDescent="0.2">
      <c r="A419" s="27">
        <v>41990.506377314814</v>
      </c>
      <c r="B419" s="16"/>
      <c r="C419" s="16"/>
      <c r="D419" s="16">
        <v>1</v>
      </c>
      <c r="E419" s="16"/>
      <c r="F419" s="16">
        <v>1</v>
      </c>
    </row>
    <row r="420" spans="1:6" x14ac:dyDescent="0.2">
      <c r="A420" s="27">
        <v>41990.584108796298</v>
      </c>
      <c r="B420" s="16"/>
      <c r="C420" s="16"/>
      <c r="D420" s="16">
        <v>1</v>
      </c>
      <c r="E420" s="16"/>
      <c r="F420" s="16">
        <v>1</v>
      </c>
    </row>
    <row r="421" spans="1:6" x14ac:dyDescent="0.2">
      <c r="A421" s="27">
        <v>41990.585486111115</v>
      </c>
      <c r="B421" s="16">
        <v>1</v>
      </c>
      <c r="C421" s="16"/>
      <c r="D421" s="16"/>
      <c r="E421" s="16"/>
      <c r="F421" s="16">
        <v>1</v>
      </c>
    </row>
    <row r="422" spans="1:6" x14ac:dyDescent="0.2">
      <c r="A422" s="27">
        <v>41990.612546296295</v>
      </c>
      <c r="B422" s="16"/>
      <c r="C422" s="16"/>
      <c r="D422" s="16">
        <v>1</v>
      </c>
      <c r="E422" s="16"/>
      <c r="F422" s="16">
        <v>1</v>
      </c>
    </row>
    <row r="423" spans="1:6" x14ac:dyDescent="0.2">
      <c r="A423" s="27">
        <v>41990.99863425926</v>
      </c>
      <c r="B423" s="16">
        <v>1</v>
      </c>
      <c r="C423" s="16"/>
      <c r="D423" s="16"/>
      <c r="E423" s="16"/>
      <c r="F423" s="16">
        <v>1</v>
      </c>
    </row>
    <row r="424" spans="1:6" x14ac:dyDescent="0.2">
      <c r="A424" s="27">
        <v>41991.022488425922</v>
      </c>
      <c r="B424" s="16"/>
      <c r="C424" s="16"/>
      <c r="D424" s="16">
        <v>1</v>
      </c>
      <c r="E424" s="16"/>
      <c r="F424" s="16">
        <v>1</v>
      </c>
    </row>
    <row r="425" spans="1:6" x14ac:dyDescent="0.2">
      <c r="A425" s="27">
        <v>41993.824340277781</v>
      </c>
      <c r="B425" s="16">
        <v>1</v>
      </c>
      <c r="C425" s="16"/>
      <c r="D425" s="16"/>
      <c r="E425" s="16"/>
      <c r="F425" s="16">
        <v>1</v>
      </c>
    </row>
    <row r="426" spans="1:6" x14ac:dyDescent="0.2">
      <c r="A426" s="27">
        <v>41995.084074074075</v>
      </c>
      <c r="B426" s="16"/>
      <c r="C426" s="16"/>
      <c r="D426" s="16">
        <v>1</v>
      </c>
      <c r="E426" s="16"/>
      <c r="F426" s="16">
        <v>1</v>
      </c>
    </row>
    <row r="427" spans="1:6" x14ac:dyDescent="0.2">
      <c r="A427" s="27">
        <v>41995.870486111111</v>
      </c>
      <c r="B427" s="16">
        <v>1</v>
      </c>
      <c r="C427" s="16"/>
      <c r="D427" s="16"/>
      <c r="E427" s="16"/>
      <c r="F427" s="16">
        <v>1</v>
      </c>
    </row>
    <row r="428" spans="1:6" x14ac:dyDescent="0.2">
      <c r="A428" s="27">
        <v>41996.832395833335</v>
      </c>
      <c r="B428" s="16">
        <v>1</v>
      </c>
      <c r="C428" s="16"/>
      <c r="D428" s="16"/>
      <c r="E428" s="16"/>
      <c r="F428" s="16">
        <v>1</v>
      </c>
    </row>
    <row r="429" spans="1:6" x14ac:dyDescent="0.2">
      <c r="A429" s="27">
        <v>41997.507905092592</v>
      </c>
      <c r="B429" s="16">
        <v>1</v>
      </c>
      <c r="C429" s="16"/>
      <c r="D429" s="16"/>
      <c r="E429" s="16"/>
      <c r="F429" s="16">
        <v>1</v>
      </c>
    </row>
    <row r="430" spans="1:6" x14ac:dyDescent="0.2">
      <c r="A430" s="27">
        <v>41999.861064814817</v>
      </c>
      <c r="B430" s="16"/>
      <c r="C430" s="16"/>
      <c r="D430" s="16"/>
      <c r="E430" s="16">
        <v>1</v>
      </c>
      <c r="F430" s="16">
        <v>1</v>
      </c>
    </row>
    <row r="431" spans="1:6" x14ac:dyDescent="0.2">
      <c r="A431" s="27">
        <v>42002.54488425926</v>
      </c>
      <c r="B431" s="16"/>
      <c r="C431" s="16"/>
      <c r="D431" s="16">
        <v>1</v>
      </c>
      <c r="E431" s="16"/>
      <c r="F431" s="16">
        <v>1</v>
      </c>
    </row>
    <row r="432" spans="1:6" x14ac:dyDescent="0.2">
      <c r="A432" s="27">
        <v>42002.817488425928</v>
      </c>
      <c r="B432" s="16"/>
      <c r="C432" s="16"/>
      <c r="D432" s="16">
        <v>1</v>
      </c>
      <c r="E432" s="16"/>
      <c r="F432" s="16">
        <v>1</v>
      </c>
    </row>
    <row r="433" spans="1:6" x14ac:dyDescent="0.2">
      <c r="A433" s="27">
        <v>42003.948425925926</v>
      </c>
      <c r="B433" s="16">
        <v>1</v>
      </c>
      <c r="C433" s="16"/>
      <c r="D433" s="16"/>
      <c r="E433" s="16"/>
      <c r="F433" s="16">
        <v>1</v>
      </c>
    </row>
    <row r="434" spans="1:6" x14ac:dyDescent="0.2">
      <c r="A434" s="27">
        <v>42004.703865740739</v>
      </c>
      <c r="B434" s="16">
        <v>1</v>
      </c>
      <c r="C434" s="16"/>
      <c r="D434" s="16"/>
      <c r="E434" s="16"/>
      <c r="F434" s="16">
        <v>1</v>
      </c>
    </row>
    <row r="435" spans="1:6" x14ac:dyDescent="0.2">
      <c r="A435" s="27">
        <v>42006.908692129633</v>
      </c>
      <c r="B435" s="16"/>
      <c r="C435" s="16"/>
      <c r="D435" s="16">
        <v>1</v>
      </c>
      <c r="E435" s="16"/>
      <c r="F435" s="16">
        <v>1</v>
      </c>
    </row>
    <row r="436" spans="1:6" x14ac:dyDescent="0.2">
      <c r="A436" s="27">
        <v>42007.016458333332</v>
      </c>
      <c r="B436" s="16"/>
      <c r="C436" s="16"/>
      <c r="D436" s="16"/>
      <c r="E436" s="16">
        <v>1</v>
      </c>
      <c r="F436" s="16">
        <v>1</v>
      </c>
    </row>
    <row r="437" spans="1:6" x14ac:dyDescent="0.2">
      <c r="A437" s="27">
        <v>42009.493263888886</v>
      </c>
      <c r="B437" s="16"/>
      <c r="C437" s="16"/>
      <c r="D437" s="16">
        <v>1</v>
      </c>
      <c r="E437" s="16"/>
      <c r="F437" s="16">
        <v>1</v>
      </c>
    </row>
    <row r="438" spans="1:6" x14ac:dyDescent="0.2">
      <c r="A438" s="27">
        <v>42010.968240740738</v>
      </c>
      <c r="B438" s="16"/>
      <c r="C438" s="16"/>
      <c r="D438" s="16">
        <v>1</v>
      </c>
      <c r="E438" s="16"/>
      <c r="F438" s="16">
        <v>1</v>
      </c>
    </row>
    <row r="439" spans="1:6" x14ac:dyDescent="0.2">
      <c r="A439" s="27">
        <v>42011.202581018515</v>
      </c>
      <c r="B439" s="16">
        <v>1</v>
      </c>
      <c r="C439" s="16"/>
      <c r="D439" s="16"/>
      <c r="E439" s="16"/>
      <c r="F439" s="16">
        <v>1</v>
      </c>
    </row>
    <row r="440" spans="1:6" x14ac:dyDescent="0.2">
      <c r="A440" s="27">
        <v>42013.15253472222</v>
      </c>
      <c r="B440" s="16">
        <v>1</v>
      </c>
      <c r="C440" s="16"/>
      <c r="D440" s="16"/>
      <c r="E440" s="16"/>
      <c r="F440" s="16">
        <v>1</v>
      </c>
    </row>
    <row r="441" spans="1:6" x14ac:dyDescent="0.2">
      <c r="A441" s="27">
        <v>42013.424502314818</v>
      </c>
      <c r="B441" s="16"/>
      <c r="C441" s="16"/>
      <c r="D441" s="16">
        <v>1</v>
      </c>
      <c r="E441" s="16"/>
      <c r="F441" s="16">
        <v>1</v>
      </c>
    </row>
    <row r="442" spans="1:6" x14ac:dyDescent="0.2">
      <c r="A442" s="27">
        <v>42016.050451388888</v>
      </c>
      <c r="B442" s="16">
        <v>1</v>
      </c>
      <c r="C442" s="16"/>
      <c r="D442" s="16"/>
      <c r="E442" s="16"/>
      <c r="F442" s="16">
        <v>1</v>
      </c>
    </row>
    <row r="443" spans="1:6" x14ac:dyDescent="0.2">
      <c r="A443" s="27">
        <v>42016.120613425926</v>
      </c>
      <c r="B443" s="16"/>
      <c r="C443" s="16"/>
      <c r="D443" s="16">
        <v>1</v>
      </c>
      <c r="E443" s="16"/>
      <c r="F443" s="16">
        <v>1</v>
      </c>
    </row>
    <row r="444" spans="1:6" x14ac:dyDescent="0.2">
      <c r="A444" s="27">
        <v>42016.706678240742</v>
      </c>
      <c r="B444" s="16">
        <v>1</v>
      </c>
      <c r="C444" s="16"/>
      <c r="D444" s="16"/>
      <c r="E444" s="16"/>
      <c r="F444" s="16">
        <v>1</v>
      </c>
    </row>
    <row r="445" spans="1:6" x14ac:dyDescent="0.2">
      <c r="A445" s="27">
        <v>42016.800208333334</v>
      </c>
      <c r="B445" s="16">
        <v>1</v>
      </c>
      <c r="C445" s="16"/>
      <c r="D445" s="16"/>
      <c r="E445" s="16"/>
      <c r="F445" s="16">
        <v>1</v>
      </c>
    </row>
    <row r="446" spans="1:6" x14ac:dyDescent="0.2">
      <c r="A446" s="27">
        <v>42016.832465277781</v>
      </c>
      <c r="B446" s="16">
        <v>1</v>
      </c>
      <c r="C446" s="16"/>
      <c r="D446" s="16"/>
      <c r="E446" s="16"/>
      <c r="F446" s="16">
        <v>1</v>
      </c>
    </row>
    <row r="447" spans="1:6" x14ac:dyDescent="0.2">
      <c r="A447" s="27">
        <v>42016.938692129632</v>
      </c>
      <c r="B447" s="16">
        <v>1</v>
      </c>
      <c r="C447" s="16"/>
      <c r="D447" s="16"/>
      <c r="E447" s="16"/>
      <c r="F447" s="16">
        <v>1</v>
      </c>
    </row>
    <row r="448" spans="1:6" x14ac:dyDescent="0.2">
      <c r="A448" s="27">
        <v>42016.981574074074</v>
      </c>
      <c r="B448" s="16">
        <v>1</v>
      </c>
      <c r="C448" s="16"/>
      <c r="D448" s="16"/>
      <c r="E448" s="16"/>
      <c r="F448" s="16">
        <v>1</v>
      </c>
    </row>
    <row r="449" spans="1:6" x14ac:dyDescent="0.2">
      <c r="A449" s="27">
        <v>42017.594236111108</v>
      </c>
      <c r="B449" s="16"/>
      <c r="C449" s="16"/>
      <c r="D449" s="16">
        <v>1</v>
      </c>
      <c r="E449" s="16"/>
      <c r="F449" s="16">
        <v>1</v>
      </c>
    </row>
    <row r="450" spans="1:6" x14ac:dyDescent="0.2">
      <c r="A450" s="27">
        <v>42017.88045138889</v>
      </c>
      <c r="B450" s="16">
        <v>1</v>
      </c>
      <c r="C450" s="16"/>
      <c r="D450" s="16"/>
      <c r="E450" s="16"/>
      <c r="F450" s="16">
        <v>1</v>
      </c>
    </row>
    <row r="451" spans="1:6" x14ac:dyDescent="0.2">
      <c r="A451" s="27">
        <v>42017.907337962963</v>
      </c>
      <c r="B451" s="16"/>
      <c r="C451" s="16"/>
      <c r="D451" s="16">
        <v>1</v>
      </c>
      <c r="E451" s="16"/>
      <c r="F451" s="16">
        <v>1</v>
      </c>
    </row>
    <row r="452" spans="1:6" x14ac:dyDescent="0.2">
      <c r="A452" s="27">
        <v>42018.676898148151</v>
      </c>
      <c r="B452" s="16">
        <v>1</v>
      </c>
      <c r="C452" s="16"/>
      <c r="D452" s="16"/>
      <c r="E452" s="16"/>
      <c r="F452" s="16">
        <v>1</v>
      </c>
    </row>
    <row r="453" spans="1:6" x14ac:dyDescent="0.2">
      <c r="A453" s="27">
        <v>42018.940497685187</v>
      </c>
      <c r="B453" s="16"/>
      <c r="C453" s="16"/>
      <c r="D453" s="16">
        <v>1</v>
      </c>
      <c r="E453" s="16"/>
      <c r="F453" s="16">
        <v>1</v>
      </c>
    </row>
    <row r="454" spans="1:6" x14ac:dyDescent="0.2">
      <c r="A454" s="27">
        <v>42018.94159722222</v>
      </c>
      <c r="B454" s="16">
        <v>1</v>
      </c>
      <c r="C454" s="16"/>
      <c r="D454" s="16"/>
      <c r="E454" s="16"/>
      <c r="F454" s="16">
        <v>1</v>
      </c>
    </row>
    <row r="455" spans="1:6" x14ac:dyDescent="0.2">
      <c r="A455" s="27">
        <v>42019.683761574073</v>
      </c>
      <c r="B455" s="16"/>
      <c r="C455" s="16"/>
      <c r="D455" s="16">
        <v>1</v>
      </c>
      <c r="E455" s="16"/>
      <c r="F455" s="16">
        <v>1</v>
      </c>
    </row>
    <row r="456" spans="1:6" x14ac:dyDescent="0.2">
      <c r="A456" s="27">
        <v>42019.959837962961</v>
      </c>
      <c r="B456" s="16">
        <v>1</v>
      </c>
      <c r="C456" s="16"/>
      <c r="D456" s="16"/>
      <c r="E456" s="16"/>
      <c r="F456" s="16">
        <v>1</v>
      </c>
    </row>
    <row r="457" spans="1:6" x14ac:dyDescent="0.2">
      <c r="A457" s="27">
        <v>42020.58734953704</v>
      </c>
      <c r="B457" s="16"/>
      <c r="C457" s="16"/>
      <c r="D457" s="16">
        <v>1</v>
      </c>
      <c r="E457" s="16"/>
      <c r="F457" s="16">
        <v>1</v>
      </c>
    </row>
    <row r="458" spans="1:6" x14ac:dyDescent="0.2">
      <c r="A458" s="27">
        <v>42020.700567129628</v>
      </c>
      <c r="B458" s="16">
        <v>1</v>
      </c>
      <c r="C458" s="16"/>
      <c r="D458" s="16"/>
      <c r="E458" s="16"/>
      <c r="F458" s="16">
        <v>1</v>
      </c>
    </row>
    <row r="459" spans="1:6" x14ac:dyDescent="0.2">
      <c r="A459" s="27">
        <v>42020.768634259257</v>
      </c>
      <c r="B459" s="16"/>
      <c r="C459" s="16"/>
      <c r="D459" s="16">
        <v>1</v>
      </c>
      <c r="E459" s="16"/>
      <c r="F459" s="16">
        <v>1</v>
      </c>
    </row>
    <row r="460" spans="1:6" x14ac:dyDescent="0.2">
      <c r="A460" s="27">
        <v>42020.846666666665</v>
      </c>
      <c r="B460" s="16">
        <v>1</v>
      </c>
      <c r="C460" s="16"/>
      <c r="D460" s="16"/>
      <c r="E460" s="16"/>
      <c r="F460" s="16">
        <v>1</v>
      </c>
    </row>
    <row r="461" spans="1:6" x14ac:dyDescent="0.2">
      <c r="A461" s="27">
        <v>42021.301192129627</v>
      </c>
      <c r="B461" s="16"/>
      <c r="C461" s="16"/>
      <c r="D461" s="16">
        <v>1</v>
      </c>
      <c r="E461" s="16"/>
      <c r="F461" s="16">
        <v>1</v>
      </c>
    </row>
    <row r="462" spans="1:6" x14ac:dyDescent="0.2">
      <c r="A462" s="27">
        <v>42022.661527777775</v>
      </c>
      <c r="B462" s="16"/>
      <c r="C462" s="16"/>
      <c r="D462" s="16">
        <v>1</v>
      </c>
      <c r="E462" s="16"/>
      <c r="F462" s="16">
        <v>1</v>
      </c>
    </row>
    <row r="463" spans="1:6" x14ac:dyDescent="0.2">
      <c r="A463" s="27">
        <v>42023.634976851848</v>
      </c>
      <c r="B463" s="16">
        <v>1</v>
      </c>
      <c r="C463" s="16"/>
      <c r="D463" s="16"/>
      <c r="E463" s="16"/>
      <c r="F463" s="16">
        <v>1</v>
      </c>
    </row>
    <row r="464" spans="1:6" x14ac:dyDescent="0.2">
      <c r="A464" s="27">
        <v>42024.702893518515</v>
      </c>
      <c r="B464" s="16">
        <v>1</v>
      </c>
      <c r="C464" s="16"/>
      <c r="D464" s="16"/>
      <c r="E464" s="16"/>
      <c r="F464" s="16">
        <v>1</v>
      </c>
    </row>
    <row r="465" spans="1:6" x14ac:dyDescent="0.2">
      <c r="A465" s="27">
        <v>42025.164780092593</v>
      </c>
      <c r="B465" s="16">
        <v>1</v>
      </c>
      <c r="C465" s="16"/>
      <c r="D465" s="16"/>
      <c r="E465" s="16"/>
      <c r="F465" s="16">
        <v>1</v>
      </c>
    </row>
    <row r="466" spans="1:6" x14ac:dyDescent="0.2">
      <c r="A466" s="27">
        <v>42026.176180555558</v>
      </c>
      <c r="B466" s="16">
        <v>1</v>
      </c>
      <c r="C466" s="16"/>
      <c r="D466" s="16"/>
      <c r="E466" s="16"/>
      <c r="F466" s="16">
        <v>1</v>
      </c>
    </row>
    <row r="467" spans="1:6" x14ac:dyDescent="0.2">
      <c r="A467" s="27">
        <v>42026.881180555552</v>
      </c>
      <c r="B467" s="16">
        <v>1</v>
      </c>
      <c r="C467" s="16"/>
      <c r="D467" s="16"/>
      <c r="E467" s="16"/>
      <c r="F467" s="16">
        <v>1</v>
      </c>
    </row>
    <row r="468" spans="1:6" x14ac:dyDescent="0.2">
      <c r="A468" s="27">
        <v>42026.920428240737</v>
      </c>
      <c r="B468" s="16">
        <v>1</v>
      </c>
      <c r="C468" s="16"/>
      <c r="D468" s="16"/>
      <c r="E468" s="16"/>
      <c r="F468" s="16">
        <v>1</v>
      </c>
    </row>
    <row r="469" spans="1:6" x14ac:dyDescent="0.2">
      <c r="A469" s="27">
        <v>42026.924976851849</v>
      </c>
      <c r="B469" s="16">
        <v>1</v>
      </c>
      <c r="C469" s="16"/>
      <c r="D469" s="16"/>
      <c r="E469" s="16"/>
      <c r="F469" s="16">
        <v>1</v>
      </c>
    </row>
    <row r="470" spans="1:6" x14ac:dyDescent="0.2">
      <c r="A470" s="27">
        <v>42027.832800925928</v>
      </c>
      <c r="B470" s="16"/>
      <c r="C470" s="16"/>
      <c r="D470" s="16">
        <v>1</v>
      </c>
      <c r="E470" s="16"/>
      <c r="F470" s="16">
        <v>1</v>
      </c>
    </row>
    <row r="471" spans="1:6" x14ac:dyDescent="0.2">
      <c r="A471" s="27">
        <v>42028.496562499997</v>
      </c>
      <c r="B471" s="16">
        <v>1</v>
      </c>
      <c r="C471" s="16"/>
      <c r="D471" s="16"/>
      <c r="E471" s="16"/>
      <c r="F471" s="16">
        <v>1</v>
      </c>
    </row>
    <row r="472" spans="1:6" x14ac:dyDescent="0.2">
      <c r="A472" s="27">
        <v>42029.135879629626</v>
      </c>
      <c r="B472" s="16"/>
      <c r="C472" s="16"/>
      <c r="D472" s="16">
        <v>1</v>
      </c>
      <c r="E472" s="16"/>
      <c r="F472" s="16">
        <v>1</v>
      </c>
    </row>
    <row r="473" spans="1:6" x14ac:dyDescent="0.2">
      <c r="A473" s="27">
        <v>42031.011250000003</v>
      </c>
      <c r="B473" s="16"/>
      <c r="C473" s="16"/>
      <c r="D473" s="16"/>
      <c r="E473" s="16">
        <v>1</v>
      </c>
      <c r="F473" s="16">
        <v>1</v>
      </c>
    </row>
    <row r="474" spans="1:6" x14ac:dyDescent="0.2">
      <c r="A474" s="27">
        <v>42031.138831018521</v>
      </c>
      <c r="B474" s="16"/>
      <c r="C474" s="16"/>
      <c r="D474" s="16">
        <v>1</v>
      </c>
      <c r="E474" s="16"/>
      <c r="F474" s="16">
        <v>1</v>
      </c>
    </row>
    <row r="475" spans="1:6" x14ac:dyDescent="0.2">
      <c r="A475" s="27">
        <v>42031.666898148149</v>
      </c>
      <c r="B475" s="16"/>
      <c r="C475" s="16"/>
      <c r="D475" s="16">
        <v>1</v>
      </c>
      <c r="E475" s="16"/>
      <c r="F475" s="16">
        <v>1</v>
      </c>
    </row>
    <row r="476" spans="1:6" x14ac:dyDescent="0.2">
      <c r="A476" s="27">
        <v>42031.833587962959</v>
      </c>
      <c r="B476" s="16"/>
      <c r="C476" s="16"/>
      <c r="D476" s="16">
        <v>1</v>
      </c>
      <c r="E476" s="16"/>
      <c r="F476" s="16">
        <v>1</v>
      </c>
    </row>
    <row r="477" spans="1:6" x14ac:dyDescent="0.2">
      <c r="A477" s="27">
        <v>42032.250208333331</v>
      </c>
      <c r="B477" s="16"/>
      <c r="C477" s="16"/>
      <c r="D477" s="16">
        <v>1</v>
      </c>
      <c r="E477" s="16"/>
      <c r="F477" s="16">
        <v>1</v>
      </c>
    </row>
    <row r="478" spans="1:6" x14ac:dyDescent="0.2">
      <c r="A478" s="27">
        <v>42032.716145833336</v>
      </c>
      <c r="B478" s="16">
        <v>1</v>
      </c>
      <c r="C478" s="16"/>
      <c r="D478" s="16"/>
      <c r="E478" s="16"/>
      <c r="F478" s="16">
        <v>1</v>
      </c>
    </row>
    <row r="479" spans="1:6" x14ac:dyDescent="0.2">
      <c r="A479" s="27">
        <v>42034.856817129628</v>
      </c>
      <c r="B479" s="16"/>
      <c r="C479" s="16"/>
      <c r="D479" s="16"/>
      <c r="E479" s="16">
        <v>1</v>
      </c>
      <c r="F479" s="16">
        <v>1</v>
      </c>
    </row>
    <row r="480" spans="1:6" x14ac:dyDescent="0.2">
      <c r="A480" s="27">
        <v>42034.928252314814</v>
      </c>
      <c r="B480" s="16">
        <v>1</v>
      </c>
      <c r="C480" s="16"/>
      <c r="D480" s="16"/>
      <c r="E480" s="16"/>
      <c r="F480" s="16">
        <v>1</v>
      </c>
    </row>
    <row r="481" spans="1:6" x14ac:dyDescent="0.2">
      <c r="A481" s="27">
        <v>42034.960127314815</v>
      </c>
      <c r="B481" s="16"/>
      <c r="C481" s="16"/>
      <c r="D481" s="16">
        <v>1</v>
      </c>
      <c r="E481" s="16"/>
      <c r="F481" s="16">
        <v>1</v>
      </c>
    </row>
    <row r="482" spans="1:6" x14ac:dyDescent="0.2">
      <c r="A482" s="27">
        <v>42036.24428240741</v>
      </c>
      <c r="B482" s="16">
        <v>1</v>
      </c>
      <c r="C482" s="16"/>
      <c r="D482" s="16"/>
      <c r="E482" s="16"/>
      <c r="F482" s="16">
        <v>1</v>
      </c>
    </row>
    <row r="483" spans="1:6" x14ac:dyDescent="0.2">
      <c r="A483" s="27">
        <v>42036.704525462963</v>
      </c>
      <c r="B483" s="16">
        <v>1</v>
      </c>
      <c r="C483" s="16"/>
      <c r="D483" s="16"/>
      <c r="E483" s="16"/>
      <c r="F483" s="16">
        <v>1</v>
      </c>
    </row>
    <row r="484" spans="1:6" x14ac:dyDescent="0.2">
      <c r="A484" s="27">
        <v>42036.99559027778</v>
      </c>
      <c r="B484" s="16">
        <v>1</v>
      </c>
      <c r="C484" s="16"/>
      <c r="D484" s="16"/>
      <c r="E484" s="16"/>
      <c r="F484" s="16">
        <v>1</v>
      </c>
    </row>
    <row r="485" spans="1:6" x14ac:dyDescent="0.2">
      <c r="A485" s="27">
        <v>42037.598958333336</v>
      </c>
      <c r="B485" s="16">
        <v>1</v>
      </c>
      <c r="C485" s="16"/>
      <c r="D485" s="16"/>
      <c r="E485" s="16"/>
      <c r="F485" s="16">
        <v>1</v>
      </c>
    </row>
    <row r="486" spans="1:6" x14ac:dyDescent="0.2">
      <c r="A486" s="27">
        <v>42037.791238425925</v>
      </c>
      <c r="B486" s="16">
        <v>1</v>
      </c>
      <c r="C486" s="16"/>
      <c r="D486" s="16"/>
      <c r="E486" s="16"/>
      <c r="F486" s="16">
        <v>1</v>
      </c>
    </row>
    <row r="487" spans="1:6" x14ac:dyDescent="0.2">
      <c r="A487" s="27">
        <v>42037.938206018516</v>
      </c>
      <c r="B487" s="16">
        <v>1</v>
      </c>
      <c r="C487" s="16"/>
      <c r="D487" s="16"/>
      <c r="E487" s="16"/>
      <c r="F487" s="16">
        <v>1</v>
      </c>
    </row>
    <row r="488" spans="1:6" x14ac:dyDescent="0.2">
      <c r="A488" s="27">
        <v>42037.986284722225</v>
      </c>
      <c r="B488" s="16"/>
      <c r="C488" s="16"/>
      <c r="D488" s="16">
        <v>1</v>
      </c>
      <c r="E488" s="16"/>
      <c r="F488" s="16">
        <v>1</v>
      </c>
    </row>
    <row r="489" spans="1:6" x14ac:dyDescent="0.2">
      <c r="A489" s="27">
        <v>42038.720451388886</v>
      </c>
      <c r="B489" s="16">
        <v>1</v>
      </c>
      <c r="C489" s="16"/>
      <c r="D489" s="16"/>
      <c r="E489" s="16"/>
      <c r="F489" s="16">
        <v>1</v>
      </c>
    </row>
    <row r="490" spans="1:6" x14ac:dyDescent="0.2">
      <c r="A490" s="27">
        <v>42039.194988425923</v>
      </c>
      <c r="B490" s="16"/>
      <c r="C490" s="16"/>
      <c r="D490" s="16">
        <v>1</v>
      </c>
      <c r="E490" s="16"/>
      <c r="F490" s="16">
        <v>1</v>
      </c>
    </row>
    <row r="491" spans="1:6" x14ac:dyDescent="0.2">
      <c r="A491" s="27">
        <v>42039.384571759256</v>
      </c>
      <c r="B491" s="16">
        <v>1</v>
      </c>
      <c r="C491" s="16"/>
      <c r="D491" s="16"/>
      <c r="E491" s="16"/>
      <c r="F491" s="16">
        <v>1</v>
      </c>
    </row>
    <row r="492" spans="1:6" x14ac:dyDescent="0.2">
      <c r="A492" s="27">
        <v>42040.831678240742</v>
      </c>
      <c r="B492" s="16">
        <v>1</v>
      </c>
      <c r="C492" s="16"/>
      <c r="D492" s="16"/>
      <c r="E492" s="16"/>
      <c r="F492" s="16">
        <v>1</v>
      </c>
    </row>
    <row r="493" spans="1:6" x14ac:dyDescent="0.2">
      <c r="A493" s="27">
        <v>42041.205000000002</v>
      </c>
      <c r="B493" s="16"/>
      <c r="C493" s="16"/>
      <c r="D493" s="16">
        <v>1</v>
      </c>
      <c r="E493" s="16"/>
      <c r="F493" s="16">
        <v>1</v>
      </c>
    </row>
    <row r="494" spans="1:6" x14ac:dyDescent="0.2">
      <c r="A494" s="27">
        <v>42041.581307870372</v>
      </c>
      <c r="B494" s="16"/>
      <c r="C494" s="16"/>
      <c r="D494" s="16">
        <v>1</v>
      </c>
      <c r="E494" s="16"/>
      <c r="F494" s="16">
        <v>1</v>
      </c>
    </row>
    <row r="495" spans="1:6" x14ac:dyDescent="0.2">
      <c r="A495" s="27">
        <v>42041.714178240742</v>
      </c>
      <c r="B495" s="16">
        <v>1</v>
      </c>
      <c r="C495" s="16"/>
      <c r="D495" s="16"/>
      <c r="E495" s="16"/>
      <c r="F495" s="16">
        <v>1</v>
      </c>
    </row>
    <row r="496" spans="1:6" x14ac:dyDescent="0.2">
      <c r="A496" s="27">
        <v>42041.743090277778</v>
      </c>
      <c r="B496" s="16"/>
      <c r="C496" s="16"/>
      <c r="D496" s="16">
        <v>1</v>
      </c>
      <c r="E496" s="16"/>
      <c r="F496" s="16">
        <v>1</v>
      </c>
    </row>
    <row r="497" spans="1:6" x14ac:dyDescent="0.2">
      <c r="A497" s="27">
        <v>42042.197824074072</v>
      </c>
      <c r="B497" s="16">
        <v>1</v>
      </c>
      <c r="C497" s="16"/>
      <c r="D497" s="16"/>
      <c r="E497" s="16"/>
      <c r="F497" s="16">
        <v>1</v>
      </c>
    </row>
    <row r="498" spans="1:6" x14ac:dyDescent="0.2">
      <c r="A498" s="27">
        <v>42044.184988425928</v>
      </c>
      <c r="B498" s="16">
        <v>1</v>
      </c>
      <c r="C498" s="16"/>
      <c r="D498" s="16"/>
      <c r="E498" s="16"/>
      <c r="F498" s="16">
        <v>1</v>
      </c>
    </row>
    <row r="499" spans="1:6" x14ac:dyDescent="0.2">
      <c r="A499" s="27">
        <v>42044.765960648147</v>
      </c>
      <c r="B499" s="16">
        <v>1</v>
      </c>
      <c r="C499" s="16"/>
      <c r="D499" s="16"/>
      <c r="E499" s="16"/>
      <c r="F499" s="16">
        <v>1</v>
      </c>
    </row>
    <row r="500" spans="1:6" x14ac:dyDescent="0.2">
      <c r="A500" s="27">
        <v>42045.84238425926</v>
      </c>
      <c r="B500" s="16">
        <v>1</v>
      </c>
      <c r="C500" s="16"/>
      <c r="D500" s="16"/>
      <c r="E500" s="16"/>
      <c r="F500" s="16">
        <v>1</v>
      </c>
    </row>
    <row r="501" spans="1:6" x14ac:dyDescent="0.2">
      <c r="A501" s="27">
        <v>42047.07640046296</v>
      </c>
      <c r="B501" s="16"/>
      <c r="C501" s="16"/>
      <c r="D501" s="16">
        <v>1</v>
      </c>
      <c r="E501" s="16"/>
      <c r="F501" s="16">
        <v>1</v>
      </c>
    </row>
    <row r="502" spans="1:6" x14ac:dyDescent="0.2">
      <c r="A502" s="27">
        <v>42047.724444444444</v>
      </c>
      <c r="B502" s="16"/>
      <c r="C502" s="16"/>
      <c r="D502" s="16"/>
      <c r="E502" s="16">
        <v>1</v>
      </c>
      <c r="F502" s="16">
        <v>1</v>
      </c>
    </row>
    <row r="503" spans="1:6" x14ac:dyDescent="0.2">
      <c r="A503" s="27">
        <v>42048.711724537039</v>
      </c>
      <c r="B503" s="16"/>
      <c r="C503" s="16"/>
      <c r="D503" s="16">
        <v>1</v>
      </c>
      <c r="E503" s="16"/>
      <c r="F503" s="16">
        <v>1</v>
      </c>
    </row>
    <row r="504" spans="1:6" x14ac:dyDescent="0.2">
      <c r="A504" s="27">
        <v>42050.008368055554</v>
      </c>
      <c r="B504" s="16">
        <v>1</v>
      </c>
      <c r="C504" s="16"/>
      <c r="D504" s="16"/>
      <c r="E504" s="16"/>
      <c r="F504" s="16">
        <v>1</v>
      </c>
    </row>
    <row r="505" spans="1:6" x14ac:dyDescent="0.2">
      <c r="A505" s="27">
        <v>42050.019641203704</v>
      </c>
      <c r="B505" s="16">
        <v>1</v>
      </c>
      <c r="C505" s="16"/>
      <c r="D505" s="16"/>
      <c r="E505" s="16"/>
      <c r="F505" s="16">
        <v>1</v>
      </c>
    </row>
    <row r="506" spans="1:6" x14ac:dyDescent="0.2">
      <c r="A506" s="27">
        <v>42050.983182870368</v>
      </c>
      <c r="B506" s="16">
        <v>1</v>
      </c>
      <c r="C506" s="16"/>
      <c r="D506" s="16"/>
      <c r="E506" s="16"/>
      <c r="F506" s="16">
        <v>1</v>
      </c>
    </row>
    <row r="507" spans="1:6" x14ac:dyDescent="0.2">
      <c r="A507" s="27">
        <v>42052.949814814812</v>
      </c>
      <c r="B507" s="16">
        <v>1</v>
      </c>
      <c r="C507" s="16"/>
      <c r="D507" s="16"/>
      <c r="E507" s="16"/>
      <c r="F507" s="16">
        <v>1</v>
      </c>
    </row>
    <row r="508" spans="1:6" x14ac:dyDescent="0.2">
      <c r="A508" s="27">
        <v>42053.049375000002</v>
      </c>
      <c r="B508" s="16"/>
      <c r="C508" s="16"/>
      <c r="D508" s="16">
        <v>1</v>
      </c>
      <c r="E508" s="16"/>
      <c r="F508" s="16">
        <v>1</v>
      </c>
    </row>
    <row r="509" spans="1:6" x14ac:dyDescent="0.2">
      <c r="A509" s="27">
        <v>42053.106111111112</v>
      </c>
      <c r="B509" s="16">
        <v>1</v>
      </c>
      <c r="C509" s="16"/>
      <c r="D509" s="16"/>
      <c r="E509" s="16"/>
      <c r="F509" s="16">
        <v>1</v>
      </c>
    </row>
    <row r="510" spans="1:6" x14ac:dyDescent="0.2">
      <c r="A510" s="27">
        <v>42053.671666666669</v>
      </c>
      <c r="B510" s="16">
        <v>1</v>
      </c>
      <c r="C510" s="16"/>
      <c r="D510" s="16"/>
      <c r="E510" s="16"/>
      <c r="F510" s="16">
        <v>1</v>
      </c>
    </row>
    <row r="511" spans="1:6" x14ac:dyDescent="0.2">
      <c r="A511" s="27">
        <v>42053.672824074078</v>
      </c>
      <c r="B511" s="16"/>
      <c r="C511" s="16"/>
      <c r="D511" s="16">
        <v>1</v>
      </c>
      <c r="E511" s="16"/>
      <c r="F511" s="16">
        <v>1</v>
      </c>
    </row>
    <row r="512" spans="1:6" x14ac:dyDescent="0.2">
      <c r="A512" s="27">
        <v>42053.704293981478</v>
      </c>
      <c r="B512" s="16">
        <v>1</v>
      </c>
      <c r="C512" s="16"/>
      <c r="D512" s="16"/>
      <c r="E512" s="16"/>
      <c r="F512" s="16">
        <v>1</v>
      </c>
    </row>
    <row r="513" spans="1:6" x14ac:dyDescent="0.2">
      <c r="A513" s="27">
        <v>42053.722060185188</v>
      </c>
      <c r="B513" s="16"/>
      <c r="C513" s="16"/>
      <c r="D513" s="16">
        <v>1</v>
      </c>
      <c r="E513" s="16"/>
      <c r="F513" s="16">
        <v>1</v>
      </c>
    </row>
    <row r="514" spans="1:6" x14ac:dyDescent="0.2">
      <c r="A514" s="27">
        <v>42053.732627314814</v>
      </c>
      <c r="B514" s="16">
        <v>1</v>
      </c>
      <c r="C514" s="16"/>
      <c r="D514" s="16"/>
      <c r="E514" s="16"/>
      <c r="F514" s="16">
        <v>1</v>
      </c>
    </row>
    <row r="515" spans="1:6" x14ac:dyDescent="0.2">
      <c r="A515" s="27">
        <v>42053.733078703706</v>
      </c>
      <c r="B515" s="16">
        <v>1</v>
      </c>
      <c r="C515" s="16"/>
      <c r="D515" s="16"/>
      <c r="E515" s="16"/>
      <c r="F515" s="16">
        <v>1</v>
      </c>
    </row>
    <row r="516" spans="1:6" x14ac:dyDescent="0.2">
      <c r="A516" s="27">
        <v>42053.916921296295</v>
      </c>
      <c r="B516" s="16">
        <v>1</v>
      </c>
      <c r="C516" s="16"/>
      <c r="D516" s="16"/>
      <c r="E516" s="16"/>
      <c r="F516" s="16">
        <v>1</v>
      </c>
    </row>
    <row r="517" spans="1:6" x14ac:dyDescent="0.2">
      <c r="A517" s="27">
        <v>42054.024421296293</v>
      </c>
      <c r="B517" s="16">
        <v>1</v>
      </c>
      <c r="C517" s="16"/>
      <c r="D517" s="16"/>
      <c r="E517" s="16"/>
      <c r="F517" s="16">
        <v>1</v>
      </c>
    </row>
    <row r="518" spans="1:6" x14ac:dyDescent="0.2">
      <c r="A518" s="27">
        <v>42054.744189814817</v>
      </c>
      <c r="B518" s="16">
        <v>1</v>
      </c>
      <c r="C518" s="16"/>
      <c r="D518" s="16"/>
      <c r="E518" s="16"/>
      <c r="F518" s="16">
        <v>1</v>
      </c>
    </row>
    <row r="519" spans="1:6" x14ac:dyDescent="0.2">
      <c r="A519" s="27">
        <v>42054.849050925928</v>
      </c>
      <c r="B519" s="16">
        <v>1</v>
      </c>
      <c r="C519" s="16"/>
      <c r="D519" s="16"/>
      <c r="E519" s="16"/>
      <c r="F519" s="16">
        <v>1</v>
      </c>
    </row>
    <row r="520" spans="1:6" x14ac:dyDescent="0.2">
      <c r="A520" s="27">
        <v>42055.277199074073</v>
      </c>
      <c r="B520" s="16">
        <v>1</v>
      </c>
      <c r="C520" s="16"/>
      <c r="D520" s="16"/>
      <c r="E520" s="16"/>
      <c r="F520" s="16">
        <v>1</v>
      </c>
    </row>
    <row r="521" spans="1:6" x14ac:dyDescent="0.2">
      <c r="A521" s="27">
        <v>42055.713368055556</v>
      </c>
      <c r="B521" s="16"/>
      <c r="C521" s="16"/>
      <c r="D521" s="16">
        <v>1</v>
      </c>
      <c r="E521" s="16"/>
      <c r="F521" s="16">
        <v>1</v>
      </c>
    </row>
    <row r="522" spans="1:6" x14ac:dyDescent="0.2">
      <c r="A522" s="27">
        <v>42056.013124999998</v>
      </c>
      <c r="B522" s="16">
        <v>1</v>
      </c>
      <c r="C522" s="16"/>
      <c r="D522" s="16"/>
      <c r="E522" s="16"/>
      <c r="F522" s="16">
        <v>1</v>
      </c>
    </row>
    <row r="523" spans="1:6" x14ac:dyDescent="0.2">
      <c r="A523" s="27">
        <v>42056.091631944444</v>
      </c>
      <c r="B523" s="16">
        <v>1</v>
      </c>
      <c r="C523" s="16"/>
      <c r="D523" s="16"/>
      <c r="E523" s="16"/>
      <c r="F523" s="16">
        <v>1</v>
      </c>
    </row>
    <row r="524" spans="1:6" x14ac:dyDescent="0.2">
      <c r="A524" s="27">
        <v>42056.132453703707</v>
      </c>
      <c r="B524" s="16"/>
      <c r="C524" s="16"/>
      <c r="D524" s="16">
        <v>1</v>
      </c>
      <c r="E524" s="16"/>
      <c r="F524" s="16">
        <v>1</v>
      </c>
    </row>
    <row r="525" spans="1:6" x14ac:dyDescent="0.2">
      <c r="A525" s="27">
        <v>42056.651435185187</v>
      </c>
      <c r="B525" s="16">
        <v>1</v>
      </c>
      <c r="C525" s="16"/>
      <c r="D525" s="16"/>
      <c r="E525" s="16"/>
      <c r="F525" s="16">
        <v>1</v>
      </c>
    </row>
    <row r="526" spans="1:6" x14ac:dyDescent="0.2">
      <c r="A526" s="27">
        <v>42057.190960648149</v>
      </c>
      <c r="B526" s="16"/>
      <c r="C526" s="16"/>
      <c r="D526" s="16">
        <v>1</v>
      </c>
      <c r="E526" s="16"/>
      <c r="F526" s="16">
        <v>1</v>
      </c>
    </row>
    <row r="527" spans="1:6" x14ac:dyDescent="0.2">
      <c r="A527" s="27">
        <v>42057.277858796297</v>
      </c>
      <c r="B527" s="16"/>
      <c r="C527" s="16"/>
      <c r="D527" s="16">
        <v>1</v>
      </c>
      <c r="E527" s="16"/>
      <c r="F527" s="16">
        <v>1</v>
      </c>
    </row>
    <row r="528" spans="1:6" x14ac:dyDescent="0.2">
      <c r="A528" s="27">
        <v>42057.536944444444</v>
      </c>
      <c r="B528" s="16">
        <v>1</v>
      </c>
      <c r="C528" s="16"/>
      <c r="D528" s="16"/>
      <c r="E528" s="16"/>
      <c r="F528" s="16">
        <v>1</v>
      </c>
    </row>
    <row r="529" spans="1:6" x14ac:dyDescent="0.2">
      <c r="A529" s="27">
        <v>42058.603877314818</v>
      </c>
      <c r="B529" s="16"/>
      <c r="C529" s="16"/>
      <c r="D529" s="16">
        <v>1</v>
      </c>
      <c r="E529" s="16"/>
      <c r="F529" s="16">
        <v>1</v>
      </c>
    </row>
    <row r="530" spans="1:6" x14ac:dyDescent="0.2">
      <c r="A530" s="27">
        <v>42058.79247685185</v>
      </c>
      <c r="B530" s="16"/>
      <c r="C530" s="16"/>
      <c r="D530" s="16">
        <v>1</v>
      </c>
      <c r="E530" s="16"/>
      <c r="F530" s="16">
        <v>1</v>
      </c>
    </row>
    <row r="531" spans="1:6" x14ac:dyDescent="0.2">
      <c r="A531" s="27">
        <v>42058.904074074075</v>
      </c>
      <c r="B531" s="16">
        <v>1</v>
      </c>
      <c r="C531" s="16"/>
      <c r="D531" s="16"/>
      <c r="E531" s="16"/>
      <c r="F531" s="16">
        <v>1</v>
      </c>
    </row>
    <row r="532" spans="1:6" x14ac:dyDescent="0.2">
      <c r="A532" s="27">
        <v>42059.085752314815</v>
      </c>
      <c r="B532" s="16">
        <v>1</v>
      </c>
      <c r="C532" s="16"/>
      <c r="D532" s="16"/>
      <c r="E532" s="16"/>
      <c r="F532" s="16">
        <v>1</v>
      </c>
    </row>
    <row r="533" spans="1:6" x14ac:dyDescent="0.2">
      <c r="A533" s="27">
        <v>42059.27002314815</v>
      </c>
      <c r="B533" s="16"/>
      <c r="C533" s="16"/>
      <c r="D533" s="16">
        <v>1</v>
      </c>
      <c r="E533" s="16"/>
      <c r="F533" s="16">
        <v>1</v>
      </c>
    </row>
    <row r="534" spans="1:6" x14ac:dyDescent="0.2">
      <c r="A534" s="27">
        <v>42059.453923611109</v>
      </c>
      <c r="B534" s="16">
        <v>1</v>
      </c>
      <c r="C534" s="16"/>
      <c r="D534" s="16"/>
      <c r="E534" s="16"/>
      <c r="F534" s="16">
        <v>1</v>
      </c>
    </row>
    <row r="535" spans="1:6" x14ac:dyDescent="0.2">
      <c r="A535" s="27">
        <v>42059.701319444444</v>
      </c>
      <c r="B535" s="16">
        <v>1</v>
      </c>
      <c r="C535" s="16"/>
      <c r="D535" s="16"/>
      <c r="E535" s="16"/>
      <c r="F535" s="16">
        <v>1</v>
      </c>
    </row>
    <row r="536" spans="1:6" x14ac:dyDescent="0.2">
      <c r="A536" s="27">
        <v>42059.970729166664</v>
      </c>
      <c r="B536" s="16"/>
      <c r="C536" s="16"/>
      <c r="D536" s="16">
        <v>1</v>
      </c>
      <c r="E536" s="16"/>
      <c r="F536" s="16">
        <v>1</v>
      </c>
    </row>
    <row r="537" spans="1:6" x14ac:dyDescent="0.2">
      <c r="A537" s="27">
        <v>42060.035636574074</v>
      </c>
      <c r="B537" s="16">
        <v>1</v>
      </c>
      <c r="C537" s="16"/>
      <c r="D537" s="16"/>
      <c r="E537" s="16"/>
      <c r="F537" s="16">
        <v>1</v>
      </c>
    </row>
    <row r="538" spans="1:6" x14ac:dyDescent="0.2">
      <c r="A538" s="27">
        <v>42060.04550925926</v>
      </c>
      <c r="B538" s="16"/>
      <c r="C538" s="16"/>
      <c r="D538" s="16">
        <v>1</v>
      </c>
      <c r="E538" s="16"/>
      <c r="F538" s="16">
        <v>1</v>
      </c>
    </row>
    <row r="539" spans="1:6" x14ac:dyDescent="0.2">
      <c r="A539" s="27">
        <v>42060.683935185189</v>
      </c>
      <c r="B539" s="16">
        <v>1</v>
      </c>
      <c r="C539" s="16"/>
      <c r="D539" s="16"/>
      <c r="E539" s="16"/>
      <c r="F539" s="16">
        <v>1</v>
      </c>
    </row>
    <row r="540" spans="1:6" x14ac:dyDescent="0.2">
      <c r="A540" s="27">
        <v>42061.212488425925</v>
      </c>
      <c r="B540" s="16">
        <v>1</v>
      </c>
      <c r="C540" s="16"/>
      <c r="D540" s="16"/>
      <c r="E540" s="16"/>
      <c r="F540" s="16">
        <v>1</v>
      </c>
    </row>
    <row r="541" spans="1:6" x14ac:dyDescent="0.2">
      <c r="A541" s="27">
        <v>42061.963263888887</v>
      </c>
      <c r="B541" s="16"/>
      <c r="C541" s="16"/>
      <c r="D541" s="16">
        <v>1</v>
      </c>
      <c r="E541" s="16"/>
      <c r="F541" s="16">
        <v>1</v>
      </c>
    </row>
    <row r="542" spans="1:6" x14ac:dyDescent="0.2">
      <c r="A542" s="27">
        <v>42062.296412037038</v>
      </c>
      <c r="B542" s="16">
        <v>1</v>
      </c>
      <c r="C542" s="16"/>
      <c r="D542" s="16"/>
      <c r="E542" s="16"/>
      <c r="F542" s="16">
        <v>1</v>
      </c>
    </row>
    <row r="543" spans="1:6" x14ac:dyDescent="0.2">
      <c r="A543" s="27">
        <v>42062.680486111109</v>
      </c>
      <c r="B543" s="16"/>
      <c r="C543" s="16"/>
      <c r="D543" s="16">
        <v>1</v>
      </c>
      <c r="E543" s="16"/>
      <c r="F543" s="16">
        <v>1</v>
      </c>
    </row>
    <row r="544" spans="1:6" x14ac:dyDescent="0.2">
      <c r="A544" s="27">
        <v>42062.834444444445</v>
      </c>
      <c r="B544" s="16">
        <v>1</v>
      </c>
      <c r="C544" s="16"/>
      <c r="D544" s="16"/>
      <c r="E544" s="16"/>
      <c r="F544" s="16">
        <v>1</v>
      </c>
    </row>
    <row r="545" spans="1:6" x14ac:dyDescent="0.2">
      <c r="A545" s="27">
        <v>42064.220069444447</v>
      </c>
      <c r="B545" s="16">
        <v>1</v>
      </c>
      <c r="C545" s="16"/>
      <c r="D545" s="16"/>
      <c r="E545" s="16"/>
      <c r="F545" s="16">
        <v>1</v>
      </c>
    </row>
    <row r="546" spans="1:6" x14ac:dyDescent="0.2">
      <c r="A546" s="27">
        <v>42064.652673611112</v>
      </c>
      <c r="B546" s="16">
        <v>1</v>
      </c>
      <c r="C546" s="16"/>
      <c r="D546" s="16"/>
      <c r="E546" s="16"/>
      <c r="F546" s="16">
        <v>1</v>
      </c>
    </row>
    <row r="547" spans="1:6" x14ac:dyDescent="0.2">
      <c r="A547" s="27">
        <v>42064.785613425927</v>
      </c>
      <c r="B547" s="16">
        <v>1</v>
      </c>
      <c r="C547" s="16"/>
      <c r="D547" s="16"/>
      <c r="E547" s="16"/>
      <c r="F547" s="16">
        <v>1</v>
      </c>
    </row>
    <row r="548" spans="1:6" x14ac:dyDescent="0.2">
      <c r="A548" s="27">
        <v>42065.190694444442</v>
      </c>
      <c r="B548" s="16"/>
      <c r="C548" s="16"/>
      <c r="D548" s="16">
        <v>1</v>
      </c>
      <c r="E548" s="16"/>
      <c r="F548" s="16">
        <v>1</v>
      </c>
    </row>
    <row r="549" spans="1:6" x14ac:dyDescent="0.2">
      <c r="A549" s="27">
        <v>42065.750300925924</v>
      </c>
      <c r="B549" s="16">
        <v>1</v>
      </c>
      <c r="C549" s="16"/>
      <c r="D549" s="16"/>
      <c r="E549" s="16"/>
      <c r="F549" s="16">
        <v>1</v>
      </c>
    </row>
    <row r="550" spans="1:6" x14ac:dyDescent="0.2">
      <c r="A550" s="27">
        <v>42065.791574074072</v>
      </c>
      <c r="B550" s="16"/>
      <c r="C550" s="16"/>
      <c r="D550" s="16"/>
      <c r="E550" s="16">
        <v>1</v>
      </c>
      <c r="F550" s="16">
        <v>1</v>
      </c>
    </row>
    <row r="551" spans="1:6" x14ac:dyDescent="0.2">
      <c r="A551" s="27">
        <v>42065.818807870368</v>
      </c>
      <c r="B551" s="16"/>
      <c r="C551" s="16"/>
      <c r="D551" s="16">
        <v>1</v>
      </c>
      <c r="E551" s="16"/>
      <c r="F551" s="16">
        <v>1</v>
      </c>
    </row>
    <row r="552" spans="1:6" x14ac:dyDescent="0.2">
      <c r="A552" s="27">
        <v>42065.887361111112</v>
      </c>
      <c r="B552" s="16">
        <v>1</v>
      </c>
      <c r="C552" s="16"/>
      <c r="D552" s="16"/>
      <c r="E552" s="16"/>
      <c r="F552" s="16">
        <v>1</v>
      </c>
    </row>
    <row r="553" spans="1:6" x14ac:dyDescent="0.2">
      <c r="A553" s="27">
        <v>42067.011643518519</v>
      </c>
      <c r="B553" s="16">
        <v>1</v>
      </c>
      <c r="C553" s="16"/>
      <c r="D553" s="16"/>
      <c r="E553" s="16"/>
      <c r="F553" s="16">
        <v>1</v>
      </c>
    </row>
    <row r="554" spans="1:6" x14ac:dyDescent="0.2">
      <c r="A554" s="27">
        <v>42067.947337962964</v>
      </c>
      <c r="B554" s="16"/>
      <c r="C554" s="16"/>
      <c r="D554" s="16">
        <v>1</v>
      </c>
      <c r="E554" s="16"/>
      <c r="F554" s="16">
        <v>1</v>
      </c>
    </row>
    <row r="555" spans="1:6" x14ac:dyDescent="0.2">
      <c r="A555" s="27">
        <v>42068.888391203705</v>
      </c>
      <c r="B555" s="16">
        <v>1</v>
      </c>
      <c r="C555" s="16"/>
      <c r="D555" s="16"/>
      <c r="E555" s="16"/>
      <c r="F555" s="16">
        <v>1</v>
      </c>
    </row>
    <row r="556" spans="1:6" x14ac:dyDescent="0.2">
      <c r="A556" s="27">
        <v>42069.391446759262</v>
      </c>
      <c r="B556" s="16"/>
      <c r="C556" s="16"/>
      <c r="D556" s="16">
        <v>1</v>
      </c>
      <c r="E556" s="16"/>
      <c r="F556" s="16">
        <v>1</v>
      </c>
    </row>
    <row r="557" spans="1:6" x14ac:dyDescent="0.2">
      <c r="A557" s="27">
        <v>42069.903437499997</v>
      </c>
      <c r="B557" s="16"/>
      <c r="C557" s="16"/>
      <c r="D557" s="16">
        <v>1</v>
      </c>
      <c r="E557" s="16"/>
      <c r="F557" s="16">
        <v>1</v>
      </c>
    </row>
    <row r="558" spans="1:6" x14ac:dyDescent="0.2">
      <c r="A558" s="27">
        <v>42072.370381944442</v>
      </c>
      <c r="B558" s="16">
        <v>1</v>
      </c>
      <c r="C558" s="16"/>
      <c r="D558" s="16"/>
      <c r="E558" s="16"/>
      <c r="F558" s="16">
        <v>1</v>
      </c>
    </row>
    <row r="559" spans="1:6" x14ac:dyDescent="0.2">
      <c r="A559" s="27">
        <v>42072.576249999998</v>
      </c>
      <c r="B559" s="16">
        <v>1</v>
      </c>
      <c r="C559" s="16"/>
      <c r="D559" s="16"/>
      <c r="E559" s="16"/>
      <c r="F559" s="16">
        <v>1</v>
      </c>
    </row>
    <row r="560" spans="1:6" x14ac:dyDescent="0.2">
      <c r="A560" s="27">
        <v>42073.660694444443</v>
      </c>
      <c r="B560" s="16">
        <v>1</v>
      </c>
      <c r="C560" s="16"/>
      <c r="D560" s="16"/>
      <c r="E560" s="16"/>
      <c r="F560" s="16">
        <v>1</v>
      </c>
    </row>
    <row r="561" spans="1:6" x14ac:dyDescent="0.2">
      <c r="A561" s="27">
        <v>42074.219699074078</v>
      </c>
      <c r="B561" s="16"/>
      <c r="C561" s="16"/>
      <c r="D561" s="16">
        <v>1</v>
      </c>
      <c r="E561" s="16"/>
      <c r="F561" s="16">
        <v>1</v>
      </c>
    </row>
    <row r="562" spans="1:6" x14ac:dyDescent="0.2">
      <c r="A562" s="27">
        <v>42075.807395833333</v>
      </c>
      <c r="B562" s="16">
        <v>1</v>
      </c>
      <c r="C562" s="16"/>
      <c r="D562" s="16"/>
      <c r="E562" s="16"/>
      <c r="F562" s="16">
        <v>1</v>
      </c>
    </row>
    <row r="563" spans="1:6" x14ac:dyDescent="0.2">
      <c r="A563" s="27">
        <v>42075.942627314813</v>
      </c>
      <c r="B563" s="16">
        <v>1</v>
      </c>
      <c r="C563" s="16"/>
      <c r="D563" s="16"/>
      <c r="E563" s="16"/>
      <c r="F563" s="16">
        <v>1</v>
      </c>
    </row>
    <row r="564" spans="1:6" x14ac:dyDescent="0.2">
      <c r="A564" s="27">
        <v>42075.979988425926</v>
      </c>
      <c r="B564" s="16"/>
      <c r="C564" s="16"/>
      <c r="D564" s="16">
        <v>1</v>
      </c>
      <c r="E564" s="16"/>
      <c r="F564" s="16">
        <v>1</v>
      </c>
    </row>
    <row r="565" spans="1:6" x14ac:dyDescent="0.2">
      <c r="A565" s="27">
        <v>42077.12939814815</v>
      </c>
      <c r="B565" s="16"/>
      <c r="C565" s="16"/>
      <c r="D565" s="16">
        <v>1</v>
      </c>
      <c r="E565" s="16"/>
      <c r="F565" s="16">
        <v>1</v>
      </c>
    </row>
    <row r="566" spans="1:6" x14ac:dyDescent="0.2">
      <c r="A566" s="27">
        <v>42078.345208333332</v>
      </c>
      <c r="B566" s="16"/>
      <c r="C566" s="16"/>
      <c r="D566" s="16">
        <v>1</v>
      </c>
      <c r="E566" s="16"/>
      <c r="F566" s="16">
        <v>1</v>
      </c>
    </row>
    <row r="567" spans="1:6" x14ac:dyDescent="0.2">
      <c r="A567" s="27">
        <v>42079.857974537037</v>
      </c>
      <c r="B567" s="16"/>
      <c r="C567" s="16"/>
      <c r="D567" s="16"/>
      <c r="E567" s="16">
        <v>1</v>
      </c>
      <c r="F567" s="16">
        <v>1</v>
      </c>
    </row>
    <row r="568" spans="1:6" x14ac:dyDescent="0.2">
      <c r="A568" s="27">
        <v>42081.515335648146</v>
      </c>
      <c r="B568" s="16"/>
      <c r="C568" s="16"/>
      <c r="D568" s="16">
        <v>1</v>
      </c>
      <c r="E568" s="16"/>
      <c r="F568" s="16">
        <v>1</v>
      </c>
    </row>
    <row r="569" spans="1:6" x14ac:dyDescent="0.2">
      <c r="A569" s="27">
        <v>42081.731273148151</v>
      </c>
      <c r="B569" s="16"/>
      <c r="C569" s="16"/>
      <c r="D569" s="16">
        <v>1</v>
      </c>
      <c r="E569" s="16"/>
      <c r="F569" s="16">
        <v>1</v>
      </c>
    </row>
    <row r="570" spans="1:6" x14ac:dyDescent="0.2">
      <c r="A570" s="27">
        <v>42083.070590277777</v>
      </c>
      <c r="B570" s="16">
        <v>1</v>
      </c>
      <c r="C570" s="16"/>
      <c r="D570" s="16"/>
      <c r="E570" s="16"/>
      <c r="F570" s="16">
        <v>1</v>
      </c>
    </row>
    <row r="571" spans="1:6" x14ac:dyDescent="0.2">
      <c r="A571" s="27">
        <v>42084.881539351853</v>
      </c>
      <c r="B571" s="16"/>
      <c r="C571" s="16"/>
      <c r="D571" s="16">
        <v>1</v>
      </c>
      <c r="E571" s="16"/>
      <c r="F571" s="16">
        <v>1</v>
      </c>
    </row>
    <row r="572" spans="1:6" x14ac:dyDescent="0.2">
      <c r="A572" s="27">
        <v>42086.614942129629</v>
      </c>
      <c r="B572" s="16">
        <v>1</v>
      </c>
      <c r="C572" s="16"/>
      <c r="D572" s="16"/>
      <c r="E572" s="16"/>
      <c r="F572" s="16">
        <v>1</v>
      </c>
    </row>
    <row r="573" spans="1:6" x14ac:dyDescent="0.2">
      <c r="A573" s="27">
        <v>42087.768055555556</v>
      </c>
      <c r="B573" s="16">
        <v>1</v>
      </c>
      <c r="C573" s="16"/>
      <c r="D573" s="16"/>
      <c r="E573" s="16"/>
      <c r="F573" s="16">
        <v>1</v>
      </c>
    </row>
    <row r="574" spans="1:6" x14ac:dyDescent="0.2">
      <c r="A574" s="27">
        <v>42087.792303240742</v>
      </c>
      <c r="B574" s="16">
        <v>1</v>
      </c>
      <c r="C574" s="16"/>
      <c r="D574" s="16"/>
      <c r="E574" s="16"/>
      <c r="F574" s="16">
        <v>1</v>
      </c>
    </row>
    <row r="575" spans="1:6" x14ac:dyDescent="0.2">
      <c r="A575" s="27">
        <v>42088.723692129628</v>
      </c>
      <c r="B575" s="16">
        <v>1</v>
      </c>
      <c r="C575" s="16"/>
      <c r="D575" s="16"/>
      <c r="E575" s="16"/>
      <c r="F575" s="16">
        <v>1</v>
      </c>
    </row>
    <row r="576" spans="1:6" x14ac:dyDescent="0.2">
      <c r="A576" s="27">
        <v>42088.911354166667</v>
      </c>
      <c r="B576" s="16">
        <v>1</v>
      </c>
      <c r="C576" s="16"/>
      <c r="D576" s="16"/>
      <c r="E576" s="16"/>
      <c r="F576" s="16">
        <v>1</v>
      </c>
    </row>
    <row r="577" spans="1:6" x14ac:dyDescent="0.2">
      <c r="A577" s="27">
        <v>42089.412557870368</v>
      </c>
      <c r="B577" s="16">
        <v>1</v>
      </c>
      <c r="C577" s="16"/>
      <c r="D577" s="16"/>
      <c r="E577" s="16"/>
      <c r="F577" s="16">
        <v>1</v>
      </c>
    </row>
    <row r="578" spans="1:6" x14ac:dyDescent="0.2">
      <c r="A578" s="27">
        <v>42089.901574074072</v>
      </c>
      <c r="B578" s="16"/>
      <c r="C578" s="16"/>
      <c r="D578" s="16">
        <v>1</v>
      </c>
      <c r="E578" s="16"/>
      <c r="F578" s="16">
        <v>1</v>
      </c>
    </row>
    <row r="579" spans="1:6" x14ac:dyDescent="0.2">
      <c r="A579" s="27">
        <v>42090.909016203703</v>
      </c>
      <c r="B579" s="16"/>
      <c r="C579" s="16"/>
      <c r="D579" s="16">
        <v>1</v>
      </c>
      <c r="E579" s="16"/>
      <c r="F579" s="16">
        <v>1</v>
      </c>
    </row>
    <row r="580" spans="1:6" x14ac:dyDescent="0.2">
      <c r="A580" s="27">
        <v>42090.912499999999</v>
      </c>
      <c r="B580" s="16">
        <v>1</v>
      </c>
      <c r="C580" s="16"/>
      <c r="D580" s="16"/>
      <c r="E580" s="16"/>
      <c r="F580" s="16">
        <v>1</v>
      </c>
    </row>
    <row r="581" spans="1:6" x14ac:dyDescent="0.2">
      <c r="A581" s="27">
        <v>42093.588263888887</v>
      </c>
      <c r="B581" s="16"/>
      <c r="C581" s="16"/>
      <c r="D581" s="16">
        <v>1</v>
      </c>
      <c r="E581" s="16"/>
      <c r="F581" s="16">
        <v>1</v>
      </c>
    </row>
    <row r="582" spans="1:6" x14ac:dyDescent="0.2">
      <c r="A582" s="27">
        <v>42093.786840277775</v>
      </c>
      <c r="B582" s="16">
        <v>1</v>
      </c>
      <c r="C582" s="16"/>
      <c r="D582" s="16"/>
      <c r="E582" s="16"/>
      <c r="F582" s="16">
        <v>1</v>
      </c>
    </row>
    <row r="583" spans="1:6" x14ac:dyDescent="0.2">
      <c r="A583" s="27">
        <v>42095.229166666664</v>
      </c>
      <c r="B583" s="16"/>
      <c r="C583" s="16"/>
      <c r="D583" s="16">
        <v>1</v>
      </c>
      <c r="E583" s="16"/>
      <c r="F583" s="16">
        <v>1</v>
      </c>
    </row>
    <row r="584" spans="1:6" x14ac:dyDescent="0.2">
      <c r="A584" s="27">
        <v>42095.374675925923</v>
      </c>
      <c r="B584" s="16"/>
      <c r="C584" s="16"/>
      <c r="D584" s="16">
        <v>1</v>
      </c>
      <c r="E584" s="16"/>
      <c r="F584" s="16">
        <v>1</v>
      </c>
    </row>
    <row r="585" spans="1:6" x14ac:dyDescent="0.2">
      <c r="A585" s="27">
        <v>42096.544548611113</v>
      </c>
      <c r="B585" s="16"/>
      <c r="C585" s="16"/>
      <c r="D585" s="16">
        <v>1</v>
      </c>
      <c r="E585" s="16"/>
      <c r="F585" s="16">
        <v>1</v>
      </c>
    </row>
    <row r="586" spans="1:6" x14ac:dyDescent="0.2">
      <c r="A586" s="27">
        <v>42097.649224537039</v>
      </c>
      <c r="B586" s="16"/>
      <c r="C586" s="16"/>
      <c r="D586" s="16">
        <v>1</v>
      </c>
      <c r="E586" s="16"/>
      <c r="F586" s="16">
        <v>1</v>
      </c>
    </row>
    <row r="587" spans="1:6" x14ac:dyDescent="0.2">
      <c r="A587" s="27">
        <v>42097.732418981483</v>
      </c>
      <c r="B587" s="16"/>
      <c r="C587" s="16"/>
      <c r="D587" s="16">
        <v>1</v>
      </c>
      <c r="E587" s="16"/>
      <c r="F587" s="16">
        <v>1</v>
      </c>
    </row>
    <row r="588" spans="1:6" x14ac:dyDescent="0.2">
      <c r="A588" s="27">
        <v>42097.786493055559</v>
      </c>
      <c r="B588" s="16">
        <v>1</v>
      </c>
      <c r="C588" s="16"/>
      <c r="D588" s="16"/>
      <c r="E588" s="16"/>
      <c r="F588" s="16">
        <v>1</v>
      </c>
    </row>
    <row r="589" spans="1:6" x14ac:dyDescent="0.2">
      <c r="A589" s="27">
        <v>42097.874155092592</v>
      </c>
      <c r="B589" s="16">
        <v>1</v>
      </c>
      <c r="C589" s="16"/>
      <c r="D589" s="16"/>
      <c r="E589" s="16"/>
      <c r="F589" s="16">
        <v>1</v>
      </c>
    </row>
    <row r="590" spans="1:6" x14ac:dyDescent="0.2">
      <c r="A590" s="27">
        <v>42098.216238425928</v>
      </c>
      <c r="B590" s="16">
        <v>1</v>
      </c>
      <c r="C590" s="16"/>
      <c r="D590" s="16"/>
      <c r="E590" s="16"/>
      <c r="F590" s="16">
        <v>1</v>
      </c>
    </row>
    <row r="591" spans="1:6" x14ac:dyDescent="0.2">
      <c r="A591" s="27">
        <v>42100.723738425928</v>
      </c>
      <c r="B591" s="16"/>
      <c r="C591" s="16"/>
      <c r="D591" s="16">
        <v>1</v>
      </c>
      <c r="E591" s="16"/>
      <c r="F591" s="16">
        <v>1</v>
      </c>
    </row>
    <row r="592" spans="1:6" x14ac:dyDescent="0.2">
      <c r="A592" s="27">
        <v>42100.927858796298</v>
      </c>
      <c r="B592" s="16">
        <v>1</v>
      </c>
      <c r="C592" s="16"/>
      <c r="D592" s="16"/>
      <c r="E592" s="16"/>
      <c r="F592" s="16">
        <v>1</v>
      </c>
    </row>
    <row r="593" spans="1:6" x14ac:dyDescent="0.2">
      <c r="A593" s="27">
        <v>42101.423541666663</v>
      </c>
      <c r="B593" s="16">
        <v>1</v>
      </c>
      <c r="C593" s="16"/>
      <c r="D593" s="16"/>
      <c r="E593" s="16"/>
      <c r="F593" s="16">
        <v>1</v>
      </c>
    </row>
    <row r="594" spans="1:6" x14ac:dyDescent="0.2">
      <c r="A594" s="27">
        <v>42101.584074074075</v>
      </c>
      <c r="B594" s="16">
        <v>1</v>
      </c>
      <c r="C594" s="16"/>
      <c r="D594" s="16"/>
      <c r="E594" s="16"/>
      <c r="F594" s="16">
        <v>1</v>
      </c>
    </row>
    <row r="595" spans="1:6" x14ac:dyDescent="0.2">
      <c r="A595" s="27">
        <v>42101.828819444447</v>
      </c>
      <c r="B595" s="16">
        <v>1</v>
      </c>
      <c r="C595" s="16"/>
      <c r="D595" s="16"/>
      <c r="E595" s="16"/>
      <c r="F595" s="16">
        <v>1</v>
      </c>
    </row>
    <row r="596" spans="1:6" x14ac:dyDescent="0.2">
      <c r="A596" s="27">
        <v>42102.743773148148</v>
      </c>
      <c r="B596" s="16">
        <v>1</v>
      </c>
      <c r="C596" s="16"/>
      <c r="D596" s="16"/>
      <c r="E596" s="16"/>
      <c r="F596" s="16">
        <v>1</v>
      </c>
    </row>
    <row r="597" spans="1:6" x14ac:dyDescent="0.2">
      <c r="A597" s="27">
        <v>42102.866307870368</v>
      </c>
      <c r="B597" s="16">
        <v>1</v>
      </c>
      <c r="C597" s="16"/>
      <c r="D597" s="16"/>
      <c r="E597" s="16"/>
      <c r="F597" s="16">
        <v>1</v>
      </c>
    </row>
    <row r="598" spans="1:6" x14ac:dyDescent="0.2">
      <c r="A598" s="27">
        <v>42103.016585648147</v>
      </c>
      <c r="B598" s="16"/>
      <c r="C598" s="16"/>
      <c r="D598" s="16">
        <v>1</v>
      </c>
      <c r="E598" s="16"/>
      <c r="F598" s="16">
        <v>1</v>
      </c>
    </row>
    <row r="599" spans="1:6" x14ac:dyDescent="0.2">
      <c r="A599" s="27">
        <v>42103.024398148147</v>
      </c>
      <c r="B599" s="16"/>
      <c r="C599" s="16"/>
      <c r="D599" s="16">
        <v>1</v>
      </c>
      <c r="E599" s="16"/>
      <c r="F599" s="16">
        <v>1</v>
      </c>
    </row>
    <row r="600" spans="1:6" x14ac:dyDescent="0.2">
      <c r="A600" s="27">
        <v>42103.39947916667</v>
      </c>
      <c r="B600" s="16">
        <v>1</v>
      </c>
      <c r="C600" s="16"/>
      <c r="D600" s="16"/>
      <c r="E600" s="16"/>
      <c r="F600" s="16">
        <v>1</v>
      </c>
    </row>
    <row r="601" spans="1:6" x14ac:dyDescent="0.2">
      <c r="A601" s="27">
        <v>42103.535254629627</v>
      </c>
      <c r="B601" s="16">
        <v>1</v>
      </c>
      <c r="C601" s="16"/>
      <c r="D601" s="16"/>
      <c r="E601" s="16"/>
      <c r="F601" s="16">
        <v>1</v>
      </c>
    </row>
    <row r="602" spans="1:6" x14ac:dyDescent="0.2">
      <c r="A602" s="27">
        <v>42103.556828703702</v>
      </c>
      <c r="B602" s="16">
        <v>1</v>
      </c>
      <c r="C602" s="16"/>
      <c r="D602" s="16"/>
      <c r="E602" s="16"/>
      <c r="F602" s="16">
        <v>1</v>
      </c>
    </row>
    <row r="603" spans="1:6" x14ac:dyDescent="0.2">
      <c r="A603" s="27">
        <v>42103.884930555556</v>
      </c>
      <c r="B603" s="16"/>
      <c r="C603" s="16"/>
      <c r="D603" s="16">
        <v>1</v>
      </c>
      <c r="E603" s="16"/>
      <c r="F603" s="16">
        <v>1</v>
      </c>
    </row>
    <row r="604" spans="1:6" x14ac:dyDescent="0.2">
      <c r="A604" s="27">
        <v>42104.781597222223</v>
      </c>
      <c r="B604" s="16"/>
      <c r="C604" s="16"/>
      <c r="D604" s="16">
        <v>1</v>
      </c>
      <c r="E604" s="16"/>
      <c r="F604" s="16">
        <v>1</v>
      </c>
    </row>
    <row r="605" spans="1:6" x14ac:dyDescent="0.2">
      <c r="A605" s="27">
        <v>42105.267488425925</v>
      </c>
      <c r="B605" s="16">
        <v>1</v>
      </c>
      <c r="C605" s="16"/>
      <c r="D605" s="16"/>
      <c r="E605" s="16"/>
      <c r="F605" s="16">
        <v>1</v>
      </c>
    </row>
    <row r="606" spans="1:6" x14ac:dyDescent="0.2">
      <c r="A606" s="27">
        <v>42107.067557870374</v>
      </c>
      <c r="B606" s="16">
        <v>1</v>
      </c>
      <c r="C606" s="16"/>
      <c r="D606" s="16"/>
      <c r="E606" s="16"/>
      <c r="F606" s="16">
        <v>1</v>
      </c>
    </row>
    <row r="607" spans="1:6" x14ac:dyDescent="0.2">
      <c r="A607" s="27">
        <v>42107.156319444446</v>
      </c>
      <c r="B607" s="16"/>
      <c r="C607" s="16"/>
      <c r="D607" s="16">
        <v>1</v>
      </c>
      <c r="E607" s="16"/>
      <c r="F607" s="16">
        <v>1</v>
      </c>
    </row>
    <row r="608" spans="1:6" x14ac:dyDescent="0.2">
      <c r="A608" s="27">
        <v>42107.621018518519</v>
      </c>
      <c r="B608" s="16">
        <v>1</v>
      </c>
      <c r="C608" s="16"/>
      <c r="D608" s="16"/>
      <c r="E608" s="16"/>
      <c r="F608" s="16">
        <v>1</v>
      </c>
    </row>
    <row r="609" spans="1:6" x14ac:dyDescent="0.2">
      <c r="A609" s="27">
        <v>42107.841284722221</v>
      </c>
      <c r="B609" s="16"/>
      <c r="C609" s="16"/>
      <c r="D609" s="16">
        <v>1</v>
      </c>
      <c r="E609" s="16"/>
      <c r="F609" s="16">
        <v>1</v>
      </c>
    </row>
    <row r="610" spans="1:6" x14ac:dyDescent="0.2">
      <c r="A610" s="27">
        <v>42107.864722222221</v>
      </c>
      <c r="B610" s="16"/>
      <c r="C610" s="16"/>
      <c r="D610" s="16">
        <v>1</v>
      </c>
      <c r="E610" s="16"/>
      <c r="F610" s="16">
        <v>1</v>
      </c>
    </row>
    <row r="611" spans="1:6" x14ac:dyDescent="0.2">
      <c r="A611" s="27">
        <v>42108.692060185182</v>
      </c>
      <c r="B611" s="16"/>
      <c r="C611" s="16"/>
      <c r="D611" s="16">
        <v>1</v>
      </c>
      <c r="E611" s="16"/>
      <c r="F611" s="16">
        <v>1</v>
      </c>
    </row>
    <row r="612" spans="1:6" x14ac:dyDescent="0.2">
      <c r="A612" s="27">
        <v>42109.751250000001</v>
      </c>
      <c r="B612" s="16">
        <v>1</v>
      </c>
      <c r="C612" s="16"/>
      <c r="D612" s="16"/>
      <c r="E612" s="16"/>
      <c r="F612" s="16">
        <v>1</v>
      </c>
    </row>
    <row r="613" spans="1:6" x14ac:dyDescent="0.2">
      <c r="A613" s="27">
        <v>42109.801712962966</v>
      </c>
      <c r="B613" s="16"/>
      <c r="C613" s="16"/>
      <c r="D613" s="16">
        <v>1</v>
      </c>
      <c r="E613" s="16"/>
      <c r="F613" s="16">
        <v>1</v>
      </c>
    </row>
    <row r="614" spans="1:6" x14ac:dyDescent="0.2">
      <c r="A614" s="27">
        <v>42111.684027777781</v>
      </c>
      <c r="B614" s="16"/>
      <c r="C614" s="16"/>
      <c r="D614" s="16">
        <v>1</v>
      </c>
      <c r="E614" s="16"/>
      <c r="F614" s="16">
        <v>1</v>
      </c>
    </row>
    <row r="615" spans="1:6" x14ac:dyDescent="0.2">
      <c r="A615" s="27">
        <v>42111.71665509259</v>
      </c>
      <c r="B615" s="16"/>
      <c r="C615" s="16"/>
      <c r="D615" s="16">
        <v>1</v>
      </c>
      <c r="E615" s="16"/>
      <c r="F615" s="16">
        <v>1</v>
      </c>
    </row>
    <row r="616" spans="1:6" x14ac:dyDescent="0.2">
      <c r="A616" s="27">
        <v>42111.904097222221</v>
      </c>
      <c r="B616" s="16"/>
      <c r="C616" s="16"/>
      <c r="D616" s="16">
        <v>1</v>
      </c>
      <c r="E616" s="16"/>
      <c r="F616" s="16">
        <v>1</v>
      </c>
    </row>
    <row r="617" spans="1:6" x14ac:dyDescent="0.2">
      <c r="A617" s="27">
        <v>42114.818935185183</v>
      </c>
      <c r="B617" s="16"/>
      <c r="C617" s="16"/>
      <c r="D617" s="16">
        <v>1</v>
      </c>
      <c r="E617" s="16"/>
      <c r="F617" s="16">
        <v>1</v>
      </c>
    </row>
    <row r="618" spans="1:6" x14ac:dyDescent="0.2">
      <c r="A618" s="27">
        <v>42114.825532407405</v>
      </c>
      <c r="B618" s="16"/>
      <c r="C618" s="16"/>
      <c r="D618" s="16">
        <v>1</v>
      </c>
      <c r="E618" s="16"/>
      <c r="F618" s="16">
        <v>1</v>
      </c>
    </row>
    <row r="619" spans="1:6" x14ac:dyDescent="0.2">
      <c r="A619" s="27">
        <v>42115.116180555553</v>
      </c>
      <c r="B619" s="16"/>
      <c r="C619" s="16"/>
      <c r="D619" s="16">
        <v>1</v>
      </c>
      <c r="E619" s="16"/>
      <c r="F619" s="16">
        <v>1</v>
      </c>
    </row>
    <row r="620" spans="1:6" x14ac:dyDescent="0.2">
      <c r="A620" s="27">
        <v>42115.889652777776</v>
      </c>
      <c r="B620" s="16">
        <v>1</v>
      </c>
      <c r="C620" s="16"/>
      <c r="D620" s="16"/>
      <c r="E620" s="16"/>
      <c r="F620" s="16">
        <v>1</v>
      </c>
    </row>
    <row r="621" spans="1:6" x14ac:dyDescent="0.2">
      <c r="A621" s="27">
        <v>42116.710752314815</v>
      </c>
      <c r="B621" s="16">
        <v>1</v>
      </c>
      <c r="C621" s="16"/>
      <c r="D621" s="16"/>
      <c r="E621" s="16"/>
      <c r="F621" s="16">
        <v>1</v>
      </c>
    </row>
    <row r="622" spans="1:6" x14ac:dyDescent="0.2">
      <c r="A622" s="27">
        <v>42118.13958333333</v>
      </c>
      <c r="B622" s="16"/>
      <c r="C622" s="16"/>
      <c r="D622" s="16">
        <v>1</v>
      </c>
      <c r="E622" s="16"/>
      <c r="F622" s="16">
        <v>1</v>
      </c>
    </row>
    <row r="623" spans="1:6" x14ac:dyDescent="0.2">
      <c r="A623" s="27">
        <v>42118.346435185187</v>
      </c>
      <c r="B623" s="16"/>
      <c r="C623" s="16"/>
      <c r="D623" s="16">
        <v>1</v>
      </c>
      <c r="E623" s="16"/>
      <c r="F623" s="16">
        <v>1</v>
      </c>
    </row>
    <row r="624" spans="1:6" x14ac:dyDescent="0.2">
      <c r="A624" s="27">
        <v>42118.556331018517</v>
      </c>
      <c r="B624" s="16">
        <v>1</v>
      </c>
      <c r="C624" s="16"/>
      <c r="D624" s="16"/>
      <c r="E624" s="16"/>
      <c r="F624" s="16">
        <v>1</v>
      </c>
    </row>
    <row r="625" spans="1:6" x14ac:dyDescent="0.2">
      <c r="A625" s="27">
        <v>42120.531226851854</v>
      </c>
      <c r="B625" s="16">
        <v>1</v>
      </c>
      <c r="C625" s="16"/>
      <c r="D625" s="16"/>
      <c r="E625" s="16"/>
      <c r="F625" s="16">
        <v>1</v>
      </c>
    </row>
    <row r="626" spans="1:6" x14ac:dyDescent="0.2">
      <c r="A626" s="27">
        <v>42121.249814814815</v>
      </c>
      <c r="B626" s="16">
        <v>1</v>
      </c>
      <c r="C626" s="16"/>
      <c r="D626" s="16"/>
      <c r="E626" s="16"/>
      <c r="F626" s="16">
        <v>1</v>
      </c>
    </row>
    <row r="627" spans="1:6" x14ac:dyDescent="0.2">
      <c r="A627" s="27">
        <v>42121.675763888888</v>
      </c>
      <c r="B627" s="16">
        <v>1</v>
      </c>
      <c r="C627" s="16"/>
      <c r="D627" s="16"/>
      <c r="E627" s="16"/>
      <c r="F627" s="16">
        <v>1</v>
      </c>
    </row>
    <row r="628" spans="1:6" x14ac:dyDescent="0.2">
      <c r="A628" s="27">
        <v>42121.756921296299</v>
      </c>
      <c r="B628" s="16">
        <v>1</v>
      </c>
      <c r="C628" s="16"/>
      <c r="D628" s="16"/>
      <c r="E628" s="16"/>
      <c r="F628" s="16">
        <v>1</v>
      </c>
    </row>
    <row r="629" spans="1:6" x14ac:dyDescent="0.2">
      <c r="A629" s="27">
        <v>42122.670069444444</v>
      </c>
      <c r="B629" s="16"/>
      <c r="C629" s="16"/>
      <c r="D629" s="16">
        <v>1</v>
      </c>
      <c r="E629" s="16"/>
      <c r="F629" s="16">
        <v>1</v>
      </c>
    </row>
    <row r="630" spans="1:6" x14ac:dyDescent="0.2">
      <c r="A630" s="27">
        <v>42122.693159722221</v>
      </c>
      <c r="B630" s="16"/>
      <c r="C630" s="16"/>
      <c r="D630" s="16">
        <v>1</v>
      </c>
      <c r="E630" s="16"/>
      <c r="F630" s="16">
        <v>1</v>
      </c>
    </row>
    <row r="631" spans="1:6" x14ac:dyDescent="0.2">
      <c r="A631" s="27">
        <v>42122.732499999998</v>
      </c>
      <c r="B631" s="16"/>
      <c r="C631" s="16"/>
      <c r="D631" s="16">
        <v>1</v>
      </c>
      <c r="E631" s="16"/>
      <c r="F631" s="16">
        <v>1</v>
      </c>
    </row>
    <row r="632" spans="1:6" x14ac:dyDescent="0.2">
      <c r="A632" s="27">
        <v>42123.648831018516</v>
      </c>
      <c r="B632" s="16"/>
      <c r="C632" s="16"/>
      <c r="D632" s="16">
        <v>1</v>
      </c>
      <c r="E632" s="16"/>
      <c r="F632" s="16">
        <v>1</v>
      </c>
    </row>
    <row r="633" spans="1:6" x14ac:dyDescent="0.2">
      <c r="A633" s="27">
        <v>42124.623877314814</v>
      </c>
      <c r="B633" s="16"/>
      <c r="C633" s="16"/>
      <c r="D633" s="16">
        <v>1</v>
      </c>
      <c r="E633" s="16"/>
      <c r="F633" s="16">
        <v>1</v>
      </c>
    </row>
    <row r="634" spans="1:6" x14ac:dyDescent="0.2">
      <c r="A634" s="27">
        <v>42124.841111111113</v>
      </c>
      <c r="B634" s="16">
        <v>1</v>
      </c>
      <c r="C634" s="16"/>
      <c r="D634" s="16"/>
      <c r="E634" s="16"/>
      <c r="F634" s="16">
        <v>1</v>
      </c>
    </row>
    <row r="635" spans="1:6" x14ac:dyDescent="0.2">
      <c r="A635" s="27">
        <v>42124.848414351851</v>
      </c>
      <c r="B635" s="16">
        <v>1</v>
      </c>
      <c r="C635" s="16"/>
      <c r="D635" s="16"/>
      <c r="E635" s="16"/>
      <c r="F635" s="16">
        <v>1</v>
      </c>
    </row>
    <row r="636" spans="1:6" x14ac:dyDescent="0.2">
      <c r="A636" s="27">
        <v>42125.644467592596</v>
      </c>
      <c r="B636" s="16"/>
      <c r="C636" s="16"/>
      <c r="D636" s="16">
        <v>1</v>
      </c>
      <c r="E636" s="16"/>
      <c r="F636" s="16">
        <v>1</v>
      </c>
    </row>
    <row r="637" spans="1:6" x14ac:dyDescent="0.2">
      <c r="A637" s="27">
        <v>42125.647534722222</v>
      </c>
      <c r="B637" s="16">
        <v>1</v>
      </c>
      <c r="C637" s="16"/>
      <c r="D637" s="16"/>
      <c r="E637" s="16"/>
      <c r="F637" s="16">
        <v>1</v>
      </c>
    </row>
    <row r="638" spans="1:6" x14ac:dyDescent="0.2">
      <c r="A638" s="27">
        <v>42125.772812499999</v>
      </c>
      <c r="B638" s="16">
        <v>1</v>
      </c>
      <c r="C638" s="16"/>
      <c r="D638" s="16"/>
      <c r="E638" s="16"/>
      <c r="F638" s="16">
        <v>1</v>
      </c>
    </row>
    <row r="639" spans="1:6" x14ac:dyDescent="0.2">
      <c r="A639" s="27">
        <v>42126.875011574077</v>
      </c>
      <c r="B639" s="16">
        <v>1</v>
      </c>
      <c r="C639" s="16"/>
      <c r="D639" s="16"/>
      <c r="E639" s="16"/>
      <c r="F639" s="16">
        <v>1</v>
      </c>
    </row>
    <row r="640" spans="1:6" x14ac:dyDescent="0.2">
      <c r="A640" s="27">
        <v>42128.431064814817</v>
      </c>
      <c r="B640" s="16"/>
      <c r="C640" s="16"/>
      <c r="D640" s="16">
        <v>1</v>
      </c>
      <c r="E640" s="16"/>
      <c r="F640" s="16">
        <v>1</v>
      </c>
    </row>
    <row r="641" spans="1:6" x14ac:dyDescent="0.2">
      <c r="A641" s="27">
        <v>42128.615682870368</v>
      </c>
      <c r="B641" s="16"/>
      <c r="C641" s="16"/>
      <c r="D641" s="16">
        <v>1</v>
      </c>
      <c r="E641" s="16"/>
      <c r="F641" s="16">
        <v>1</v>
      </c>
    </row>
    <row r="642" spans="1:6" x14ac:dyDescent="0.2">
      <c r="A642" s="27">
        <v>42128.627893518518</v>
      </c>
      <c r="B642" s="16">
        <v>1</v>
      </c>
      <c r="C642" s="16"/>
      <c r="D642" s="16"/>
      <c r="E642" s="16"/>
      <c r="F642" s="16">
        <v>1</v>
      </c>
    </row>
    <row r="643" spans="1:6" x14ac:dyDescent="0.2">
      <c r="A643" s="27">
        <v>42128.736608796295</v>
      </c>
      <c r="B643" s="16">
        <v>1</v>
      </c>
      <c r="C643" s="16"/>
      <c r="D643" s="16"/>
      <c r="E643" s="16"/>
      <c r="F643" s="16">
        <v>1</v>
      </c>
    </row>
    <row r="644" spans="1:6" x14ac:dyDescent="0.2">
      <c r="A644" s="27">
        <v>42128.814247685186</v>
      </c>
      <c r="B644" s="16"/>
      <c r="C644" s="16"/>
      <c r="D644" s="16">
        <v>1</v>
      </c>
      <c r="E644" s="16"/>
      <c r="F644" s="16">
        <v>1</v>
      </c>
    </row>
    <row r="645" spans="1:6" x14ac:dyDescent="0.2">
      <c r="A645" s="27">
        <v>42128.824074074073</v>
      </c>
      <c r="B645" s="16">
        <v>1</v>
      </c>
      <c r="C645" s="16"/>
      <c r="D645" s="16"/>
      <c r="E645" s="16"/>
      <c r="F645" s="16">
        <v>1</v>
      </c>
    </row>
    <row r="646" spans="1:6" x14ac:dyDescent="0.2">
      <c r="A646" s="27">
        <v>42129.541585648149</v>
      </c>
      <c r="B646" s="16">
        <v>1</v>
      </c>
      <c r="C646" s="16"/>
      <c r="D646" s="16"/>
      <c r="E646" s="16"/>
      <c r="F646" s="16">
        <v>1</v>
      </c>
    </row>
    <row r="647" spans="1:6" x14ac:dyDescent="0.2">
      <c r="A647" s="27">
        <v>42132.036168981482</v>
      </c>
      <c r="B647" s="16">
        <v>1</v>
      </c>
      <c r="C647" s="16"/>
      <c r="D647" s="16"/>
      <c r="E647" s="16"/>
      <c r="F647" s="16">
        <v>1</v>
      </c>
    </row>
    <row r="648" spans="1:6" x14ac:dyDescent="0.2">
      <c r="A648" s="27">
        <v>42132.58048611111</v>
      </c>
      <c r="B648" s="16"/>
      <c r="C648" s="16"/>
      <c r="D648" s="16">
        <v>1</v>
      </c>
      <c r="E648" s="16"/>
      <c r="F648" s="16">
        <v>1</v>
      </c>
    </row>
    <row r="649" spans="1:6" x14ac:dyDescent="0.2">
      <c r="A649" s="27">
        <v>42132.809953703705</v>
      </c>
      <c r="B649" s="16"/>
      <c r="C649" s="16"/>
      <c r="D649" s="16">
        <v>1</v>
      </c>
      <c r="E649" s="16"/>
      <c r="F649" s="16">
        <v>1</v>
      </c>
    </row>
    <row r="650" spans="1:6" x14ac:dyDescent="0.2">
      <c r="A650" s="27">
        <v>42132.9143287037</v>
      </c>
      <c r="B650" s="16"/>
      <c r="C650" s="16"/>
      <c r="D650" s="16">
        <v>1</v>
      </c>
      <c r="E650" s="16"/>
      <c r="F650" s="16">
        <v>1</v>
      </c>
    </row>
    <row r="651" spans="1:6" x14ac:dyDescent="0.2">
      <c r="A651" s="27">
        <v>42134.172071759262</v>
      </c>
      <c r="B651" s="16">
        <v>1</v>
      </c>
      <c r="C651" s="16"/>
      <c r="D651" s="16"/>
      <c r="E651" s="16"/>
      <c r="F651" s="16">
        <v>1</v>
      </c>
    </row>
    <row r="652" spans="1:6" x14ac:dyDescent="0.2">
      <c r="A652" s="27">
        <v>42135.600208333337</v>
      </c>
      <c r="B652" s="16">
        <v>1</v>
      </c>
      <c r="C652" s="16"/>
      <c r="D652" s="16"/>
      <c r="E652" s="16"/>
      <c r="F652" s="16">
        <v>1</v>
      </c>
    </row>
    <row r="653" spans="1:6" x14ac:dyDescent="0.2">
      <c r="A653" s="27">
        <v>42135.810694444444</v>
      </c>
      <c r="B653" s="16">
        <v>1</v>
      </c>
      <c r="C653" s="16"/>
      <c r="D653" s="16"/>
      <c r="E653" s="16"/>
      <c r="F653" s="16">
        <v>1</v>
      </c>
    </row>
    <row r="654" spans="1:6" x14ac:dyDescent="0.2">
      <c r="A654" s="27">
        <v>42136.092488425929</v>
      </c>
      <c r="B654" s="16"/>
      <c r="C654" s="16"/>
      <c r="D654" s="16">
        <v>1</v>
      </c>
      <c r="E654" s="16"/>
      <c r="F654" s="16">
        <v>1</v>
      </c>
    </row>
    <row r="655" spans="1:6" x14ac:dyDescent="0.2">
      <c r="A655" s="27">
        <v>42136.270787037036</v>
      </c>
      <c r="B655" s="16">
        <v>1</v>
      </c>
      <c r="C655" s="16"/>
      <c r="D655" s="16"/>
      <c r="E655" s="16"/>
      <c r="F655" s="16">
        <v>1</v>
      </c>
    </row>
    <row r="656" spans="1:6" x14ac:dyDescent="0.2">
      <c r="A656" s="27">
        <v>42136.536134259259</v>
      </c>
      <c r="B656" s="16">
        <v>1</v>
      </c>
      <c r="C656" s="16"/>
      <c r="D656" s="16"/>
      <c r="E656" s="16"/>
      <c r="F656" s="16">
        <v>1</v>
      </c>
    </row>
    <row r="657" spans="1:6" x14ac:dyDescent="0.2">
      <c r="A657" s="27">
        <v>42136.675196759257</v>
      </c>
      <c r="B657" s="16">
        <v>1</v>
      </c>
      <c r="C657" s="16"/>
      <c r="D657" s="16"/>
      <c r="E657" s="16"/>
      <c r="F657" s="16">
        <v>1</v>
      </c>
    </row>
    <row r="658" spans="1:6" x14ac:dyDescent="0.2">
      <c r="A658" s="27">
        <v>42136.767175925925</v>
      </c>
      <c r="B658" s="16"/>
      <c r="C658" s="16"/>
      <c r="D658" s="16">
        <v>1</v>
      </c>
      <c r="E658" s="16"/>
      <c r="F658" s="16">
        <v>1</v>
      </c>
    </row>
    <row r="659" spans="1:6" x14ac:dyDescent="0.2">
      <c r="A659" s="27">
        <v>42137.395798611113</v>
      </c>
      <c r="B659" s="16">
        <v>1</v>
      </c>
      <c r="C659" s="16"/>
      <c r="D659" s="16"/>
      <c r="E659" s="16"/>
      <c r="F659" s="16">
        <v>1</v>
      </c>
    </row>
    <row r="660" spans="1:6" x14ac:dyDescent="0.2">
      <c r="A660" s="27">
        <v>42138.798819444448</v>
      </c>
      <c r="B660" s="16"/>
      <c r="C660" s="16"/>
      <c r="D660" s="16">
        <v>1</v>
      </c>
      <c r="E660" s="16"/>
      <c r="F660" s="16">
        <v>1</v>
      </c>
    </row>
    <row r="661" spans="1:6" x14ac:dyDescent="0.2">
      <c r="A661" s="27">
        <v>42138.930671296293</v>
      </c>
      <c r="B661" s="16">
        <v>1</v>
      </c>
      <c r="C661" s="16"/>
      <c r="D661" s="16"/>
      <c r="E661" s="16"/>
      <c r="F661" s="16">
        <v>1</v>
      </c>
    </row>
    <row r="662" spans="1:6" x14ac:dyDescent="0.2">
      <c r="A662" s="27">
        <v>42139.014525462961</v>
      </c>
      <c r="B662" s="16">
        <v>1</v>
      </c>
      <c r="C662" s="16"/>
      <c r="D662" s="16"/>
      <c r="E662" s="16"/>
      <c r="F662" s="16">
        <v>1</v>
      </c>
    </row>
    <row r="663" spans="1:6" x14ac:dyDescent="0.2">
      <c r="A663" s="27">
        <v>42139.525567129633</v>
      </c>
      <c r="B663" s="16">
        <v>1</v>
      </c>
      <c r="C663" s="16"/>
      <c r="D663" s="16"/>
      <c r="E663" s="16"/>
      <c r="F663" s="16">
        <v>1</v>
      </c>
    </row>
    <row r="664" spans="1:6" x14ac:dyDescent="0.2">
      <c r="A664" s="27">
        <v>42139.816840277781</v>
      </c>
      <c r="B664" s="16">
        <v>1</v>
      </c>
      <c r="C664" s="16"/>
      <c r="D664" s="16"/>
      <c r="E664" s="16"/>
      <c r="F664" s="16">
        <v>1</v>
      </c>
    </row>
    <row r="665" spans="1:6" x14ac:dyDescent="0.2">
      <c r="A665" s="27">
        <v>42140.421319444446</v>
      </c>
      <c r="B665" s="16"/>
      <c r="C665" s="16"/>
      <c r="D665" s="16">
        <v>1</v>
      </c>
      <c r="E665" s="16"/>
      <c r="F665" s="16">
        <v>1</v>
      </c>
    </row>
    <row r="666" spans="1:6" x14ac:dyDescent="0.2">
      <c r="A666" s="27">
        <v>42140.712314814817</v>
      </c>
      <c r="B666" s="16">
        <v>1</v>
      </c>
      <c r="C666" s="16"/>
      <c r="D666" s="16"/>
      <c r="E666" s="16"/>
      <c r="F666" s="16">
        <v>1</v>
      </c>
    </row>
    <row r="667" spans="1:6" x14ac:dyDescent="0.2">
      <c r="A667" s="27">
        <v>42141.541134259256</v>
      </c>
      <c r="B667" s="16">
        <v>1</v>
      </c>
      <c r="C667" s="16"/>
      <c r="D667" s="16"/>
      <c r="E667" s="16"/>
      <c r="F667" s="16">
        <v>1</v>
      </c>
    </row>
    <row r="668" spans="1:6" x14ac:dyDescent="0.2">
      <c r="A668" s="27">
        <v>42141.741307870368</v>
      </c>
      <c r="B668" s="16"/>
      <c r="C668" s="16"/>
      <c r="D668" s="16"/>
      <c r="E668" s="16">
        <v>1</v>
      </c>
      <c r="F668" s="16">
        <v>1</v>
      </c>
    </row>
    <row r="669" spans="1:6" x14ac:dyDescent="0.2">
      <c r="A669" s="27">
        <v>42142.514016203706</v>
      </c>
      <c r="B669" s="16">
        <v>1</v>
      </c>
      <c r="C669" s="16"/>
      <c r="D669" s="16"/>
      <c r="E669" s="16"/>
      <c r="F669" s="16">
        <v>1</v>
      </c>
    </row>
    <row r="670" spans="1:6" x14ac:dyDescent="0.2">
      <c r="A670" s="27">
        <v>42142.768819444442</v>
      </c>
      <c r="B670" s="16"/>
      <c r="C670" s="16"/>
      <c r="D670" s="16">
        <v>1</v>
      </c>
      <c r="E670" s="16"/>
      <c r="F670" s="16">
        <v>1</v>
      </c>
    </row>
    <row r="671" spans="1:6" x14ac:dyDescent="0.2">
      <c r="A671" s="27">
        <v>42143.445219907408</v>
      </c>
      <c r="B671" s="16">
        <v>1</v>
      </c>
      <c r="C671" s="16"/>
      <c r="D671" s="16"/>
      <c r="E671" s="16"/>
      <c r="F671" s="16">
        <v>1</v>
      </c>
    </row>
    <row r="672" spans="1:6" x14ac:dyDescent="0.2">
      <c r="A672" s="27">
        <v>42143.461122685185</v>
      </c>
      <c r="B672" s="16">
        <v>1</v>
      </c>
      <c r="C672" s="16"/>
      <c r="D672" s="16"/>
      <c r="E672" s="16"/>
      <c r="F672" s="16">
        <v>1</v>
      </c>
    </row>
    <row r="673" spans="1:6" x14ac:dyDescent="0.2">
      <c r="A673" s="27">
        <v>42143.917743055557</v>
      </c>
      <c r="B673" s="16"/>
      <c r="C673" s="16"/>
      <c r="D673" s="16">
        <v>1</v>
      </c>
      <c r="E673" s="16"/>
      <c r="F673" s="16">
        <v>1</v>
      </c>
    </row>
    <row r="674" spans="1:6" x14ac:dyDescent="0.2">
      <c r="A674" s="27">
        <v>42144.041851851849</v>
      </c>
      <c r="B674" s="16">
        <v>1</v>
      </c>
      <c r="C674" s="16"/>
      <c r="D674" s="16"/>
      <c r="E674" s="16"/>
      <c r="F674" s="16">
        <v>1</v>
      </c>
    </row>
    <row r="675" spans="1:6" x14ac:dyDescent="0.2">
      <c r="A675" s="27">
        <v>42144.231527777774</v>
      </c>
      <c r="B675" s="16"/>
      <c r="C675" s="16"/>
      <c r="D675" s="16">
        <v>1</v>
      </c>
      <c r="E675" s="16"/>
      <c r="F675" s="16">
        <v>1</v>
      </c>
    </row>
    <row r="676" spans="1:6" x14ac:dyDescent="0.2">
      <c r="A676" s="27">
        <v>42144.415532407409</v>
      </c>
      <c r="B676" s="16"/>
      <c r="C676" s="16"/>
      <c r="D676" s="16">
        <v>1</v>
      </c>
      <c r="E676" s="16"/>
      <c r="F676" s="16">
        <v>1</v>
      </c>
    </row>
    <row r="677" spans="1:6" x14ac:dyDescent="0.2">
      <c r="A677" s="27">
        <v>42144.573807870373</v>
      </c>
      <c r="B677" s="16">
        <v>1</v>
      </c>
      <c r="C677" s="16"/>
      <c r="D677" s="16"/>
      <c r="E677" s="16"/>
      <c r="F677" s="16">
        <v>1</v>
      </c>
    </row>
    <row r="678" spans="1:6" x14ac:dyDescent="0.2">
      <c r="A678" s="27">
        <v>42145.746689814812</v>
      </c>
      <c r="B678" s="16">
        <v>1</v>
      </c>
      <c r="C678" s="16"/>
      <c r="D678" s="16"/>
      <c r="E678" s="16"/>
      <c r="F678" s="16">
        <v>1</v>
      </c>
    </row>
    <row r="679" spans="1:6" x14ac:dyDescent="0.2">
      <c r="A679" s="27">
        <v>42146.570393518516</v>
      </c>
      <c r="B679" s="16">
        <v>1</v>
      </c>
      <c r="C679" s="16"/>
      <c r="D679" s="16"/>
      <c r="E679" s="16"/>
      <c r="F679" s="16">
        <v>1</v>
      </c>
    </row>
    <row r="680" spans="1:6" x14ac:dyDescent="0.2">
      <c r="A680" s="27">
        <v>42146.731087962966</v>
      </c>
      <c r="B680" s="16">
        <v>1</v>
      </c>
      <c r="C680" s="16"/>
      <c r="D680" s="16"/>
      <c r="E680" s="16"/>
      <c r="F680" s="16">
        <v>1</v>
      </c>
    </row>
    <row r="681" spans="1:6" x14ac:dyDescent="0.2">
      <c r="A681" s="27">
        <v>42146.836215277777</v>
      </c>
      <c r="B681" s="16">
        <v>1</v>
      </c>
      <c r="C681" s="16"/>
      <c r="D681" s="16"/>
      <c r="E681" s="16"/>
      <c r="F681" s="16">
        <v>1</v>
      </c>
    </row>
    <row r="682" spans="1:6" x14ac:dyDescent="0.2">
      <c r="A682" s="27">
        <v>42147.729930555557</v>
      </c>
      <c r="B682" s="16">
        <v>1</v>
      </c>
      <c r="C682" s="16"/>
      <c r="D682" s="16"/>
      <c r="E682" s="16"/>
      <c r="F682" s="16">
        <v>1</v>
      </c>
    </row>
    <row r="683" spans="1:6" x14ac:dyDescent="0.2">
      <c r="A683" s="27">
        <v>42147.826840277776</v>
      </c>
      <c r="B683" s="16">
        <v>1</v>
      </c>
      <c r="C683" s="16"/>
      <c r="D683" s="16"/>
      <c r="E683" s="16"/>
      <c r="F683" s="16">
        <v>1</v>
      </c>
    </row>
    <row r="684" spans="1:6" x14ac:dyDescent="0.2">
      <c r="A684" s="27">
        <v>42148.676851851851</v>
      </c>
      <c r="B684" s="16">
        <v>1</v>
      </c>
      <c r="C684" s="16"/>
      <c r="D684" s="16"/>
      <c r="E684" s="16"/>
      <c r="F684" s="16">
        <v>1</v>
      </c>
    </row>
    <row r="685" spans="1:6" x14ac:dyDescent="0.2">
      <c r="A685" s="27">
        <v>42149.940416666665</v>
      </c>
      <c r="B685" s="16">
        <v>1</v>
      </c>
      <c r="C685" s="16"/>
      <c r="D685" s="16"/>
      <c r="E685" s="16"/>
      <c r="F685" s="16">
        <v>1</v>
      </c>
    </row>
    <row r="686" spans="1:6" x14ac:dyDescent="0.2">
      <c r="A686" s="27">
        <v>42150.462083333332</v>
      </c>
      <c r="B686" s="16">
        <v>1</v>
      </c>
      <c r="C686" s="16"/>
      <c r="D686" s="16"/>
      <c r="E686" s="16"/>
      <c r="F686" s="16">
        <v>1</v>
      </c>
    </row>
    <row r="687" spans="1:6" x14ac:dyDescent="0.2">
      <c r="A687" s="27">
        <v>42150.755312499998</v>
      </c>
      <c r="B687" s="16">
        <v>1</v>
      </c>
      <c r="C687" s="16"/>
      <c r="D687" s="16"/>
      <c r="E687" s="16"/>
      <c r="F687" s="16">
        <v>1</v>
      </c>
    </row>
    <row r="688" spans="1:6" x14ac:dyDescent="0.2">
      <c r="A688" s="27">
        <v>42151.069606481484</v>
      </c>
      <c r="B688" s="16">
        <v>1</v>
      </c>
      <c r="C688" s="16"/>
      <c r="D688" s="16"/>
      <c r="E688" s="16"/>
      <c r="F688" s="16">
        <v>1</v>
      </c>
    </row>
    <row r="689" spans="1:6" x14ac:dyDescent="0.2">
      <c r="A689" s="27">
        <v>42151.237685185188</v>
      </c>
      <c r="B689" s="16"/>
      <c r="C689" s="16"/>
      <c r="D689" s="16">
        <v>1</v>
      </c>
      <c r="E689" s="16"/>
      <c r="F689" s="16">
        <v>1</v>
      </c>
    </row>
    <row r="690" spans="1:6" x14ac:dyDescent="0.2">
      <c r="A690" s="27">
        <v>42151.905717592592</v>
      </c>
      <c r="B690" s="16"/>
      <c r="C690" s="16"/>
      <c r="D690" s="16">
        <v>1</v>
      </c>
      <c r="E690" s="16"/>
      <c r="F690" s="16">
        <v>1</v>
      </c>
    </row>
    <row r="691" spans="1:6" x14ac:dyDescent="0.2">
      <c r="A691" s="27">
        <v>42152.503495370373</v>
      </c>
      <c r="B691" s="16">
        <v>1</v>
      </c>
      <c r="C691" s="16"/>
      <c r="D691" s="16"/>
      <c r="E691" s="16"/>
      <c r="F691" s="16">
        <v>1</v>
      </c>
    </row>
    <row r="692" spans="1:6" x14ac:dyDescent="0.2">
      <c r="A692" s="27">
        <v>42152.765717592592</v>
      </c>
      <c r="B692" s="16">
        <v>1</v>
      </c>
      <c r="C692" s="16"/>
      <c r="D692" s="16"/>
      <c r="E692" s="16"/>
      <c r="F692" s="16">
        <v>1</v>
      </c>
    </row>
    <row r="693" spans="1:6" x14ac:dyDescent="0.2">
      <c r="A693" s="27">
        <v>42154.818819444445</v>
      </c>
      <c r="B693" s="16"/>
      <c r="C693" s="16"/>
      <c r="D693" s="16"/>
      <c r="E693" s="16">
        <v>1</v>
      </c>
      <c r="F693" s="16">
        <v>1</v>
      </c>
    </row>
    <row r="694" spans="1:6" x14ac:dyDescent="0.2">
      <c r="A694" s="27">
        <v>42154.873124999998</v>
      </c>
      <c r="B694" s="16">
        <v>1</v>
      </c>
      <c r="C694" s="16"/>
      <c r="D694" s="16"/>
      <c r="E694" s="16"/>
      <c r="F694" s="16">
        <v>1</v>
      </c>
    </row>
    <row r="695" spans="1:6" x14ac:dyDescent="0.2">
      <c r="A695" s="27">
        <v>42155.142638888887</v>
      </c>
      <c r="B695" s="16">
        <v>1</v>
      </c>
      <c r="C695" s="16"/>
      <c r="D695" s="16"/>
      <c r="E695" s="16"/>
      <c r="F695" s="16">
        <v>1</v>
      </c>
    </row>
    <row r="696" spans="1:6" x14ac:dyDescent="0.2">
      <c r="A696" s="27">
        <v>42155.696793981479</v>
      </c>
      <c r="B696" s="16">
        <v>1</v>
      </c>
      <c r="C696" s="16"/>
      <c r="D696" s="16"/>
      <c r="E696" s="16"/>
      <c r="F696" s="16">
        <v>1</v>
      </c>
    </row>
    <row r="697" spans="1:6" x14ac:dyDescent="0.2">
      <c r="A697" s="27">
        <v>42155.920219907406</v>
      </c>
      <c r="B697" s="16">
        <v>1</v>
      </c>
      <c r="C697" s="16"/>
      <c r="D697" s="16"/>
      <c r="E697" s="16"/>
      <c r="F697" s="16">
        <v>1</v>
      </c>
    </row>
    <row r="698" spans="1:6" x14ac:dyDescent="0.2">
      <c r="A698" s="27">
        <v>42156.510393518518</v>
      </c>
      <c r="B698" s="16">
        <v>1</v>
      </c>
      <c r="C698" s="16"/>
      <c r="D698" s="16"/>
      <c r="E698" s="16"/>
      <c r="F698" s="16">
        <v>1</v>
      </c>
    </row>
    <row r="699" spans="1:6" x14ac:dyDescent="0.2">
      <c r="A699" s="27">
        <v>42157.470185185186</v>
      </c>
      <c r="B699" s="16">
        <v>1</v>
      </c>
      <c r="C699" s="16"/>
      <c r="D699" s="16"/>
      <c r="E699" s="16"/>
      <c r="F699" s="16">
        <v>1</v>
      </c>
    </row>
    <row r="700" spans="1:6" x14ac:dyDescent="0.2">
      <c r="A700" s="27">
        <v>42157.591064814813</v>
      </c>
      <c r="B700" s="16">
        <v>1</v>
      </c>
      <c r="C700" s="16"/>
      <c r="D700" s="16"/>
      <c r="E700" s="16"/>
      <c r="F700" s="16">
        <v>1</v>
      </c>
    </row>
    <row r="701" spans="1:6" x14ac:dyDescent="0.2">
      <c r="A701" s="27">
        <v>42157.598090277781</v>
      </c>
      <c r="B701" s="16"/>
      <c r="C701" s="16"/>
      <c r="D701" s="16">
        <v>1</v>
      </c>
      <c r="E701" s="16"/>
      <c r="F701" s="16">
        <v>1</v>
      </c>
    </row>
    <row r="702" spans="1:6" x14ac:dyDescent="0.2">
      <c r="A702" s="27">
        <v>42157.652511574073</v>
      </c>
      <c r="B702" s="16">
        <v>1</v>
      </c>
      <c r="C702" s="16"/>
      <c r="D702" s="16"/>
      <c r="E702" s="16"/>
      <c r="F702" s="16">
        <v>1</v>
      </c>
    </row>
    <row r="703" spans="1:6" x14ac:dyDescent="0.2">
      <c r="A703" s="27">
        <v>42158.065694444442</v>
      </c>
      <c r="B703" s="16">
        <v>1</v>
      </c>
      <c r="C703" s="16"/>
      <c r="D703" s="16"/>
      <c r="E703" s="16"/>
      <c r="F703" s="16">
        <v>1</v>
      </c>
    </row>
    <row r="704" spans="1:6" x14ac:dyDescent="0.2">
      <c r="A704" s="27">
        <v>42159.224432870367</v>
      </c>
      <c r="B704" s="16"/>
      <c r="C704" s="16"/>
      <c r="D704" s="16">
        <v>1</v>
      </c>
      <c r="E704" s="16"/>
      <c r="F704" s="16">
        <v>1</v>
      </c>
    </row>
    <row r="705" spans="1:6" x14ac:dyDescent="0.2">
      <c r="A705" s="27">
        <v>42160.583043981482</v>
      </c>
      <c r="B705" s="16">
        <v>1</v>
      </c>
      <c r="C705" s="16"/>
      <c r="D705" s="16"/>
      <c r="E705" s="16"/>
      <c r="F705" s="16">
        <v>1</v>
      </c>
    </row>
    <row r="706" spans="1:6" x14ac:dyDescent="0.2">
      <c r="A706" s="27">
        <v>42160.651817129627</v>
      </c>
      <c r="B706" s="16">
        <v>1</v>
      </c>
      <c r="C706" s="16"/>
      <c r="D706" s="16"/>
      <c r="E706" s="16"/>
      <c r="F706" s="16">
        <v>1</v>
      </c>
    </row>
    <row r="707" spans="1:6" x14ac:dyDescent="0.2">
      <c r="A707" s="27">
        <v>42162.729548611111</v>
      </c>
      <c r="B707" s="16">
        <v>1</v>
      </c>
      <c r="C707" s="16"/>
      <c r="D707" s="16"/>
      <c r="E707" s="16"/>
      <c r="F707" s="16">
        <v>1</v>
      </c>
    </row>
    <row r="708" spans="1:6" x14ac:dyDescent="0.2">
      <c r="A708" s="27">
        <v>42163.298333333332</v>
      </c>
      <c r="B708" s="16">
        <v>1</v>
      </c>
      <c r="C708" s="16"/>
      <c r="D708" s="16"/>
      <c r="E708" s="16"/>
      <c r="F708" s="16">
        <v>1</v>
      </c>
    </row>
    <row r="709" spans="1:6" x14ac:dyDescent="0.2">
      <c r="A709" s="27">
        <v>42164.299722222226</v>
      </c>
      <c r="B709" s="16"/>
      <c r="C709" s="16"/>
      <c r="D709" s="16">
        <v>1</v>
      </c>
      <c r="E709" s="16"/>
      <c r="F709" s="16">
        <v>1</v>
      </c>
    </row>
    <row r="710" spans="1:6" x14ac:dyDescent="0.2">
      <c r="A710" s="27">
        <v>42165.037581018521</v>
      </c>
      <c r="B710" s="16"/>
      <c r="C710" s="16"/>
      <c r="D710" s="16">
        <v>1</v>
      </c>
      <c r="E710" s="16"/>
      <c r="F710" s="16">
        <v>1</v>
      </c>
    </row>
    <row r="711" spans="1:6" x14ac:dyDescent="0.2">
      <c r="A711" s="27">
        <v>42165.462627314817</v>
      </c>
      <c r="B711" s="16">
        <v>1</v>
      </c>
      <c r="C711" s="16"/>
      <c r="D711" s="16"/>
      <c r="E711" s="16"/>
      <c r="F711" s="16">
        <v>1</v>
      </c>
    </row>
    <row r="712" spans="1:6" x14ac:dyDescent="0.2">
      <c r="A712" s="27">
        <v>42165.993125000001</v>
      </c>
      <c r="B712" s="16">
        <v>1</v>
      </c>
      <c r="C712" s="16"/>
      <c r="D712" s="16"/>
      <c r="E712" s="16"/>
      <c r="F712" s="16">
        <v>1</v>
      </c>
    </row>
    <row r="713" spans="1:6" x14ac:dyDescent="0.2">
      <c r="A713" s="27">
        <v>42166.219733796293</v>
      </c>
      <c r="B713" s="16">
        <v>1</v>
      </c>
      <c r="C713" s="16"/>
      <c r="D713" s="16"/>
      <c r="E713" s="16"/>
      <c r="F713" s="16">
        <v>1</v>
      </c>
    </row>
    <row r="714" spans="1:6" x14ac:dyDescent="0.2">
      <c r="A714" s="27">
        <v>42167.023206018515</v>
      </c>
      <c r="B714" s="16">
        <v>1</v>
      </c>
      <c r="C714" s="16"/>
      <c r="D714" s="16"/>
      <c r="E714" s="16"/>
      <c r="F714" s="16">
        <v>1</v>
      </c>
    </row>
    <row r="715" spans="1:6" x14ac:dyDescent="0.2">
      <c r="A715" s="27">
        <v>42167.434166666666</v>
      </c>
      <c r="B715" s="16">
        <v>1</v>
      </c>
      <c r="C715" s="16"/>
      <c r="D715" s="16"/>
      <c r="E715" s="16"/>
      <c r="F715" s="16">
        <v>1</v>
      </c>
    </row>
    <row r="716" spans="1:6" x14ac:dyDescent="0.2">
      <c r="A716" s="27">
        <v>42167.533159722225</v>
      </c>
      <c r="B716" s="16">
        <v>1</v>
      </c>
      <c r="C716" s="16"/>
      <c r="D716" s="16"/>
      <c r="E716" s="16"/>
      <c r="F716" s="16">
        <v>1</v>
      </c>
    </row>
    <row r="717" spans="1:6" x14ac:dyDescent="0.2">
      <c r="A717" s="27">
        <v>42167.534791666665</v>
      </c>
      <c r="B717" s="16">
        <v>1</v>
      </c>
      <c r="C717" s="16"/>
      <c r="D717" s="16"/>
      <c r="E717" s="16"/>
      <c r="F717" s="16">
        <v>1</v>
      </c>
    </row>
    <row r="718" spans="1:6" x14ac:dyDescent="0.2">
      <c r="A718" s="27">
        <v>42168.316481481481</v>
      </c>
      <c r="B718" s="16">
        <v>1</v>
      </c>
      <c r="C718" s="16"/>
      <c r="D718" s="16"/>
      <c r="E718" s="16"/>
      <c r="F718" s="16">
        <v>1</v>
      </c>
    </row>
    <row r="719" spans="1:6" x14ac:dyDescent="0.2">
      <c r="A719" s="27">
        <v>42169.814340277779</v>
      </c>
      <c r="B719" s="16">
        <v>1</v>
      </c>
      <c r="C719" s="16"/>
      <c r="D719" s="16"/>
      <c r="E719" s="16"/>
      <c r="F719" s="16">
        <v>1</v>
      </c>
    </row>
    <row r="720" spans="1:6" x14ac:dyDescent="0.2">
      <c r="A720" s="27">
        <v>42169.958506944444</v>
      </c>
      <c r="B720" s="16"/>
      <c r="C720" s="16"/>
      <c r="D720" s="16">
        <v>1</v>
      </c>
      <c r="E720" s="16"/>
      <c r="F720" s="16">
        <v>1</v>
      </c>
    </row>
    <row r="721" spans="1:6" x14ac:dyDescent="0.2">
      <c r="A721" s="27">
        <v>42170.447013888886</v>
      </c>
      <c r="B721" s="16"/>
      <c r="C721" s="16"/>
      <c r="D721" s="16">
        <v>1</v>
      </c>
      <c r="E721" s="16"/>
      <c r="F721" s="16">
        <v>1</v>
      </c>
    </row>
    <row r="722" spans="1:6" x14ac:dyDescent="0.2">
      <c r="A722" s="27">
        <v>42170.846446759257</v>
      </c>
      <c r="B722" s="16">
        <v>1</v>
      </c>
      <c r="C722" s="16"/>
      <c r="D722" s="16"/>
      <c r="E722" s="16"/>
      <c r="F722" s="16">
        <v>1</v>
      </c>
    </row>
    <row r="723" spans="1:6" x14ac:dyDescent="0.2">
      <c r="A723" s="27">
        <v>42170.910231481481</v>
      </c>
      <c r="B723" s="16">
        <v>1</v>
      </c>
      <c r="C723" s="16"/>
      <c r="D723" s="16"/>
      <c r="E723" s="16"/>
      <c r="F723" s="16">
        <v>1</v>
      </c>
    </row>
    <row r="724" spans="1:6" x14ac:dyDescent="0.2">
      <c r="A724" s="27">
        <v>42171.034861111111</v>
      </c>
      <c r="B724" s="16">
        <v>1</v>
      </c>
      <c r="C724" s="16"/>
      <c r="D724" s="16"/>
      <c r="E724" s="16"/>
      <c r="F724" s="16">
        <v>1</v>
      </c>
    </row>
    <row r="725" spans="1:6" x14ac:dyDescent="0.2">
      <c r="A725" s="27">
        <v>42171.317442129628</v>
      </c>
      <c r="B725" s="16">
        <v>1</v>
      </c>
      <c r="C725" s="16"/>
      <c r="D725" s="16"/>
      <c r="E725" s="16"/>
      <c r="F725" s="16">
        <v>1</v>
      </c>
    </row>
    <row r="726" spans="1:6" x14ac:dyDescent="0.2">
      <c r="A726" s="27">
        <v>42171.383530092593</v>
      </c>
      <c r="B726" s="16"/>
      <c r="C726" s="16"/>
      <c r="D726" s="16">
        <v>1</v>
      </c>
      <c r="E726" s="16"/>
      <c r="F726" s="16">
        <v>1</v>
      </c>
    </row>
    <row r="727" spans="1:6" x14ac:dyDescent="0.2">
      <c r="A727" s="27">
        <v>42171.725416666668</v>
      </c>
      <c r="B727" s="16">
        <v>1</v>
      </c>
      <c r="C727" s="16"/>
      <c r="D727" s="16"/>
      <c r="E727" s="16"/>
      <c r="F727" s="16">
        <v>1</v>
      </c>
    </row>
    <row r="728" spans="1:6" x14ac:dyDescent="0.2">
      <c r="A728" s="27">
        <v>42171.743969907409</v>
      </c>
      <c r="B728" s="16"/>
      <c r="C728" s="16"/>
      <c r="D728" s="16">
        <v>1</v>
      </c>
      <c r="E728" s="16"/>
      <c r="F728" s="16">
        <v>1</v>
      </c>
    </row>
    <row r="729" spans="1:6" x14ac:dyDescent="0.2">
      <c r="A729" s="27">
        <v>42171.758611111109</v>
      </c>
      <c r="B729" s="16"/>
      <c r="C729" s="16"/>
      <c r="D729" s="16">
        <v>1</v>
      </c>
      <c r="E729" s="16"/>
      <c r="F729" s="16">
        <v>1</v>
      </c>
    </row>
    <row r="730" spans="1:6" x14ac:dyDescent="0.2">
      <c r="A730" s="27">
        <v>42171.763414351852</v>
      </c>
      <c r="B730" s="16">
        <v>1</v>
      </c>
      <c r="C730" s="16"/>
      <c r="D730" s="16"/>
      <c r="E730" s="16"/>
      <c r="F730" s="16">
        <v>1</v>
      </c>
    </row>
    <row r="731" spans="1:6" x14ac:dyDescent="0.2">
      <c r="A731" s="27">
        <v>42171.824884259258</v>
      </c>
      <c r="B731" s="16">
        <v>1</v>
      </c>
      <c r="C731" s="16"/>
      <c r="D731" s="16"/>
      <c r="E731" s="16"/>
      <c r="F731" s="16">
        <v>1</v>
      </c>
    </row>
    <row r="732" spans="1:6" x14ac:dyDescent="0.2">
      <c r="A732" s="27">
        <v>42172.439571759256</v>
      </c>
      <c r="B732" s="16"/>
      <c r="C732" s="16"/>
      <c r="D732" s="16">
        <v>1</v>
      </c>
      <c r="E732" s="16"/>
      <c r="F732" s="16">
        <v>1</v>
      </c>
    </row>
    <row r="733" spans="1:6" x14ac:dyDescent="0.2">
      <c r="A733" s="27">
        <v>42172.613506944443</v>
      </c>
      <c r="B733" s="16"/>
      <c r="C733" s="16"/>
      <c r="D733" s="16">
        <v>1</v>
      </c>
      <c r="E733" s="16"/>
      <c r="F733" s="16">
        <v>1</v>
      </c>
    </row>
    <row r="734" spans="1:6" x14ac:dyDescent="0.2">
      <c r="A734" s="27">
        <v>42172.686099537037</v>
      </c>
      <c r="B734" s="16"/>
      <c r="C734" s="16"/>
      <c r="D734" s="16">
        <v>1</v>
      </c>
      <c r="E734" s="16"/>
      <c r="F734" s="16">
        <v>1</v>
      </c>
    </row>
    <row r="735" spans="1:6" x14ac:dyDescent="0.2">
      <c r="A735" s="27">
        <v>42172.757638888892</v>
      </c>
      <c r="B735" s="16">
        <v>1</v>
      </c>
      <c r="C735" s="16"/>
      <c r="D735" s="16"/>
      <c r="E735" s="16"/>
      <c r="F735" s="16">
        <v>1</v>
      </c>
    </row>
    <row r="736" spans="1:6" x14ac:dyDescent="0.2">
      <c r="A736" s="27">
        <v>42173.466863425929</v>
      </c>
      <c r="B736" s="16">
        <v>1</v>
      </c>
      <c r="C736" s="16"/>
      <c r="D736" s="16"/>
      <c r="E736" s="16"/>
      <c r="F736" s="16">
        <v>1</v>
      </c>
    </row>
    <row r="737" spans="1:6" x14ac:dyDescent="0.2">
      <c r="A737" s="27">
        <v>42173.67082175926</v>
      </c>
      <c r="B737" s="16"/>
      <c r="C737" s="16"/>
      <c r="D737" s="16">
        <v>1</v>
      </c>
      <c r="E737" s="16"/>
      <c r="F737" s="16">
        <v>1</v>
      </c>
    </row>
    <row r="738" spans="1:6" x14ac:dyDescent="0.2">
      <c r="A738" s="27">
        <v>42173.803217592591</v>
      </c>
      <c r="B738" s="16">
        <v>1</v>
      </c>
      <c r="C738" s="16"/>
      <c r="D738" s="16"/>
      <c r="E738" s="16"/>
      <c r="F738" s="16">
        <v>1</v>
      </c>
    </row>
    <row r="739" spans="1:6" x14ac:dyDescent="0.2">
      <c r="A739" s="27">
        <v>42173.970127314817</v>
      </c>
      <c r="B739" s="16">
        <v>1</v>
      </c>
      <c r="C739" s="16"/>
      <c r="D739" s="16"/>
      <c r="E739" s="16"/>
      <c r="F739" s="16">
        <v>1</v>
      </c>
    </row>
    <row r="740" spans="1:6" x14ac:dyDescent="0.2">
      <c r="A740" s="27">
        <v>42174.780821759261</v>
      </c>
      <c r="B740" s="16"/>
      <c r="C740" s="16"/>
      <c r="D740" s="16">
        <v>1</v>
      </c>
      <c r="E740" s="16"/>
      <c r="F740" s="16">
        <v>1</v>
      </c>
    </row>
    <row r="741" spans="1:6" x14ac:dyDescent="0.2">
      <c r="A741" s="27">
        <v>42176.419039351851</v>
      </c>
      <c r="B741" s="16">
        <v>1</v>
      </c>
      <c r="C741" s="16"/>
      <c r="D741" s="16"/>
      <c r="E741" s="16"/>
      <c r="F741" s="16">
        <v>1</v>
      </c>
    </row>
    <row r="742" spans="1:6" x14ac:dyDescent="0.2">
      <c r="A742" s="27">
        <v>42177.761782407404</v>
      </c>
      <c r="B742" s="16">
        <v>1</v>
      </c>
      <c r="C742" s="16"/>
      <c r="D742" s="16"/>
      <c r="E742" s="16"/>
      <c r="F742" s="16">
        <v>1</v>
      </c>
    </row>
    <row r="743" spans="1:6" x14ac:dyDescent="0.2">
      <c r="A743" s="27">
        <v>42177.791909722226</v>
      </c>
      <c r="B743" s="16">
        <v>1</v>
      </c>
      <c r="C743" s="16"/>
      <c r="D743" s="16"/>
      <c r="E743" s="16"/>
      <c r="F743" s="16">
        <v>1</v>
      </c>
    </row>
    <row r="744" spans="1:6" x14ac:dyDescent="0.2">
      <c r="A744" s="27">
        <v>42177.964201388888</v>
      </c>
      <c r="B744" s="16"/>
      <c r="C744" s="16"/>
      <c r="D744" s="16">
        <v>1</v>
      </c>
      <c r="E744" s="16"/>
      <c r="F744" s="16">
        <v>1</v>
      </c>
    </row>
    <row r="745" spans="1:6" x14ac:dyDescent="0.2">
      <c r="A745" s="27">
        <v>42178.815891203703</v>
      </c>
      <c r="B745" s="16"/>
      <c r="C745" s="16"/>
      <c r="D745" s="16">
        <v>1</v>
      </c>
      <c r="E745" s="16"/>
      <c r="F745" s="16">
        <v>1</v>
      </c>
    </row>
    <row r="746" spans="1:6" x14ac:dyDescent="0.2">
      <c r="A746" s="27">
        <v>42179.344988425924</v>
      </c>
      <c r="B746" s="16">
        <v>1</v>
      </c>
      <c r="C746" s="16"/>
      <c r="D746" s="16"/>
      <c r="E746" s="16"/>
      <c r="F746" s="16">
        <v>1</v>
      </c>
    </row>
    <row r="747" spans="1:6" x14ac:dyDescent="0.2">
      <c r="A747" s="27">
        <v>42179.854629629626</v>
      </c>
      <c r="B747" s="16">
        <v>1</v>
      </c>
      <c r="C747" s="16"/>
      <c r="D747" s="16"/>
      <c r="E747" s="16"/>
      <c r="F747" s="16">
        <v>1</v>
      </c>
    </row>
    <row r="748" spans="1:6" x14ac:dyDescent="0.2">
      <c r="A748" s="27">
        <v>42179.898472222223</v>
      </c>
      <c r="B748" s="16">
        <v>1</v>
      </c>
      <c r="C748" s="16"/>
      <c r="D748" s="16"/>
      <c r="E748" s="16"/>
      <c r="F748" s="16">
        <v>1</v>
      </c>
    </row>
    <row r="749" spans="1:6" x14ac:dyDescent="0.2">
      <c r="A749" s="27">
        <v>42180.145787037036</v>
      </c>
      <c r="B749" s="16"/>
      <c r="C749" s="16"/>
      <c r="D749" s="16"/>
      <c r="E749" s="16">
        <v>1</v>
      </c>
      <c r="F749" s="16">
        <v>1</v>
      </c>
    </row>
    <row r="750" spans="1:6" x14ac:dyDescent="0.2">
      <c r="A750" s="27">
        <v>42182.062476851854</v>
      </c>
      <c r="B750" s="16"/>
      <c r="C750" s="16"/>
      <c r="D750" s="16">
        <v>1</v>
      </c>
      <c r="E750" s="16"/>
      <c r="F750" s="16">
        <v>1</v>
      </c>
    </row>
    <row r="751" spans="1:6" x14ac:dyDescent="0.2">
      <c r="A751" s="27">
        <v>42182.108252314814</v>
      </c>
      <c r="B751" s="16">
        <v>1</v>
      </c>
      <c r="C751" s="16"/>
      <c r="D751" s="16"/>
      <c r="E751" s="16"/>
      <c r="F751" s="16">
        <v>1</v>
      </c>
    </row>
    <row r="752" spans="1:6" x14ac:dyDescent="0.2">
      <c r="A752" s="27">
        <v>42183.231006944443</v>
      </c>
      <c r="B752" s="16">
        <v>1</v>
      </c>
      <c r="C752" s="16"/>
      <c r="D752" s="16"/>
      <c r="E752" s="16"/>
      <c r="F752" s="16">
        <v>1</v>
      </c>
    </row>
    <row r="753" spans="1:6" x14ac:dyDescent="0.2">
      <c r="A753" s="27">
        <v>42184.209537037037</v>
      </c>
      <c r="B753" s="16">
        <v>1</v>
      </c>
      <c r="C753" s="16"/>
      <c r="D753" s="16"/>
      <c r="E753" s="16"/>
      <c r="F753" s="16">
        <v>1</v>
      </c>
    </row>
    <row r="754" spans="1:6" x14ac:dyDescent="0.2">
      <c r="A754" s="27">
        <v>42184.572881944441</v>
      </c>
      <c r="B754" s="16">
        <v>1</v>
      </c>
      <c r="C754" s="16"/>
      <c r="D754" s="16"/>
      <c r="E754" s="16"/>
      <c r="F754" s="16">
        <v>1</v>
      </c>
    </row>
    <row r="755" spans="1:6" x14ac:dyDescent="0.2">
      <c r="A755" s="27">
        <v>42185.267245370371</v>
      </c>
      <c r="B755" s="16">
        <v>1</v>
      </c>
      <c r="C755" s="16"/>
      <c r="D755" s="16"/>
      <c r="E755" s="16"/>
      <c r="F755" s="16">
        <v>1</v>
      </c>
    </row>
    <row r="756" spans="1:6" x14ac:dyDescent="0.2">
      <c r="A756" s="27">
        <v>42185.521087962959</v>
      </c>
      <c r="B756" s="16">
        <v>1</v>
      </c>
      <c r="C756" s="16"/>
      <c r="D756" s="16"/>
      <c r="E756" s="16"/>
      <c r="F756" s="16">
        <v>1</v>
      </c>
    </row>
    <row r="757" spans="1:6" x14ac:dyDescent="0.2">
      <c r="A757" s="27">
        <v>42185.556157407409</v>
      </c>
      <c r="B757" s="16">
        <v>1</v>
      </c>
      <c r="C757" s="16"/>
      <c r="D757" s="16"/>
      <c r="E757" s="16"/>
      <c r="F757" s="16">
        <v>1</v>
      </c>
    </row>
    <row r="758" spans="1:6" x14ac:dyDescent="0.2">
      <c r="A758" s="27">
        <v>42186.01116898148</v>
      </c>
      <c r="B758" s="16"/>
      <c r="C758" s="16"/>
      <c r="D758" s="16">
        <v>1</v>
      </c>
      <c r="E758" s="16"/>
      <c r="F758" s="16">
        <v>1</v>
      </c>
    </row>
    <row r="759" spans="1:6" x14ac:dyDescent="0.2">
      <c r="A759" s="27">
        <v>42186.855879629627</v>
      </c>
      <c r="B759" s="16">
        <v>1</v>
      </c>
      <c r="C759" s="16"/>
      <c r="D759" s="16"/>
      <c r="E759" s="16"/>
      <c r="F759" s="16">
        <v>1</v>
      </c>
    </row>
    <row r="760" spans="1:6" x14ac:dyDescent="0.2">
      <c r="A760" s="27">
        <v>42188.467499999999</v>
      </c>
      <c r="B760" s="16">
        <v>1</v>
      </c>
      <c r="C760" s="16"/>
      <c r="D760" s="16"/>
      <c r="E760" s="16"/>
      <c r="F760" s="16">
        <v>1</v>
      </c>
    </row>
    <row r="761" spans="1:6" x14ac:dyDescent="0.2">
      <c r="A761" s="27">
        <v>42188.832939814813</v>
      </c>
      <c r="B761" s="16"/>
      <c r="C761" s="16"/>
      <c r="D761" s="16">
        <v>1</v>
      </c>
      <c r="E761" s="16"/>
      <c r="F761" s="16">
        <v>1</v>
      </c>
    </row>
    <row r="762" spans="1:6" x14ac:dyDescent="0.2">
      <c r="A762" s="27">
        <v>42191.363506944443</v>
      </c>
      <c r="B762" s="16">
        <v>1</v>
      </c>
      <c r="C762" s="16"/>
      <c r="D762" s="16"/>
      <c r="E762" s="16"/>
      <c r="F762" s="16">
        <v>1</v>
      </c>
    </row>
    <row r="763" spans="1:6" x14ac:dyDescent="0.2">
      <c r="A763" s="27">
        <v>42192.591944444444</v>
      </c>
      <c r="B763" s="16">
        <v>1</v>
      </c>
      <c r="C763" s="16"/>
      <c r="D763" s="16"/>
      <c r="E763" s="16"/>
      <c r="F763" s="16">
        <v>1</v>
      </c>
    </row>
    <row r="764" spans="1:6" x14ac:dyDescent="0.2">
      <c r="A764" s="27">
        <v>42192.64707175926</v>
      </c>
      <c r="B764" s="16">
        <v>1</v>
      </c>
      <c r="C764" s="16"/>
      <c r="D764" s="16"/>
      <c r="E764" s="16"/>
      <c r="F764" s="16">
        <v>1</v>
      </c>
    </row>
    <row r="765" spans="1:6" x14ac:dyDescent="0.2">
      <c r="A765" s="27">
        <v>42192.905694444446</v>
      </c>
      <c r="B765" s="16"/>
      <c r="C765" s="16"/>
      <c r="D765" s="16">
        <v>1</v>
      </c>
      <c r="E765" s="16"/>
      <c r="F765" s="16">
        <v>1</v>
      </c>
    </row>
    <row r="766" spans="1:6" x14ac:dyDescent="0.2">
      <c r="A766" s="27">
        <v>42192.933958333335</v>
      </c>
      <c r="B766" s="16">
        <v>1</v>
      </c>
      <c r="C766" s="16"/>
      <c r="D766" s="16"/>
      <c r="E766" s="16"/>
      <c r="F766" s="16">
        <v>1</v>
      </c>
    </row>
    <row r="767" spans="1:6" x14ac:dyDescent="0.2">
      <c r="A767" s="27">
        <v>42193.482291666667</v>
      </c>
      <c r="B767" s="16"/>
      <c r="C767" s="16"/>
      <c r="D767" s="16">
        <v>1</v>
      </c>
      <c r="E767" s="16"/>
      <c r="F767" s="16">
        <v>1</v>
      </c>
    </row>
    <row r="768" spans="1:6" x14ac:dyDescent="0.2">
      <c r="A768" s="27">
        <v>42193.723912037036</v>
      </c>
      <c r="B768" s="16">
        <v>1</v>
      </c>
      <c r="C768" s="16"/>
      <c r="D768" s="16"/>
      <c r="E768" s="16"/>
      <c r="F768" s="16">
        <v>1</v>
      </c>
    </row>
    <row r="769" spans="1:6" x14ac:dyDescent="0.2">
      <c r="A769" s="27">
        <v>42193.771481481483</v>
      </c>
      <c r="B769" s="16">
        <v>1</v>
      </c>
      <c r="C769" s="16"/>
      <c r="D769" s="16"/>
      <c r="E769" s="16"/>
      <c r="F769" s="16">
        <v>1</v>
      </c>
    </row>
    <row r="770" spans="1:6" x14ac:dyDescent="0.2">
      <c r="A770" s="27">
        <v>42193.813530092593</v>
      </c>
      <c r="B770" s="16">
        <v>1</v>
      </c>
      <c r="C770" s="16"/>
      <c r="D770" s="16"/>
      <c r="E770" s="16"/>
      <c r="F770" s="16">
        <v>1</v>
      </c>
    </row>
    <row r="771" spans="1:6" x14ac:dyDescent="0.2">
      <c r="A771" s="27">
        <v>42194.09615740741</v>
      </c>
      <c r="B771" s="16">
        <v>1</v>
      </c>
      <c r="C771" s="16"/>
      <c r="D771" s="16"/>
      <c r="E771" s="16"/>
      <c r="F771" s="16">
        <v>1</v>
      </c>
    </row>
    <row r="772" spans="1:6" x14ac:dyDescent="0.2">
      <c r="A772" s="27">
        <v>42195.749745370369</v>
      </c>
      <c r="B772" s="16">
        <v>1</v>
      </c>
      <c r="C772" s="16"/>
      <c r="D772" s="16"/>
      <c r="E772" s="16"/>
      <c r="F772" s="16">
        <v>1</v>
      </c>
    </row>
    <row r="773" spans="1:6" x14ac:dyDescent="0.2">
      <c r="A773" s="27">
        <v>42196.028703703705</v>
      </c>
      <c r="B773" s="16">
        <v>1</v>
      </c>
      <c r="C773" s="16"/>
      <c r="D773" s="16"/>
      <c r="E773" s="16"/>
      <c r="F773" s="16">
        <v>1</v>
      </c>
    </row>
    <row r="774" spans="1:6" x14ac:dyDescent="0.2">
      <c r="A774" s="27">
        <v>42196.166875000003</v>
      </c>
      <c r="B774" s="16"/>
      <c r="C774" s="16"/>
      <c r="D774" s="16">
        <v>1</v>
      </c>
      <c r="E774" s="16"/>
      <c r="F774" s="16">
        <v>1</v>
      </c>
    </row>
    <row r="775" spans="1:6" x14ac:dyDescent="0.2">
      <c r="A775" s="27">
        <v>42199.648912037039</v>
      </c>
      <c r="B775" s="16"/>
      <c r="C775" s="16"/>
      <c r="D775" s="16">
        <v>1</v>
      </c>
      <c r="E775" s="16"/>
      <c r="F775" s="16">
        <v>1</v>
      </c>
    </row>
    <row r="776" spans="1:6" x14ac:dyDescent="0.2">
      <c r="A776" s="27">
        <v>42200.625833333332</v>
      </c>
      <c r="B776" s="16">
        <v>1</v>
      </c>
      <c r="C776" s="16"/>
      <c r="D776" s="16"/>
      <c r="E776" s="16"/>
      <c r="F776" s="16">
        <v>1</v>
      </c>
    </row>
    <row r="777" spans="1:6" x14ac:dyDescent="0.2">
      <c r="A777" s="27">
        <v>42201.436226851853</v>
      </c>
      <c r="B777" s="16"/>
      <c r="C777" s="16"/>
      <c r="D777" s="16">
        <v>1</v>
      </c>
      <c r="E777" s="16"/>
      <c r="F777" s="16">
        <v>1</v>
      </c>
    </row>
    <row r="778" spans="1:6" x14ac:dyDescent="0.2">
      <c r="A778" s="27">
        <v>42201.675011574072</v>
      </c>
      <c r="B778" s="16">
        <v>1</v>
      </c>
      <c r="C778" s="16"/>
      <c r="D778" s="16"/>
      <c r="E778" s="16"/>
      <c r="F778" s="16">
        <v>1</v>
      </c>
    </row>
    <row r="779" spans="1:6" x14ac:dyDescent="0.2">
      <c r="A779" s="27">
        <v>42203.432129629633</v>
      </c>
      <c r="B779" s="16">
        <v>1</v>
      </c>
      <c r="C779" s="16"/>
      <c r="D779" s="16"/>
      <c r="E779" s="16"/>
      <c r="F779" s="16">
        <v>1</v>
      </c>
    </row>
    <row r="780" spans="1:6" x14ac:dyDescent="0.2">
      <c r="A780" s="27">
        <v>42203.677766203706</v>
      </c>
      <c r="B780" s="16"/>
      <c r="C780" s="16"/>
      <c r="D780" s="16">
        <v>1</v>
      </c>
      <c r="E780" s="16"/>
      <c r="F780" s="16">
        <v>1</v>
      </c>
    </row>
    <row r="781" spans="1:6" x14ac:dyDescent="0.2">
      <c r="A781" s="27">
        <v>42203.680300925924</v>
      </c>
      <c r="B781" s="16">
        <v>1</v>
      </c>
      <c r="C781" s="16"/>
      <c r="D781" s="16"/>
      <c r="E781" s="16"/>
      <c r="F781" s="16">
        <v>1</v>
      </c>
    </row>
    <row r="782" spans="1:6" x14ac:dyDescent="0.2">
      <c r="A782" s="27">
        <v>42205.171018518522</v>
      </c>
      <c r="B782" s="16"/>
      <c r="C782" s="16"/>
      <c r="D782" s="16">
        <v>1</v>
      </c>
      <c r="E782" s="16"/>
      <c r="F782" s="16">
        <v>1</v>
      </c>
    </row>
    <row r="783" spans="1:6" x14ac:dyDescent="0.2">
      <c r="A783" s="27">
        <v>42205.710879629631</v>
      </c>
      <c r="B783" s="16">
        <v>1</v>
      </c>
      <c r="C783" s="16"/>
      <c r="D783" s="16"/>
      <c r="E783" s="16"/>
      <c r="F783" s="16">
        <v>1</v>
      </c>
    </row>
    <row r="784" spans="1:6" x14ac:dyDescent="0.2">
      <c r="A784" s="27">
        <v>42206.835370370369</v>
      </c>
      <c r="B784" s="16">
        <v>1</v>
      </c>
      <c r="C784" s="16"/>
      <c r="D784" s="16"/>
      <c r="E784" s="16"/>
      <c r="F784" s="16">
        <v>1</v>
      </c>
    </row>
    <row r="785" spans="1:6" x14ac:dyDescent="0.2">
      <c r="A785" s="27">
        <v>42207.259918981479</v>
      </c>
      <c r="B785" s="16">
        <v>1</v>
      </c>
      <c r="C785" s="16"/>
      <c r="D785" s="16"/>
      <c r="E785" s="16"/>
      <c r="F785" s="16">
        <v>1</v>
      </c>
    </row>
    <row r="786" spans="1:6" x14ac:dyDescent="0.2">
      <c r="A786" s="27">
        <v>42207.795787037037</v>
      </c>
      <c r="B786" s="16"/>
      <c r="C786" s="16"/>
      <c r="D786" s="16">
        <v>1</v>
      </c>
      <c r="E786" s="16"/>
      <c r="F786" s="16">
        <v>1</v>
      </c>
    </row>
    <row r="787" spans="1:6" x14ac:dyDescent="0.2">
      <c r="A787" s="27">
        <v>42208.84646990741</v>
      </c>
      <c r="B787" s="16">
        <v>1</v>
      </c>
      <c r="C787" s="16"/>
      <c r="D787" s="16"/>
      <c r="E787" s="16"/>
      <c r="F787" s="16">
        <v>1</v>
      </c>
    </row>
    <row r="788" spans="1:6" x14ac:dyDescent="0.2">
      <c r="A788" s="27">
        <v>42209.672881944447</v>
      </c>
      <c r="B788" s="16"/>
      <c r="C788" s="16"/>
      <c r="D788" s="16">
        <v>1</v>
      </c>
      <c r="E788" s="16"/>
      <c r="F788" s="16">
        <v>1</v>
      </c>
    </row>
    <row r="789" spans="1:6" x14ac:dyDescent="0.2">
      <c r="A789" s="27">
        <v>42210.439768518518</v>
      </c>
      <c r="B789" s="16"/>
      <c r="C789" s="16"/>
      <c r="D789" s="16">
        <v>1</v>
      </c>
      <c r="E789" s="16"/>
      <c r="F789" s="16">
        <v>1</v>
      </c>
    </row>
    <row r="790" spans="1:6" x14ac:dyDescent="0.2">
      <c r="A790" s="27">
        <v>42213.505474537036</v>
      </c>
      <c r="B790" s="16">
        <v>1</v>
      </c>
      <c r="C790" s="16"/>
      <c r="D790" s="16"/>
      <c r="E790" s="16"/>
      <c r="F790" s="16">
        <v>1</v>
      </c>
    </row>
    <row r="791" spans="1:6" x14ac:dyDescent="0.2">
      <c r="A791" s="27">
        <v>42213.662905092591</v>
      </c>
      <c r="B791" s="16"/>
      <c r="C791" s="16"/>
      <c r="D791" s="16">
        <v>1</v>
      </c>
      <c r="E791" s="16"/>
      <c r="F791" s="16">
        <v>1</v>
      </c>
    </row>
    <row r="792" spans="1:6" x14ac:dyDescent="0.2">
      <c r="A792" s="27">
        <v>42214.695671296293</v>
      </c>
      <c r="B792" s="16">
        <v>1</v>
      </c>
      <c r="C792" s="16"/>
      <c r="D792" s="16"/>
      <c r="E792" s="16"/>
      <c r="F792" s="16">
        <v>1</v>
      </c>
    </row>
    <row r="793" spans="1:6" x14ac:dyDescent="0.2">
      <c r="A793" s="27">
        <v>42217.670104166667</v>
      </c>
      <c r="B793" s="16"/>
      <c r="C793" s="16"/>
      <c r="D793" s="16">
        <v>1</v>
      </c>
      <c r="E793" s="16"/>
      <c r="F793" s="16">
        <v>1</v>
      </c>
    </row>
    <row r="794" spans="1:6" x14ac:dyDescent="0.2">
      <c r="A794" s="27">
        <v>42219.019733796296</v>
      </c>
      <c r="B794" s="16">
        <v>1</v>
      </c>
      <c r="C794" s="16"/>
      <c r="D794" s="16"/>
      <c r="E794" s="16"/>
      <c r="F794" s="16">
        <v>1</v>
      </c>
    </row>
    <row r="795" spans="1:6" x14ac:dyDescent="0.2">
      <c r="A795" s="27">
        <v>42219.180393518516</v>
      </c>
      <c r="B795" s="16">
        <v>1</v>
      </c>
      <c r="C795" s="16"/>
      <c r="D795" s="16"/>
      <c r="E795" s="16"/>
      <c r="F795" s="16">
        <v>1</v>
      </c>
    </row>
    <row r="796" spans="1:6" x14ac:dyDescent="0.2">
      <c r="A796" s="27">
        <v>42219.665173611109</v>
      </c>
      <c r="B796" s="16">
        <v>1</v>
      </c>
      <c r="C796" s="16"/>
      <c r="D796" s="16"/>
      <c r="E796" s="16"/>
      <c r="F796" s="16">
        <v>1</v>
      </c>
    </row>
    <row r="797" spans="1:6" x14ac:dyDescent="0.2">
      <c r="A797" s="27">
        <v>42219.915856481479</v>
      </c>
      <c r="B797" s="16">
        <v>1</v>
      </c>
      <c r="C797" s="16"/>
      <c r="D797" s="16"/>
      <c r="E797" s="16"/>
      <c r="F797" s="16">
        <v>1</v>
      </c>
    </row>
    <row r="798" spans="1:6" x14ac:dyDescent="0.2">
      <c r="A798" s="27">
        <v>42220.794872685183</v>
      </c>
      <c r="B798" s="16">
        <v>1</v>
      </c>
      <c r="C798" s="16"/>
      <c r="D798" s="16"/>
      <c r="E798" s="16"/>
      <c r="F798" s="16">
        <v>1</v>
      </c>
    </row>
    <row r="799" spans="1:6" x14ac:dyDescent="0.2">
      <c r="A799" s="27">
        <v>42221.656782407408</v>
      </c>
      <c r="B799" s="16"/>
      <c r="C799" s="16"/>
      <c r="D799" s="16">
        <v>1</v>
      </c>
      <c r="E799" s="16"/>
      <c r="F799" s="16">
        <v>1</v>
      </c>
    </row>
    <row r="800" spans="1:6" x14ac:dyDescent="0.2">
      <c r="A800" s="27">
        <v>42222.730034722219</v>
      </c>
      <c r="B800" s="16">
        <v>1</v>
      </c>
      <c r="C800" s="16"/>
      <c r="D800" s="16"/>
      <c r="E800" s="16"/>
      <c r="F800" s="16">
        <v>1</v>
      </c>
    </row>
    <row r="801" spans="1:6" x14ac:dyDescent="0.2">
      <c r="A801" s="27">
        <v>42223.394363425927</v>
      </c>
      <c r="B801" s="16">
        <v>1</v>
      </c>
      <c r="C801" s="16"/>
      <c r="D801" s="16"/>
      <c r="E801" s="16"/>
      <c r="F801" s="16">
        <v>1</v>
      </c>
    </row>
    <row r="802" spans="1:6" x14ac:dyDescent="0.2">
      <c r="A802" s="27">
        <v>42224.756909722222</v>
      </c>
      <c r="B802" s="16"/>
      <c r="C802" s="16"/>
      <c r="D802" s="16">
        <v>1</v>
      </c>
      <c r="E802" s="16"/>
      <c r="F802" s="16">
        <v>1</v>
      </c>
    </row>
    <row r="803" spans="1:6" x14ac:dyDescent="0.2">
      <c r="A803" s="27">
        <v>42225.513888888891</v>
      </c>
      <c r="B803" s="16">
        <v>1</v>
      </c>
      <c r="C803" s="16"/>
      <c r="D803" s="16"/>
      <c r="E803" s="16"/>
      <c r="F803" s="16">
        <v>1</v>
      </c>
    </row>
    <row r="804" spans="1:6" x14ac:dyDescent="0.2">
      <c r="A804" s="27">
        <v>42225.559675925928</v>
      </c>
      <c r="B804" s="16">
        <v>1</v>
      </c>
      <c r="C804" s="16"/>
      <c r="D804" s="16"/>
      <c r="E804" s="16"/>
      <c r="F804" s="16">
        <v>1</v>
      </c>
    </row>
    <row r="805" spans="1:6" x14ac:dyDescent="0.2">
      <c r="A805" s="27">
        <v>42226.651886574073</v>
      </c>
      <c r="B805" s="16"/>
      <c r="C805" s="16"/>
      <c r="D805" s="16">
        <v>1</v>
      </c>
      <c r="E805" s="16"/>
      <c r="F805" s="16">
        <v>1</v>
      </c>
    </row>
    <row r="806" spans="1:6" x14ac:dyDescent="0.2">
      <c r="A806" s="27">
        <v>42226.694780092592</v>
      </c>
      <c r="B806" s="16"/>
      <c r="C806" s="16"/>
      <c r="D806" s="16">
        <v>1</v>
      </c>
      <c r="E806" s="16"/>
      <c r="F806" s="16">
        <v>1</v>
      </c>
    </row>
    <row r="807" spans="1:6" x14ac:dyDescent="0.2">
      <c r="A807" s="27">
        <v>42226.938414351855</v>
      </c>
      <c r="B807" s="16"/>
      <c r="C807" s="16"/>
      <c r="D807" s="16">
        <v>1</v>
      </c>
      <c r="E807" s="16"/>
      <c r="F807" s="16">
        <v>1</v>
      </c>
    </row>
    <row r="808" spans="1:6" x14ac:dyDescent="0.2">
      <c r="A808" s="27">
        <v>42227.824212962965</v>
      </c>
      <c r="B808" s="16">
        <v>1</v>
      </c>
      <c r="C808" s="16"/>
      <c r="D808" s="16"/>
      <c r="E808" s="16"/>
      <c r="F808" s="16">
        <v>1</v>
      </c>
    </row>
    <row r="809" spans="1:6" x14ac:dyDescent="0.2">
      <c r="A809" s="27">
        <v>42228.044664351852</v>
      </c>
      <c r="B809" s="16">
        <v>1</v>
      </c>
      <c r="C809" s="16"/>
      <c r="D809" s="16"/>
      <c r="E809" s="16"/>
      <c r="F809" s="16">
        <v>1</v>
      </c>
    </row>
    <row r="810" spans="1:6" x14ac:dyDescent="0.2">
      <c r="A810" s="27">
        <v>42228.151701388888</v>
      </c>
      <c r="B810" s="16"/>
      <c r="C810" s="16"/>
      <c r="D810" s="16">
        <v>1</v>
      </c>
      <c r="E810" s="16"/>
      <c r="F810" s="16">
        <v>1</v>
      </c>
    </row>
    <row r="811" spans="1:6" x14ac:dyDescent="0.2">
      <c r="A811" s="27">
        <v>42230.08116898148</v>
      </c>
      <c r="B811" s="16"/>
      <c r="C811" s="16"/>
      <c r="D811" s="16">
        <v>1</v>
      </c>
      <c r="E811" s="16"/>
      <c r="F811" s="16">
        <v>1</v>
      </c>
    </row>
    <row r="812" spans="1:6" x14ac:dyDescent="0.2">
      <c r="A812" s="27">
        <v>42230.472222222219</v>
      </c>
      <c r="B812" s="16">
        <v>1</v>
      </c>
      <c r="C812" s="16"/>
      <c r="D812" s="16"/>
      <c r="E812" s="16"/>
      <c r="F812" s="16">
        <v>1</v>
      </c>
    </row>
    <row r="813" spans="1:6" x14ac:dyDescent="0.2">
      <c r="A813" s="27">
        <v>42230.662731481483</v>
      </c>
      <c r="B813" s="16">
        <v>1</v>
      </c>
      <c r="C813" s="16"/>
      <c r="D813" s="16"/>
      <c r="E813" s="16"/>
      <c r="F813" s="16">
        <v>1</v>
      </c>
    </row>
    <row r="814" spans="1:6" x14ac:dyDescent="0.2">
      <c r="A814" s="27">
        <v>42232.702546296299</v>
      </c>
      <c r="B814" s="16">
        <v>1</v>
      </c>
      <c r="C814" s="16"/>
      <c r="D814" s="16"/>
      <c r="E814" s="16"/>
      <c r="F814" s="16">
        <v>1</v>
      </c>
    </row>
    <row r="815" spans="1:6" x14ac:dyDescent="0.2">
      <c r="A815" s="27">
        <v>42233.362314814818</v>
      </c>
      <c r="B815" s="16"/>
      <c r="C815" s="16"/>
      <c r="D815" s="16">
        <v>1</v>
      </c>
      <c r="E815" s="16"/>
      <c r="F815" s="16">
        <v>1</v>
      </c>
    </row>
    <row r="816" spans="1:6" x14ac:dyDescent="0.2">
      <c r="A816" s="27">
        <v>42233.671747685185</v>
      </c>
      <c r="B816" s="16"/>
      <c r="C816" s="16"/>
      <c r="D816" s="16">
        <v>1</v>
      </c>
      <c r="E816" s="16"/>
      <c r="F816" s="16">
        <v>1</v>
      </c>
    </row>
    <row r="817" spans="1:6" x14ac:dyDescent="0.2">
      <c r="A817" s="27">
        <v>42233.738564814812</v>
      </c>
      <c r="B817" s="16">
        <v>1</v>
      </c>
      <c r="C817" s="16"/>
      <c r="D817" s="16"/>
      <c r="E817" s="16"/>
      <c r="F817" s="16">
        <v>1</v>
      </c>
    </row>
    <row r="818" spans="1:6" x14ac:dyDescent="0.2">
      <c r="A818" s="27">
        <v>42233.747349537036</v>
      </c>
      <c r="B818" s="16">
        <v>1</v>
      </c>
      <c r="C818" s="16"/>
      <c r="D818" s="16"/>
      <c r="E818" s="16"/>
      <c r="F818" s="16">
        <v>1</v>
      </c>
    </row>
    <row r="819" spans="1:6" x14ac:dyDescent="0.2">
      <c r="A819" s="27">
        <v>42233.763831018521</v>
      </c>
      <c r="B819" s="16">
        <v>1</v>
      </c>
      <c r="C819" s="16"/>
      <c r="D819" s="16"/>
      <c r="E819" s="16"/>
      <c r="F819" s="16">
        <v>1</v>
      </c>
    </row>
    <row r="820" spans="1:6" x14ac:dyDescent="0.2">
      <c r="A820" s="27">
        <v>42234.789884259262</v>
      </c>
      <c r="B820" s="16">
        <v>1</v>
      </c>
      <c r="C820" s="16"/>
      <c r="D820" s="16"/>
      <c r="E820" s="16"/>
      <c r="F820" s="16">
        <v>1</v>
      </c>
    </row>
    <row r="821" spans="1:6" x14ac:dyDescent="0.2">
      <c r="A821" s="27">
        <v>42235.117476851854</v>
      </c>
      <c r="B821" s="16"/>
      <c r="C821" s="16"/>
      <c r="D821" s="16">
        <v>1</v>
      </c>
      <c r="E821" s="16"/>
      <c r="F821" s="16">
        <v>1</v>
      </c>
    </row>
    <row r="822" spans="1:6" x14ac:dyDescent="0.2">
      <c r="A822" s="27">
        <v>42236.276053240741</v>
      </c>
      <c r="B822" s="16"/>
      <c r="C822" s="16"/>
      <c r="D822" s="16">
        <v>1</v>
      </c>
      <c r="E822" s="16"/>
      <c r="F822" s="16">
        <v>1</v>
      </c>
    </row>
    <row r="823" spans="1:6" x14ac:dyDescent="0.2">
      <c r="A823" s="27">
        <v>42236.623252314814</v>
      </c>
      <c r="B823" s="16">
        <v>1</v>
      </c>
      <c r="C823" s="16"/>
      <c r="D823" s="16"/>
      <c r="E823" s="16"/>
      <c r="F823" s="16">
        <v>1</v>
      </c>
    </row>
    <row r="824" spans="1:6" x14ac:dyDescent="0.2">
      <c r="A824" s="27">
        <v>42237.181608796294</v>
      </c>
      <c r="B824" s="16"/>
      <c r="C824" s="16"/>
      <c r="D824" s="16">
        <v>1</v>
      </c>
      <c r="E824" s="16"/>
      <c r="F824" s="16">
        <v>1</v>
      </c>
    </row>
    <row r="825" spans="1:6" x14ac:dyDescent="0.2">
      <c r="A825" s="27">
        <v>42238.132824074077</v>
      </c>
      <c r="B825" s="16">
        <v>1</v>
      </c>
      <c r="C825" s="16"/>
      <c r="D825" s="16"/>
      <c r="E825" s="16"/>
      <c r="F825" s="16">
        <v>1</v>
      </c>
    </row>
    <row r="826" spans="1:6" x14ac:dyDescent="0.2">
      <c r="A826" s="27">
        <v>42239.957962962966</v>
      </c>
      <c r="B826" s="16">
        <v>1</v>
      </c>
      <c r="C826" s="16"/>
      <c r="D826" s="16"/>
      <c r="E826" s="16"/>
      <c r="F826" s="16">
        <v>1</v>
      </c>
    </row>
    <row r="827" spans="1:6" x14ac:dyDescent="0.2">
      <c r="A827" s="27">
        <v>42241.429120370369</v>
      </c>
      <c r="B827" s="16"/>
      <c r="C827" s="16"/>
      <c r="D827" s="16">
        <v>1</v>
      </c>
      <c r="E827" s="16"/>
      <c r="F827" s="16">
        <v>1</v>
      </c>
    </row>
    <row r="828" spans="1:6" x14ac:dyDescent="0.2">
      <c r="A828" s="27">
        <v>42242.988680555558</v>
      </c>
      <c r="B828" s="16"/>
      <c r="C828" s="16"/>
      <c r="D828" s="16">
        <v>1</v>
      </c>
      <c r="E828" s="16"/>
      <c r="F828" s="16">
        <v>1</v>
      </c>
    </row>
    <row r="829" spans="1:6" x14ac:dyDescent="0.2">
      <c r="A829" s="27">
        <v>42243.6252662037</v>
      </c>
      <c r="B829" s="16">
        <v>1</v>
      </c>
      <c r="C829" s="16"/>
      <c r="D829" s="16"/>
      <c r="E829" s="16"/>
      <c r="F829" s="16">
        <v>1</v>
      </c>
    </row>
    <row r="830" spans="1:6" x14ac:dyDescent="0.2">
      <c r="A830" s="27">
        <v>42243.790393518517</v>
      </c>
      <c r="B830" s="16"/>
      <c r="C830" s="16"/>
      <c r="D830" s="16">
        <v>1</v>
      </c>
      <c r="E830" s="16"/>
      <c r="F830" s="16">
        <v>1</v>
      </c>
    </row>
    <row r="831" spans="1:6" x14ac:dyDescent="0.2">
      <c r="A831" s="27">
        <v>42245.234340277777</v>
      </c>
      <c r="B831" s="16"/>
      <c r="C831" s="16"/>
      <c r="D831" s="16">
        <v>1</v>
      </c>
      <c r="E831" s="16"/>
      <c r="F831" s="16">
        <v>1</v>
      </c>
    </row>
    <row r="832" spans="1:6" x14ac:dyDescent="0.2">
      <c r="A832" s="27">
        <v>42245.274699074071</v>
      </c>
      <c r="B832" s="16"/>
      <c r="C832" s="16"/>
      <c r="D832" s="16">
        <v>1</v>
      </c>
      <c r="E832" s="16"/>
      <c r="F832" s="16">
        <v>1</v>
      </c>
    </row>
    <row r="833" spans="1:6" x14ac:dyDescent="0.2">
      <c r="A833" s="27">
        <v>42246.883784722224</v>
      </c>
      <c r="B833" s="16"/>
      <c r="C833" s="16"/>
      <c r="D833" s="16">
        <v>1</v>
      </c>
      <c r="E833" s="16"/>
      <c r="F833" s="16">
        <v>1</v>
      </c>
    </row>
    <row r="834" spans="1:6" x14ac:dyDescent="0.2">
      <c r="A834" s="27">
        <v>42248.535787037035</v>
      </c>
      <c r="B834" s="16"/>
      <c r="C834" s="16"/>
      <c r="D834" s="16">
        <v>1</v>
      </c>
      <c r="E834" s="16"/>
      <c r="F834" s="16">
        <v>1</v>
      </c>
    </row>
    <row r="835" spans="1:6" x14ac:dyDescent="0.2">
      <c r="A835" s="27">
        <v>42248.627013888887</v>
      </c>
      <c r="B835" s="16"/>
      <c r="C835" s="16"/>
      <c r="D835" s="16">
        <v>1</v>
      </c>
      <c r="E835" s="16"/>
      <c r="F835" s="16">
        <v>1</v>
      </c>
    </row>
    <row r="836" spans="1:6" x14ac:dyDescent="0.2">
      <c r="A836" s="27">
        <v>42248.640162037038</v>
      </c>
      <c r="B836" s="16">
        <v>1</v>
      </c>
      <c r="C836" s="16"/>
      <c r="D836" s="16"/>
      <c r="E836" s="16"/>
      <c r="F836" s="16">
        <v>1</v>
      </c>
    </row>
    <row r="837" spans="1:6" x14ac:dyDescent="0.2">
      <c r="A837" s="27">
        <v>42248.697754629633</v>
      </c>
      <c r="B837" s="16">
        <v>1</v>
      </c>
      <c r="C837" s="16"/>
      <c r="D837" s="16"/>
      <c r="E837" s="16"/>
      <c r="F837" s="16">
        <v>1</v>
      </c>
    </row>
    <row r="838" spans="1:6" x14ac:dyDescent="0.2">
      <c r="A838" s="27">
        <v>42250.598217592589</v>
      </c>
      <c r="B838" s="16">
        <v>1</v>
      </c>
      <c r="C838" s="16"/>
      <c r="D838" s="16"/>
      <c r="E838" s="16"/>
      <c r="F838" s="16">
        <v>1</v>
      </c>
    </row>
    <row r="839" spans="1:6" x14ac:dyDescent="0.2">
      <c r="A839" s="27">
        <v>42252.474351851852</v>
      </c>
      <c r="B839" s="16">
        <v>1</v>
      </c>
      <c r="C839" s="16"/>
      <c r="D839" s="16"/>
      <c r="E839" s="16"/>
      <c r="F839" s="16">
        <v>1</v>
      </c>
    </row>
    <row r="840" spans="1:6" x14ac:dyDescent="0.2">
      <c r="A840" s="27">
        <v>42253.633159722223</v>
      </c>
      <c r="B840" s="16"/>
      <c r="C840" s="16"/>
      <c r="D840" s="16">
        <v>1</v>
      </c>
      <c r="E840" s="16"/>
      <c r="F840" s="16">
        <v>1</v>
      </c>
    </row>
    <row r="841" spans="1:6" x14ac:dyDescent="0.2">
      <c r="A841" s="27">
        <v>42253.688043981485</v>
      </c>
      <c r="B841" s="16">
        <v>1</v>
      </c>
      <c r="C841" s="16"/>
      <c r="D841" s="16"/>
      <c r="E841" s="16"/>
      <c r="F841" s="16">
        <v>1</v>
      </c>
    </row>
    <row r="842" spans="1:6" x14ac:dyDescent="0.2">
      <c r="A842" s="27">
        <v>42253.928530092591</v>
      </c>
      <c r="B842" s="16">
        <v>1</v>
      </c>
      <c r="C842" s="16"/>
      <c r="D842" s="16"/>
      <c r="E842" s="16"/>
      <c r="F842" s="16">
        <v>1</v>
      </c>
    </row>
    <row r="843" spans="1:6" x14ac:dyDescent="0.2">
      <c r="A843" s="27">
        <v>42254.264687499999</v>
      </c>
      <c r="B843" s="16">
        <v>1</v>
      </c>
      <c r="C843" s="16"/>
      <c r="D843" s="16"/>
      <c r="E843" s="16"/>
      <c r="F843" s="16">
        <v>1</v>
      </c>
    </row>
    <row r="844" spans="1:6" x14ac:dyDescent="0.2">
      <c r="A844" s="27">
        <v>42255.333252314813</v>
      </c>
      <c r="B844" s="16">
        <v>1</v>
      </c>
      <c r="C844" s="16"/>
      <c r="D844" s="16"/>
      <c r="E844" s="16"/>
      <c r="F844" s="16">
        <v>1</v>
      </c>
    </row>
    <row r="845" spans="1:6" x14ac:dyDescent="0.2">
      <c r="A845" s="27">
        <v>42255.619351851848</v>
      </c>
      <c r="B845" s="16"/>
      <c r="C845" s="16"/>
      <c r="D845" s="16">
        <v>1</v>
      </c>
      <c r="E845" s="16"/>
      <c r="F845" s="16">
        <v>1</v>
      </c>
    </row>
    <row r="846" spans="1:6" x14ac:dyDescent="0.2">
      <c r="A846" s="27">
        <v>42255.696006944447</v>
      </c>
      <c r="B846" s="16"/>
      <c r="C846" s="16"/>
      <c r="D846" s="16"/>
      <c r="E846" s="16">
        <v>1</v>
      </c>
      <c r="F846" s="16">
        <v>1</v>
      </c>
    </row>
    <row r="847" spans="1:6" x14ac:dyDescent="0.2">
      <c r="A847" s="27">
        <v>42255.791909722226</v>
      </c>
      <c r="B847" s="16"/>
      <c r="C847" s="16"/>
      <c r="D847" s="16"/>
      <c r="E847" s="16">
        <v>1</v>
      </c>
      <c r="F847" s="16">
        <v>1</v>
      </c>
    </row>
    <row r="848" spans="1:6" x14ac:dyDescent="0.2">
      <c r="A848" s="27">
        <v>42256.76421296296</v>
      </c>
      <c r="B848" s="16">
        <v>1</v>
      </c>
      <c r="C848" s="16"/>
      <c r="D848" s="16"/>
      <c r="E848" s="16"/>
      <c r="F848" s="16">
        <v>1</v>
      </c>
    </row>
    <row r="849" spans="1:6" x14ac:dyDescent="0.2">
      <c r="A849" s="27">
        <v>42257.590833333335</v>
      </c>
      <c r="B849" s="16"/>
      <c r="C849" s="16"/>
      <c r="D849" s="16">
        <v>1</v>
      </c>
      <c r="E849" s="16"/>
      <c r="F849" s="16">
        <v>1</v>
      </c>
    </row>
    <row r="850" spans="1:6" x14ac:dyDescent="0.2">
      <c r="A850" s="27">
        <v>42258.646504629629</v>
      </c>
      <c r="B850" s="16"/>
      <c r="C850" s="16"/>
      <c r="D850" s="16">
        <v>1</v>
      </c>
      <c r="E850" s="16"/>
      <c r="F850" s="16">
        <v>1</v>
      </c>
    </row>
    <row r="851" spans="1:6" x14ac:dyDescent="0.2">
      <c r="A851" s="27">
        <v>42261.632916666669</v>
      </c>
      <c r="B851" s="16"/>
      <c r="C851" s="16"/>
      <c r="D851" s="16">
        <v>1</v>
      </c>
      <c r="E851" s="16"/>
      <c r="F851" s="16">
        <v>1</v>
      </c>
    </row>
    <row r="852" spans="1:6" x14ac:dyDescent="0.2">
      <c r="A852" s="27">
        <v>42261.917395833334</v>
      </c>
      <c r="B852" s="16">
        <v>1</v>
      </c>
      <c r="C852" s="16"/>
      <c r="D852" s="16"/>
      <c r="E852" s="16"/>
      <c r="F852" s="16">
        <v>1</v>
      </c>
    </row>
    <row r="853" spans="1:6" x14ac:dyDescent="0.2">
      <c r="A853" s="27">
        <v>42262.096782407411</v>
      </c>
      <c r="B853" s="16">
        <v>1</v>
      </c>
      <c r="C853" s="16"/>
      <c r="D853" s="16"/>
      <c r="E853" s="16"/>
      <c r="F853" s="16">
        <v>1</v>
      </c>
    </row>
    <row r="854" spans="1:6" x14ac:dyDescent="0.2">
      <c r="A854" s="27">
        <v>42263.691574074073</v>
      </c>
      <c r="B854" s="16"/>
      <c r="C854" s="16"/>
      <c r="D854" s="16">
        <v>1</v>
      </c>
      <c r="E854" s="16"/>
      <c r="F854" s="16">
        <v>1</v>
      </c>
    </row>
    <row r="855" spans="1:6" x14ac:dyDescent="0.2">
      <c r="A855" s="27">
        <v>42264.29178240741</v>
      </c>
      <c r="B855" s="16">
        <v>1</v>
      </c>
      <c r="C855" s="16"/>
      <c r="D855" s="16"/>
      <c r="E855" s="16"/>
      <c r="F855" s="16">
        <v>1</v>
      </c>
    </row>
    <row r="856" spans="1:6" x14ac:dyDescent="0.2">
      <c r="A856" s="27">
        <v>42265.022824074076</v>
      </c>
      <c r="B856" s="16">
        <v>1</v>
      </c>
      <c r="C856" s="16"/>
      <c r="D856" s="16"/>
      <c r="E856" s="16"/>
      <c r="F856" s="16">
        <v>1</v>
      </c>
    </row>
    <row r="857" spans="1:6" x14ac:dyDescent="0.2">
      <c r="A857" s="27">
        <v>42265.683182870373</v>
      </c>
      <c r="B857" s="16"/>
      <c r="C857" s="16"/>
      <c r="D857" s="16">
        <v>1</v>
      </c>
      <c r="E857" s="16"/>
      <c r="F857" s="16">
        <v>1</v>
      </c>
    </row>
    <row r="858" spans="1:6" x14ac:dyDescent="0.2">
      <c r="A858" s="27">
        <v>42265.817002314812</v>
      </c>
      <c r="B858" s="16"/>
      <c r="C858" s="16"/>
      <c r="D858" s="16">
        <v>1</v>
      </c>
      <c r="E858" s="16"/>
      <c r="F858" s="16">
        <v>1</v>
      </c>
    </row>
    <row r="859" spans="1:6" x14ac:dyDescent="0.2">
      <c r="A859" s="27">
        <v>42268.00922453704</v>
      </c>
      <c r="B859" s="16">
        <v>1</v>
      </c>
      <c r="C859" s="16"/>
      <c r="D859" s="16"/>
      <c r="E859" s="16"/>
      <c r="F859" s="16">
        <v>1</v>
      </c>
    </row>
    <row r="860" spans="1:6" x14ac:dyDescent="0.2">
      <c r="A860" s="27">
        <v>42268.127696759257</v>
      </c>
      <c r="B860" s="16">
        <v>1</v>
      </c>
      <c r="C860" s="16"/>
      <c r="D860" s="16"/>
      <c r="E860" s="16"/>
      <c r="F860" s="16">
        <v>1</v>
      </c>
    </row>
    <row r="861" spans="1:6" x14ac:dyDescent="0.2">
      <c r="A861" s="27">
        <v>42269.126226851855</v>
      </c>
      <c r="B861" s="16"/>
      <c r="C861" s="16"/>
      <c r="D861" s="16">
        <v>1</v>
      </c>
      <c r="E861" s="16"/>
      <c r="F861" s="16">
        <v>1</v>
      </c>
    </row>
    <row r="862" spans="1:6" x14ac:dyDescent="0.2">
      <c r="A862" s="27">
        <v>42270.582141203704</v>
      </c>
      <c r="B862" s="16">
        <v>1</v>
      </c>
      <c r="C862" s="16"/>
      <c r="D862" s="16"/>
      <c r="E862" s="16"/>
      <c r="F862" s="16">
        <v>1</v>
      </c>
    </row>
    <row r="863" spans="1:6" x14ac:dyDescent="0.2">
      <c r="A863" s="27">
        <v>42270.726921296293</v>
      </c>
      <c r="B863" s="16">
        <v>1</v>
      </c>
      <c r="C863" s="16"/>
      <c r="D863" s="16"/>
      <c r="E863" s="16"/>
      <c r="F863" s="16">
        <v>1</v>
      </c>
    </row>
    <row r="864" spans="1:6" x14ac:dyDescent="0.2">
      <c r="A864" s="27">
        <v>42270.810995370368</v>
      </c>
      <c r="B864" s="16">
        <v>1</v>
      </c>
      <c r="C864" s="16"/>
      <c r="D864" s="16"/>
      <c r="E864" s="16"/>
      <c r="F864" s="16">
        <v>1</v>
      </c>
    </row>
    <row r="865" spans="1:6" x14ac:dyDescent="0.2">
      <c r="A865" s="27">
        <v>42272.530509259261</v>
      </c>
      <c r="B865" s="16">
        <v>1</v>
      </c>
      <c r="C865" s="16"/>
      <c r="D865" s="16"/>
      <c r="E865" s="16"/>
      <c r="F865" s="16">
        <v>1</v>
      </c>
    </row>
    <row r="866" spans="1:6" x14ac:dyDescent="0.2">
      <c r="A866" s="27">
        <v>42275.731666666667</v>
      </c>
      <c r="B866" s="16">
        <v>1</v>
      </c>
      <c r="C866" s="16"/>
      <c r="D866" s="16"/>
      <c r="E866" s="16"/>
      <c r="F866" s="16">
        <v>1</v>
      </c>
    </row>
    <row r="867" spans="1:6" x14ac:dyDescent="0.2">
      <c r="A867" s="27">
        <v>42277.583472222221</v>
      </c>
      <c r="B867" s="16">
        <v>1</v>
      </c>
      <c r="C867" s="16"/>
      <c r="D867" s="16"/>
      <c r="E867" s="16"/>
      <c r="F867" s="16">
        <v>1</v>
      </c>
    </row>
    <row r="868" spans="1:6" x14ac:dyDescent="0.2">
      <c r="A868" s="27">
        <v>42278.089039351849</v>
      </c>
      <c r="B868" s="16">
        <v>1</v>
      </c>
      <c r="C868" s="16"/>
      <c r="D868" s="16"/>
      <c r="E868" s="16"/>
      <c r="F868" s="16">
        <v>1</v>
      </c>
    </row>
    <row r="869" spans="1:6" x14ac:dyDescent="0.2">
      <c r="A869" s="27">
        <v>42278.453668981485</v>
      </c>
      <c r="B869" s="16">
        <v>1</v>
      </c>
      <c r="C869" s="16"/>
      <c r="D869" s="16"/>
      <c r="E869" s="16"/>
      <c r="F869" s="16">
        <v>1</v>
      </c>
    </row>
    <row r="870" spans="1:6" x14ac:dyDescent="0.2">
      <c r="A870" s="27">
        <v>42278.629710648151</v>
      </c>
      <c r="B870" s="16"/>
      <c r="C870" s="16"/>
      <c r="D870" s="16">
        <v>1</v>
      </c>
      <c r="E870" s="16"/>
      <c r="F870" s="16">
        <v>1</v>
      </c>
    </row>
    <row r="871" spans="1:6" x14ac:dyDescent="0.2">
      <c r="A871" s="27">
        <v>42278.664965277778</v>
      </c>
      <c r="B871" s="16"/>
      <c r="C871" s="16"/>
      <c r="D871" s="16">
        <v>1</v>
      </c>
      <c r="E871" s="16"/>
      <c r="F871" s="16">
        <v>1</v>
      </c>
    </row>
    <row r="872" spans="1:6" x14ac:dyDescent="0.2">
      <c r="A872" s="27">
        <v>42279.778564814813</v>
      </c>
      <c r="B872" s="16"/>
      <c r="C872" s="16"/>
      <c r="D872" s="16">
        <v>1</v>
      </c>
      <c r="E872" s="16"/>
      <c r="F872" s="16">
        <v>1</v>
      </c>
    </row>
    <row r="873" spans="1:6" x14ac:dyDescent="0.2">
      <c r="A873" s="27">
        <v>42282.655543981484</v>
      </c>
      <c r="B873" s="16"/>
      <c r="C873" s="16"/>
      <c r="D873" s="16">
        <v>1</v>
      </c>
      <c r="E873" s="16"/>
      <c r="F873" s="16">
        <v>1</v>
      </c>
    </row>
    <row r="874" spans="1:6" x14ac:dyDescent="0.2">
      <c r="A874" s="27">
        <v>42282.768414351849</v>
      </c>
      <c r="B874" s="16">
        <v>1</v>
      </c>
      <c r="C874" s="16"/>
      <c r="D874" s="16"/>
      <c r="E874" s="16"/>
      <c r="F874" s="16">
        <v>1</v>
      </c>
    </row>
    <row r="875" spans="1:6" x14ac:dyDescent="0.2">
      <c r="A875" s="27">
        <v>42282.770231481481</v>
      </c>
      <c r="B875" s="16">
        <v>1</v>
      </c>
      <c r="C875" s="16"/>
      <c r="D875" s="16"/>
      <c r="E875" s="16"/>
      <c r="F875" s="16">
        <v>1</v>
      </c>
    </row>
    <row r="876" spans="1:6" x14ac:dyDescent="0.2">
      <c r="A876" s="27">
        <v>42283.552951388891</v>
      </c>
      <c r="B876" s="16"/>
      <c r="C876" s="16"/>
      <c r="D876" s="16">
        <v>1</v>
      </c>
      <c r="E876" s="16"/>
      <c r="F876" s="16">
        <v>1</v>
      </c>
    </row>
    <row r="877" spans="1:6" x14ac:dyDescent="0.2">
      <c r="A877" s="27">
        <v>42283.864351851851</v>
      </c>
      <c r="B877" s="16">
        <v>1</v>
      </c>
      <c r="C877" s="16"/>
      <c r="D877" s="16"/>
      <c r="E877" s="16"/>
      <c r="F877" s="16">
        <v>1</v>
      </c>
    </row>
    <row r="878" spans="1:6" x14ac:dyDescent="0.2">
      <c r="A878" s="27">
        <v>42284.500104166669</v>
      </c>
      <c r="B878" s="16">
        <v>1</v>
      </c>
      <c r="C878" s="16"/>
      <c r="D878" s="16"/>
      <c r="E878" s="16"/>
      <c r="F878" s="16">
        <v>1</v>
      </c>
    </row>
    <row r="879" spans="1:6" x14ac:dyDescent="0.2">
      <c r="A879" s="27">
        <v>42284.516064814816</v>
      </c>
      <c r="B879" s="16">
        <v>1</v>
      </c>
      <c r="C879" s="16"/>
      <c r="D879" s="16"/>
      <c r="E879" s="16"/>
      <c r="F879" s="16">
        <v>1</v>
      </c>
    </row>
    <row r="880" spans="1:6" x14ac:dyDescent="0.2">
      <c r="A880" s="27">
        <v>42284.696944444448</v>
      </c>
      <c r="B880" s="16">
        <v>1</v>
      </c>
      <c r="C880" s="16"/>
      <c r="D880" s="16"/>
      <c r="E880" s="16"/>
      <c r="F880" s="16">
        <v>1</v>
      </c>
    </row>
    <row r="881" spans="1:6" x14ac:dyDescent="0.2">
      <c r="A881" s="27">
        <v>42285.143969907411</v>
      </c>
      <c r="B881" s="16"/>
      <c r="C881" s="16"/>
      <c r="D881" s="16">
        <v>1</v>
      </c>
      <c r="E881" s="16"/>
      <c r="F881" s="16">
        <v>1</v>
      </c>
    </row>
    <row r="882" spans="1:6" x14ac:dyDescent="0.2">
      <c r="A882" s="27">
        <v>42286.749780092592</v>
      </c>
      <c r="B882" s="16"/>
      <c r="C882" s="16"/>
      <c r="D882" s="16">
        <v>1</v>
      </c>
      <c r="E882" s="16"/>
      <c r="F882" s="16">
        <v>1</v>
      </c>
    </row>
    <row r="883" spans="1:6" x14ac:dyDescent="0.2">
      <c r="A883" s="27">
        <v>42289.761192129627</v>
      </c>
      <c r="B883" s="16">
        <v>1</v>
      </c>
      <c r="C883" s="16"/>
      <c r="D883" s="16"/>
      <c r="E883" s="16"/>
      <c r="F883" s="16">
        <v>1</v>
      </c>
    </row>
    <row r="884" spans="1:6" x14ac:dyDescent="0.2">
      <c r="A884" s="27">
        <v>42289.940497685187</v>
      </c>
      <c r="B884" s="16"/>
      <c r="C884" s="16"/>
      <c r="D884" s="16">
        <v>1</v>
      </c>
      <c r="E884" s="16"/>
      <c r="F884" s="16">
        <v>1</v>
      </c>
    </row>
    <row r="885" spans="1:6" x14ac:dyDescent="0.2">
      <c r="A885" s="27">
        <v>42290.61855324074</v>
      </c>
      <c r="B885" s="16">
        <v>1</v>
      </c>
      <c r="C885" s="16"/>
      <c r="D885" s="16"/>
      <c r="E885" s="16"/>
      <c r="F885" s="16">
        <v>1</v>
      </c>
    </row>
    <row r="886" spans="1:6" x14ac:dyDescent="0.2">
      <c r="A886" s="27">
        <v>42291.739548611113</v>
      </c>
      <c r="B886" s="16"/>
      <c r="C886" s="16"/>
      <c r="D886" s="16">
        <v>1</v>
      </c>
      <c r="E886" s="16"/>
      <c r="F886" s="16">
        <v>1</v>
      </c>
    </row>
    <row r="887" spans="1:6" x14ac:dyDescent="0.2">
      <c r="A887" s="27">
        <v>42291.833287037036</v>
      </c>
      <c r="B887" s="16"/>
      <c r="C887" s="16"/>
      <c r="D887" s="16">
        <v>1</v>
      </c>
      <c r="E887" s="16"/>
      <c r="F887" s="16">
        <v>1</v>
      </c>
    </row>
    <row r="888" spans="1:6" x14ac:dyDescent="0.2">
      <c r="A888" s="27">
        <v>42292.087592592594</v>
      </c>
      <c r="B888" s="16">
        <v>1</v>
      </c>
      <c r="C888" s="16"/>
      <c r="D888" s="16"/>
      <c r="E888" s="16"/>
      <c r="F888" s="16">
        <v>1</v>
      </c>
    </row>
    <row r="889" spans="1:6" x14ac:dyDescent="0.2">
      <c r="A889" s="27">
        <v>42292.701053240744</v>
      </c>
      <c r="B889" s="16">
        <v>1</v>
      </c>
      <c r="C889" s="16"/>
      <c r="D889" s="16"/>
      <c r="E889" s="16"/>
      <c r="F889" s="16">
        <v>1</v>
      </c>
    </row>
    <row r="890" spans="1:6" x14ac:dyDescent="0.2">
      <c r="A890" s="27">
        <v>42293.809212962966</v>
      </c>
      <c r="B890" s="16"/>
      <c r="C890" s="16"/>
      <c r="D890" s="16">
        <v>1</v>
      </c>
      <c r="E890" s="16"/>
      <c r="F890" s="16">
        <v>1</v>
      </c>
    </row>
    <row r="891" spans="1:6" x14ac:dyDescent="0.2">
      <c r="A891" s="27">
        <v>42293.853541666664</v>
      </c>
      <c r="B891" s="16"/>
      <c r="C891" s="16"/>
      <c r="D891" s="16">
        <v>1</v>
      </c>
      <c r="E891" s="16"/>
      <c r="F891" s="16">
        <v>1</v>
      </c>
    </row>
    <row r="892" spans="1:6" x14ac:dyDescent="0.2">
      <c r="A892" s="27">
        <v>42293.922986111109</v>
      </c>
      <c r="B892" s="16"/>
      <c r="C892" s="16"/>
      <c r="D892" s="16">
        <v>1</v>
      </c>
      <c r="E892" s="16"/>
      <c r="F892" s="16">
        <v>1</v>
      </c>
    </row>
    <row r="893" spans="1:6" x14ac:dyDescent="0.2">
      <c r="A893" s="27">
        <v>42294.4296412037</v>
      </c>
      <c r="B893" s="16">
        <v>1</v>
      </c>
      <c r="C893" s="16"/>
      <c r="D893" s="16"/>
      <c r="E893" s="16"/>
      <c r="F893" s="16">
        <v>1</v>
      </c>
    </row>
    <row r="894" spans="1:6" x14ac:dyDescent="0.2">
      <c r="A894" s="27">
        <v>42294.808125000003</v>
      </c>
      <c r="B894" s="16">
        <v>1</v>
      </c>
      <c r="C894" s="16"/>
      <c r="D894" s="16"/>
      <c r="E894" s="16"/>
      <c r="F894" s="16">
        <v>1</v>
      </c>
    </row>
    <row r="895" spans="1:6" x14ac:dyDescent="0.2">
      <c r="A895" s="27">
        <v>42295.891828703701</v>
      </c>
      <c r="B895" s="16"/>
      <c r="C895" s="16"/>
      <c r="D895" s="16">
        <v>1</v>
      </c>
      <c r="E895" s="16"/>
      <c r="F895" s="16">
        <v>1</v>
      </c>
    </row>
    <row r="896" spans="1:6" x14ac:dyDescent="0.2">
      <c r="A896" s="27">
        <v>42296.154131944444</v>
      </c>
      <c r="B896" s="16"/>
      <c r="C896" s="16"/>
      <c r="D896" s="16">
        <v>1</v>
      </c>
      <c r="E896" s="16"/>
      <c r="F896" s="16">
        <v>1</v>
      </c>
    </row>
    <row r="897" spans="1:6" x14ac:dyDescent="0.2">
      <c r="A897" s="27">
        <v>42297.691006944442</v>
      </c>
      <c r="B897" s="16"/>
      <c r="C897" s="16"/>
      <c r="D897" s="16">
        <v>1</v>
      </c>
      <c r="E897" s="16"/>
      <c r="F897" s="16">
        <v>1</v>
      </c>
    </row>
    <row r="898" spans="1:6" x14ac:dyDescent="0.2">
      <c r="A898" s="27">
        <v>42297.748738425929</v>
      </c>
      <c r="B898" s="16">
        <v>1</v>
      </c>
      <c r="C898" s="16"/>
      <c r="D898" s="16"/>
      <c r="E898" s="16"/>
      <c r="F898" s="16">
        <v>1</v>
      </c>
    </row>
    <row r="899" spans="1:6" x14ac:dyDescent="0.2">
      <c r="A899" s="27">
        <v>42297.816284722219</v>
      </c>
      <c r="B899" s="16"/>
      <c r="C899" s="16"/>
      <c r="D899" s="16">
        <v>1</v>
      </c>
      <c r="E899" s="16"/>
      <c r="F899" s="16">
        <v>1</v>
      </c>
    </row>
    <row r="900" spans="1:6" x14ac:dyDescent="0.2">
      <c r="A900" s="27">
        <v>42297.823113425926</v>
      </c>
      <c r="B900" s="16"/>
      <c r="C900" s="16"/>
      <c r="D900" s="16">
        <v>1</v>
      </c>
      <c r="E900" s="16"/>
      <c r="F900" s="16">
        <v>1</v>
      </c>
    </row>
    <row r="901" spans="1:6" x14ac:dyDescent="0.2">
      <c r="A901" s="27">
        <v>42299.130162037036</v>
      </c>
      <c r="B901" s="16"/>
      <c r="C901" s="16"/>
      <c r="D901" s="16">
        <v>1</v>
      </c>
      <c r="E901" s="16"/>
      <c r="F901" s="16">
        <v>1</v>
      </c>
    </row>
    <row r="902" spans="1:6" x14ac:dyDescent="0.2">
      <c r="A902" s="27">
        <v>42302.701516203706</v>
      </c>
      <c r="B902" s="16">
        <v>1</v>
      </c>
      <c r="C902" s="16"/>
      <c r="D902" s="16"/>
      <c r="E902" s="16"/>
      <c r="F902" s="16">
        <v>1</v>
      </c>
    </row>
    <row r="903" spans="1:6" x14ac:dyDescent="0.2">
      <c r="A903" s="27">
        <v>42303.672662037039</v>
      </c>
      <c r="B903" s="16">
        <v>1</v>
      </c>
      <c r="C903" s="16"/>
      <c r="D903" s="16"/>
      <c r="E903" s="16"/>
      <c r="F903" s="16">
        <v>1</v>
      </c>
    </row>
    <row r="904" spans="1:6" x14ac:dyDescent="0.2">
      <c r="A904" s="27">
        <v>42304.940960648149</v>
      </c>
      <c r="B904" s="16"/>
      <c r="C904" s="16"/>
      <c r="D904" s="16">
        <v>1</v>
      </c>
      <c r="E904" s="16"/>
      <c r="F904" s="16">
        <v>1</v>
      </c>
    </row>
    <row r="905" spans="1:6" x14ac:dyDescent="0.2">
      <c r="A905" s="27">
        <v>42305.670914351853</v>
      </c>
      <c r="B905" s="16"/>
      <c r="C905" s="16"/>
      <c r="D905" s="16">
        <v>1</v>
      </c>
      <c r="E905" s="16"/>
      <c r="F905" s="16">
        <v>1</v>
      </c>
    </row>
    <row r="906" spans="1:6" x14ac:dyDescent="0.2">
      <c r="A906" s="27">
        <v>42306.848854166667</v>
      </c>
      <c r="B906" s="16"/>
      <c r="C906" s="16"/>
      <c r="D906" s="16">
        <v>1</v>
      </c>
      <c r="E906" s="16"/>
      <c r="F906" s="16">
        <v>1</v>
      </c>
    </row>
    <row r="907" spans="1:6" x14ac:dyDescent="0.2">
      <c r="A907" s="27">
        <v>42307.189270833333</v>
      </c>
      <c r="B907" s="16"/>
      <c r="C907" s="16"/>
      <c r="D907" s="16">
        <v>1</v>
      </c>
      <c r="E907" s="16"/>
      <c r="F907" s="16">
        <v>1</v>
      </c>
    </row>
    <row r="908" spans="1:6" x14ac:dyDescent="0.2">
      <c r="A908" s="27">
        <v>42307.539398148147</v>
      </c>
      <c r="B908" s="16"/>
      <c r="C908" s="16"/>
      <c r="D908" s="16">
        <v>1</v>
      </c>
      <c r="E908" s="16"/>
      <c r="F908" s="16">
        <v>1</v>
      </c>
    </row>
    <row r="909" spans="1:6" x14ac:dyDescent="0.2">
      <c r="A909" s="27">
        <v>42307.908379629633</v>
      </c>
      <c r="B909" s="16">
        <v>1</v>
      </c>
      <c r="C909" s="16"/>
      <c r="D909" s="16"/>
      <c r="E909" s="16"/>
      <c r="F909" s="16">
        <v>1</v>
      </c>
    </row>
    <row r="910" spans="1:6" x14ac:dyDescent="0.2">
      <c r="A910" s="27">
        <v>42308.211215277777</v>
      </c>
      <c r="B910" s="16"/>
      <c r="C910" s="16"/>
      <c r="D910" s="16">
        <v>1</v>
      </c>
      <c r="E910" s="16"/>
      <c r="F910" s="16">
        <v>1</v>
      </c>
    </row>
    <row r="911" spans="1:6" x14ac:dyDescent="0.2">
      <c r="A911" s="27">
        <v>42309.191307870373</v>
      </c>
      <c r="B911" s="16">
        <v>1</v>
      </c>
      <c r="C911" s="16"/>
      <c r="D911" s="16"/>
      <c r="E911" s="16"/>
      <c r="F911" s="16">
        <v>1</v>
      </c>
    </row>
    <row r="912" spans="1:6" x14ac:dyDescent="0.2">
      <c r="A912" s="27">
        <v>42309.756620370368</v>
      </c>
      <c r="B912" s="16">
        <v>1</v>
      </c>
      <c r="C912" s="16"/>
      <c r="D912" s="16"/>
      <c r="E912" s="16"/>
      <c r="F912" s="16">
        <v>1</v>
      </c>
    </row>
    <row r="913" spans="1:6" x14ac:dyDescent="0.2">
      <c r="A913" s="27">
        <v>42310.968518518515</v>
      </c>
      <c r="B913" s="16"/>
      <c r="C913" s="16"/>
      <c r="D913" s="16">
        <v>1</v>
      </c>
      <c r="E913" s="16"/>
      <c r="F913" s="16">
        <v>1</v>
      </c>
    </row>
    <row r="914" spans="1:6" x14ac:dyDescent="0.2">
      <c r="A914" s="27">
        <v>42311.621458333335</v>
      </c>
      <c r="B914" s="16"/>
      <c r="C914" s="16"/>
      <c r="D914" s="16">
        <v>1</v>
      </c>
      <c r="E914" s="16"/>
      <c r="F914" s="16">
        <v>1</v>
      </c>
    </row>
    <row r="915" spans="1:6" x14ac:dyDescent="0.2">
      <c r="A915" s="27">
        <v>42311.71197916667</v>
      </c>
      <c r="B915" s="16">
        <v>1</v>
      </c>
      <c r="C915" s="16"/>
      <c r="D915" s="16"/>
      <c r="E915" s="16"/>
      <c r="F915" s="16">
        <v>1</v>
      </c>
    </row>
    <row r="916" spans="1:6" x14ac:dyDescent="0.2">
      <c r="A916" s="27">
        <v>42311.750324074077</v>
      </c>
      <c r="B916" s="16">
        <v>1</v>
      </c>
      <c r="C916" s="16"/>
      <c r="D916" s="16"/>
      <c r="E916" s="16"/>
      <c r="F916" s="16">
        <v>1</v>
      </c>
    </row>
    <row r="917" spans="1:6" x14ac:dyDescent="0.2">
      <c r="A917" s="27">
        <v>42312.792662037034</v>
      </c>
      <c r="B917" s="16">
        <v>1</v>
      </c>
      <c r="C917" s="16"/>
      <c r="D917" s="16"/>
      <c r="E917" s="16"/>
      <c r="F917" s="16">
        <v>1</v>
      </c>
    </row>
    <row r="918" spans="1:6" x14ac:dyDescent="0.2">
      <c r="A918" s="27">
        <v>42312.874594907407</v>
      </c>
      <c r="B918" s="16">
        <v>1</v>
      </c>
      <c r="C918" s="16"/>
      <c r="D918" s="16"/>
      <c r="E918" s="16"/>
      <c r="F918" s="16">
        <v>1</v>
      </c>
    </row>
    <row r="919" spans="1:6" x14ac:dyDescent="0.2">
      <c r="A919" s="27">
        <v>42313.703900462962</v>
      </c>
      <c r="B919" s="16">
        <v>1</v>
      </c>
      <c r="C919" s="16"/>
      <c r="D919" s="16"/>
      <c r="E919" s="16"/>
      <c r="F919" s="16">
        <v>1</v>
      </c>
    </row>
    <row r="920" spans="1:6" x14ac:dyDescent="0.2">
      <c r="A920" s="27">
        <v>42317.826377314814</v>
      </c>
      <c r="B920" s="16"/>
      <c r="C920" s="16"/>
      <c r="D920" s="16">
        <v>1</v>
      </c>
      <c r="E920" s="16"/>
      <c r="F920" s="16">
        <v>1</v>
      </c>
    </row>
    <row r="921" spans="1:6" x14ac:dyDescent="0.2">
      <c r="A921" s="27">
        <v>42318.5937037037</v>
      </c>
      <c r="B921" s="16">
        <v>1</v>
      </c>
      <c r="C921" s="16"/>
      <c r="D921" s="16"/>
      <c r="E921" s="16"/>
      <c r="F921" s="16">
        <v>1</v>
      </c>
    </row>
    <row r="922" spans="1:6" x14ac:dyDescent="0.2">
      <c r="A922" s="27">
        <v>42318.702094907407</v>
      </c>
      <c r="B922" s="16">
        <v>1</v>
      </c>
      <c r="C922" s="16"/>
      <c r="D922" s="16"/>
      <c r="E922" s="16"/>
      <c r="F922" s="16">
        <v>1</v>
      </c>
    </row>
    <row r="923" spans="1:6" x14ac:dyDescent="0.2">
      <c r="A923" s="27">
        <v>42321.101759259262</v>
      </c>
      <c r="B923" s="16">
        <v>1</v>
      </c>
      <c r="C923" s="16"/>
      <c r="D923" s="16"/>
      <c r="E923" s="16"/>
      <c r="F923" s="16">
        <v>1</v>
      </c>
    </row>
    <row r="924" spans="1:6" x14ac:dyDescent="0.2">
      <c r="A924" s="27">
        <v>42322.02511574074</v>
      </c>
      <c r="B924" s="16"/>
      <c r="C924" s="16"/>
      <c r="D924" s="16">
        <v>1</v>
      </c>
      <c r="E924" s="16"/>
      <c r="F924" s="16">
        <v>1</v>
      </c>
    </row>
    <row r="925" spans="1:6" x14ac:dyDescent="0.2">
      <c r="A925" s="27">
        <v>42322.653749999998</v>
      </c>
      <c r="B925" s="16">
        <v>1</v>
      </c>
      <c r="C925" s="16"/>
      <c r="D925" s="16"/>
      <c r="E925" s="16"/>
      <c r="F925" s="16">
        <v>1</v>
      </c>
    </row>
    <row r="926" spans="1:6" x14ac:dyDescent="0.2">
      <c r="A926" s="27">
        <v>42323.562222222223</v>
      </c>
      <c r="B926" s="16">
        <v>1</v>
      </c>
      <c r="C926" s="16"/>
      <c r="D926" s="16"/>
      <c r="E926" s="16"/>
      <c r="F926" s="16">
        <v>1</v>
      </c>
    </row>
    <row r="927" spans="1:6" x14ac:dyDescent="0.2">
      <c r="A927" s="27">
        <v>42323.709305555552</v>
      </c>
      <c r="B927" s="16">
        <v>1</v>
      </c>
      <c r="C927" s="16"/>
      <c r="D927" s="16"/>
      <c r="E927" s="16"/>
      <c r="F927" s="16">
        <v>1</v>
      </c>
    </row>
    <row r="928" spans="1:6" x14ac:dyDescent="0.2">
      <c r="A928" s="27">
        <v>42325.920717592591</v>
      </c>
      <c r="B928" s="16"/>
      <c r="C928" s="16"/>
      <c r="D928" s="16">
        <v>1</v>
      </c>
      <c r="E928" s="16"/>
      <c r="F928" s="16">
        <v>1</v>
      </c>
    </row>
    <row r="929" spans="1:6" x14ac:dyDescent="0.2">
      <c r="A929" s="27">
        <v>42328.727141203701</v>
      </c>
      <c r="B929" s="16">
        <v>1</v>
      </c>
      <c r="C929" s="16"/>
      <c r="D929" s="16"/>
      <c r="E929" s="16"/>
      <c r="F929" s="16">
        <v>1</v>
      </c>
    </row>
    <row r="930" spans="1:6" x14ac:dyDescent="0.2">
      <c r="A930" s="27">
        <v>42329.838159722225</v>
      </c>
      <c r="B930" s="16">
        <v>1</v>
      </c>
      <c r="C930" s="16"/>
      <c r="D930" s="16"/>
      <c r="E930" s="16"/>
      <c r="F930" s="16">
        <v>1</v>
      </c>
    </row>
    <row r="931" spans="1:6" x14ac:dyDescent="0.2">
      <c r="A931" s="27">
        <v>42333.695821759262</v>
      </c>
      <c r="B931" s="16"/>
      <c r="C931" s="16"/>
      <c r="D931" s="16">
        <v>1</v>
      </c>
      <c r="E931" s="16"/>
      <c r="F931" s="16">
        <v>1</v>
      </c>
    </row>
    <row r="932" spans="1:6" x14ac:dyDescent="0.2">
      <c r="A932" s="27">
        <v>42334.468935185185</v>
      </c>
      <c r="B932" s="16">
        <v>1</v>
      </c>
      <c r="C932" s="16"/>
      <c r="D932" s="16"/>
      <c r="E932" s="16"/>
      <c r="F932" s="16">
        <v>1</v>
      </c>
    </row>
    <row r="933" spans="1:6" x14ac:dyDescent="0.2">
      <c r="A933" s="27">
        <v>42334.803923611114</v>
      </c>
      <c r="B933" s="16"/>
      <c r="C933" s="16"/>
      <c r="D933" s="16">
        <v>1</v>
      </c>
      <c r="E933" s="16"/>
      <c r="F933" s="16">
        <v>1</v>
      </c>
    </row>
    <row r="934" spans="1:6" x14ac:dyDescent="0.2">
      <c r="A934" s="27">
        <v>42337.02039351852</v>
      </c>
      <c r="B934" s="16">
        <v>1</v>
      </c>
      <c r="C934" s="16"/>
      <c r="D934" s="16"/>
      <c r="E934" s="16"/>
      <c r="F934" s="16">
        <v>1</v>
      </c>
    </row>
    <row r="935" spans="1:6" x14ac:dyDescent="0.2">
      <c r="A935" s="27">
        <v>42337.792511574073</v>
      </c>
      <c r="B935" s="16">
        <v>1</v>
      </c>
      <c r="C935" s="16"/>
      <c r="D935" s="16"/>
      <c r="E935" s="16"/>
      <c r="F935" s="16">
        <v>1</v>
      </c>
    </row>
    <row r="936" spans="1:6" x14ac:dyDescent="0.2">
      <c r="A936" s="27">
        <v>42338.963912037034</v>
      </c>
      <c r="B936" s="16">
        <v>1</v>
      </c>
      <c r="C936" s="16"/>
      <c r="D936" s="16"/>
      <c r="E936" s="16"/>
      <c r="F936" s="16">
        <v>1</v>
      </c>
    </row>
    <row r="937" spans="1:6" x14ac:dyDescent="0.2">
      <c r="A937" s="27">
        <v>42341.180636574078</v>
      </c>
      <c r="B937" s="16">
        <v>1</v>
      </c>
      <c r="C937" s="16"/>
      <c r="D937" s="16"/>
      <c r="E937" s="16"/>
      <c r="F937" s="16">
        <v>1</v>
      </c>
    </row>
    <row r="938" spans="1:6" x14ac:dyDescent="0.2">
      <c r="A938" s="27">
        <v>42341.574305555558</v>
      </c>
      <c r="B938" s="16">
        <v>1</v>
      </c>
      <c r="C938" s="16"/>
      <c r="D938" s="16"/>
      <c r="E938" s="16"/>
      <c r="F938" s="16">
        <v>1</v>
      </c>
    </row>
    <row r="939" spans="1:6" x14ac:dyDescent="0.2">
      <c r="A939" s="27">
        <v>42341.818379629629</v>
      </c>
      <c r="B939" s="16">
        <v>1</v>
      </c>
      <c r="C939" s="16"/>
      <c r="D939" s="16"/>
      <c r="E939" s="16"/>
      <c r="F939" s="16">
        <v>1</v>
      </c>
    </row>
    <row r="940" spans="1:6" x14ac:dyDescent="0.2">
      <c r="A940" s="27">
        <v>42342.845555555556</v>
      </c>
      <c r="B940" s="16"/>
      <c r="C940" s="16"/>
      <c r="D940" s="16">
        <v>1</v>
      </c>
      <c r="E940" s="16"/>
      <c r="F940" s="16">
        <v>1</v>
      </c>
    </row>
    <row r="941" spans="1:6" x14ac:dyDescent="0.2">
      <c r="A941" s="27">
        <v>42344.824502314812</v>
      </c>
      <c r="B941" s="16"/>
      <c r="C941" s="16"/>
      <c r="D941" s="16">
        <v>1</v>
      </c>
      <c r="E941" s="16"/>
      <c r="F941" s="16">
        <v>1</v>
      </c>
    </row>
    <row r="942" spans="1:6" x14ac:dyDescent="0.2">
      <c r="A942" s="27">
        <v>42346.20685185185</v>
      </c>
      <c r="B942" s="16"/>
      <c r="C942" s="16"/>
      <c r="D942" s="16"/>
      <c r="E942" s="16">
        <v>1</v>
      </c>
      <c r="F942" s="16">
        <v>1</v>
      </c>
    </row>
    <row r="943" spans="1:6" x14ac:dyDescent="0.2">
      <c r="A943" s="27">
        <v>42353.761759259258</v>
      </c>
      <c r="B943" s="16"/>
      <c r="C943" s="16"/>
      <c r="D943" s="16">
        <v>1</v>
      </c>
      <c r="E943" s="16"/>
      <c r="F943" s="16">
        <v>1</v>
      </c>
    </row>
    <row r="944" spans="1:6" x14ac:dyDescent="0.2">
      <c r="A944" s="27">
        <v>42354.131643518522</v>
      </c>
      <c r="B944" s="16"/>
      <c r="C944" s="16"/>
      <c r="D944" s="16">
        <v>1</v>
      </c>
      <c r="E944" s="16"/>
      <c r="F944" s="16">
        <v>1</v>
      </c>
    </row>
    <row r="945" spans="1:6" x14ac:dyDescent="0.2">
      <c r="A945" s="27">
        <v>42358.573182870372</v>
      </c>
      <c r="B945" s="16"/>
      <c r="C945" s="16"/>
      <c r="D945" s="16">
        <v>1</v>
      </c>
      <c r="E945" s="16"/>
      <c r="F945" s="16">
        <v>1</v>
      </c>
    </row>
    <row r="946" spans="1:6" x14ac:dyDescent="0.2">
      <c r="A946" s="27">
        <v>42358.684872685182</v>
      </c>
      <c r="B946" s="16"/>
      <c r="C946" s="16"/>
      <c r="D946" s="16">
        <v>1</v>
      </c>
      <c r="E946" s="16"/>
      <c r="F946" s="16">
        <v>1</v>
      </c>
    </row>
    <row r="947" spans="1:6" x14ac:dyDescent="0.2">
      <c r="A947" s="27">
        <v>42359.725243055553</v>
      </c>
      <c r="B947" s="16"/>
      <c r="C947" s="16"/>
      <c r="D947" s="16">
        <v>1</v>
      </c>
      <c r="E947" s="16"/>
      <c r="F947" s="16">
        <v>1</v>
      </c>
    </row>
    <row r="948" spans="1:6" x14ac:dyDescent="0.2">
      <c r="A948" s="27">
        <v>42359.792233796295</v>
      </c>
      <c r="B948" s="16"/>
      <c r="C948" s="16"/>
      <c r="D948" s="16">
        <v>1</v>
      </c>
      <c r="E948" s="16"/>
      <c r="F948" s="16">
        <v>1</v>
      </c>
    </row>
    <row r="949" spans="1:6" x14ac:dyDescent="0.2">
      <c r="A949" s="27">
        <v>42359.868611111109</v>
      </c>
      <c r="B949" s="16">
        <v>1</v>
      </c>
      <c r="C949" s="16"/>
      <c r="D949" s="16"/>
      <c r="E949" s="16"/>
      <c r="F949" s="16">
        <v>1</v>
      </c>
    </row>
    <row r="950" spans="1:6" x14ac:dyDescent="0.2">
      <c r="A950" s="27">
        <v>42360.212025462963</v>
      </c>
      <c r="B950" s="16">
        <v>1</v>
      </c>
      <c r="C950" s="16"/>
      <c r="D950" s="16"/>
      <c r="E950" s="16"/>
      <c r="F950" s="16">
        <v>1</v>
      </c>
    </row>
    <row r="951" spans="1:6" x14ac:dyDescent="0.2">
      <c r="A951" s="27">
        <v>42360.887835648151</v>
      </c>
      <c r="B951" s="16">
        <v>1</v>
      </c>
      <c r="C951" s="16"/>
      <c r="D951" s="16"/>
      <c r="E951" s="16"/>
      <c r="F951" s="16">
        <v>1</v>
      </c>
    </row>
    <row r="952" spans="1:6" x14ac:dyDescent="0.2">
      <c r="A952" s="27">
        <v>42362.365185185183</v>
      </c>
      <c r="B952" s="16"/>
      <c r="C952" s="16"/>
      <c r="D952" s="16">
        <v>1</v>
      </c>
      <c r="E952" s="16"/>
      <c r="F952" s="16">
        <v>1</v>
      </c>
    </row>
    <row r="953" spans="1:6" x14ac:dyDescent="0.2">
      <c r="A953" s="27">
        <v>42370.0077662037</v>
      </c>
      <c r="B953" s="16"/>
      <c r="C953" s="16"/>
      <c r="D953" s="16">
        <v>1</v>
      </c>
      <c r="E953" s="16"/>
      <c r="F953" s="16">
        <v>1</v>
      </c>
    </row>
    <row r="954" spans="1:6" x14ac:dyDescent="0.2">
      <c r="A954" s="27">
        <v>42370.90320601852</v>
      </c>
      <c r="B954" s="16"/>
      <c r="C954" s="16"/>
      <c r="D954" s="16">
        <v>1</v>
      </c>
      <c r="E954" s="16"/>
      <c r="F954" s="16">
        <v>1</v>
      </c>
    </row>
    <row r="955" spans="1:6" x14ac:dyDescent="0.2">
      <c r="A955" s="27">
        <v>42372.624166666668</v>
      </c>
      <c r="B955" s="16"/>
      <c r="C955" s="16"/>
      <c r="D955" s="16"/>
      <c r="E955" s="16">
        <v>1</v>
      </c>
      <c r="F955" s="16">
        <v>1</v>
      </c>
    </row>
    <row r="956" spans="1:6" x14ac:dyDescent="0.2">
      <c r="A956" s="27">
        <v>42372.693055555559</v>
      </c>
      <c r="B956" s="16">
        <v>1</v>
      </c>
      <c r="C956" s="16"/>
      <c r="D956" s="16"/>
      <c r="E956" s="16"/>
      <c r="F956" s="16">
        <v>1</v>
      </c>
    </row>
    <row r="957" spans="1:6" x14ac:dyDescent="0.2">
      <c r="A957" s="27">
        <v>42373.252280092594</v>
      </c>
      <c r="B957" s="16">
        <v>1</v>
      </c>
      <c r="C957" s="16"/>
      <c r="D957" s="16"/>
      <c r="E957" s="16"/>
      <c r="F957" s="16">
        <v>1</v>
      </c>
    </row>
    <row r="958" spans="1:6" x14ac:dyDescent="0.2">
      <c r="A958" s="27">
        <v>42373.983449074076</v>
      </c>
      <c r="B958" s="16"/>
      <c r="C958" s="16"/>
      <c r="D958" s="16"/>
      <c r="E958" s="16">
        <v>1</v>
      </c>
      <c r="F958" s="16">
        <v>1</v>
      </c>
    </row>
    <row r="959" spans="1:6" x14ac:dyDescent="0.2">
      <c r="A959" s="27">
        <v>42374.651504629626</v>
      </c>
      <c r="B959" s="16">
        <v>1</v>
      </c>
      <c r="C959" s="16"/>
      <c r="D959" s="16"/>
      <c r="E959" s="16"/>
      <c r="F959" s="16">
        <v>1</v>
      </c>
    </row>
    <row r="960" spans="1:6" x14ac:dyDescent="0.2">
      <c r="A960" s="27">
        <v>42374.655081018522</v>
      </c>
      <c r="B960" s="16"/>
      <c r="C960" s="16"/>
      <c r="D960" s="16">
        <v>1</v>
      </c>
      <c r="E960" s="16"/>
      <c r="F960" s="16">
        <v>1</v>
      </c>
    </row>
    <row r="961" spans="1:6" x14ac:dyDescent="0.2">
      <c r="A961" s="27">
        <v>42374.911226851851</v>
      </c>
      <c r="B961" s="16">
        <v>1</v>
      </c>
      <c r="C961" s="16"/>
      <c r="D961" s="16"/>
      <c r="E961" s="16"/>
      <c r="F961" s="16">
        <v>1</v>
      </c>
    </row>
    <row r="962" spans="1:6" x14ac:dyDescent="0.2">
      <c r="A962" s="27">
        <v>42375.114988425928</v>
      </c>
      <c r="B962" s="16">
        <v>1</v>
      </c>
      <c r="C962" s="16"/>
      <c r="D962" s="16"/>
      <c r="E962" s="16"/>
      <c r="F962" s="16">
        <v>1</v>
      </c>
    </row>
    <row r="963" spans="1:6" x14ac:dyDescent="0.2">
      <c r="A963" s="27">
        <v>42378.478344907409</v>
      </c>
      <c r="B963" s="16">
        <v>1</v>
      </c>
      <c r="C963" s="16"/>
      <c r="D963" s="16"/>
      <c r="E963" s="16"/>
      <c r="F963" s="16">
        <v>1</v>
      </c>
    </row>
    <row r="964" spans="1:6" x14ac:dyDescent="0.2">
      <c r="A964" s="27">
        <v>42379.744189814817</v>
      </c>
      <c r="B964" s="16">
        <v>1</v>
      </c>
      <c r="C964" s="16"/>
      <c r="D964" s="16"/>
      <c r="E964" s="16"/>
      <c r="F964" s="16">
        <v>1</v>
      </c>
    </row>
    <row r="965" spans="1:6" x14ac:dyDescent="0.2">
      <c r="A965" s="27">
        <v>42380.581180555557</v>
      </c>
      <c r="B965" s="16">
        <v>1</v>
      </c>
      <c r="C965" s="16"/>
      <c r="D965" s="16"/>
      <c r="E965" s="16"/>
      <c r="F965" s="16">
        <v>1</v>
      </c>
    </row>
    <row r="966" spans="1:6" x14ac:dyDescent="0.2">
      <c r="A966" s="27">
        <v>42380.884872685187</v>
      </c>
      <c r="B966" s="16">
        <v>1</v>
      </c>
      <c r="C966" s="16"/>
      <c r="D966" s="16"/>
      <c r="E966" s="16"/>
      <c r="F966" s="16">
        <v>1</v>
      </c>
    </row>
    <row r="967" spans="1:6" x14ac:dyDescent="0.2">
      <c r="A967" s="27">
        <v>42381.478981481479</v>
      </c>
      <c r="B967" s="16">
        <v>1</v>
      </c>
      <c r="C967" s="16"/>
      <c r="D967" s="16"/>
      <c r="E967" s="16"/>
      <c r="F967" s="16">
        <v>1</v>
      </c>
    </row>
    <row r="968" spans="1:6" x14ac:dyDescent="0.2">
      <c r="A968" s="27">
        <v>42381.671840277777</v>
      </c>
      <c r="B968" s="16">
        <v>1</v>
      </c>
      <c r="C968" s="16"/>
      <c r="D968" s="16"/>
      <c r="E968" s="16"/>
      <c r="F968" s="16">
        <v>1</v>
      </c>
    </row>
    <row r="969" spans="1:6" x14ac:dyDescent="0.2">
      <c r="A969" s="27">
        <v>42381.686840277776</v>
      </c>
      <c r="B969" s="16">
        <v>1</v>
      </c>
      <c r="C969" s="16"/>
      <c r="D969" s="16"/>
      <c r="E969" s="16"/>
      <c r="F969" s="16">
        <v>1</v>
      </c>
    </row>
    <row r="970" spans="1:6" x14ac:dyDescent="0.2">
      <c r="A970" s="27">
        <v>42382.189710648148</v>
      </c>
      <c r="B970" s="16"/>
      <c r="C970" s="16"/>
      <c r="D970" s="16">
        <v>1</v>
      </c>
      <c r="E970" s="16"/>
      <c r="F970" s="16">
        <v>1</v>
      </c>
    </row>
    <row r="971" spans="1:6" x14ac:dyDescent="0.2">
      <c r="A971" s="27">
        <v>42382.244409722225</v>
      </c>
      <c r="B971" s="16">
        <v>1</v>
      </c>
      <c r="C971" s="16"/>
      <c r="D971" s="16"/>
      <c r="E971" s="16"/>
      <c r="F971" s="16">
        <v>1</v>
      </c>
    </row>
    <row r="972" spans="1:6" x14ac:dyDescent="0.2">
      <c r="A972" s="27">
        <v>42383.793124999997</v>
      </c>
      <c r="B972" s="16">
        <v>1</v>
      </c>
      <c r="C972" s="16"/>
      <c r="D972" s="16"/>
      <c r="E972" s="16"/>
      <c r="F972" s="16">
        <v>1</v>
      </c>
    </row>
    <row r="973" spans="1:6" x14ac:dyDescent="0.2">
      <c r="A973" s="27">
        <v>42387.398472222223</v>
      </c>
      <c r="B973" s="16">
        <v>1</v>
      </c>
      <c r="C973" s="16"/>
      <c r="D973" s="16"/>
      <c r="E973" s="16"/>
      <c r="F973" s="16">
        <v>1</v>
      </c>
    </row>
    <row r="974" spans="1:6" x14ac:dyDescent="0.2">
      <c r="A974" s="27">
        <v>42387.7268287037</v>
      </c>
      <c r="B974" s="16">
        <v>1</v>
      </c>
      <c r="C974" s="16"/>
      <c r="D974" s="16"/>
      <c r="E974" s="16"/>
      <c r="F974" s="16">
        <v>1</v>
      </c>
    </row>
    <row r="975" spans="1:6" x14ac:dyDescent="0.2">
      <c r="A975" s="27">
        <v>42390.002650462964</v>
      </c>
      <c r="B975" s="16"/>
      <c r="C975" s="16"/>
      <c r="D975" s="16">
        <v>1</v>
      </c>
      <c r="E975" s="16"/>
      <c r="F975" s="16">
        <v>1</v>
      </c>
    </row>
    <row r="976" spans="1:6" x14ac:dyDescent="0.2">
      <c r="A976" s="27">
        <v>42390.838738425926</v>
      </c>
      <c r="B976" s="16">
        <v>1</v>
      </c>
      <c r="C976" s="16"/>
      <c r="D976" s="16"/>
      <c r="E976" s="16"/>
      <c r="F976" s="16">
        <v>1</v>
      </c>
    </row>
    <row r="977" spans="1:6" x14ac:dyDescent="0.2">
      <c r="A977" s="27">
        <v>42391.772997685184</v>
      </c>
      <c r="B977" s="16"/>
      <c r="C977" s="16"/>
      <c r="D977" s="16">
        <v>1</v>
      </c>
      <c r="E977" s="16"/>
      <c r="F977" s="16">
        <v>1</v>
      </c>
    </row>
    <row r="978" spans="1:6" x14ac:dyDescent="0.2">
      <c r="A978" s="27">
        <v>42395.706435185188</v>
      </c>
      <c r="B978" s="16">
        <v>1</v>
      </c>
      <c r="C978" s="16"/>
      <c r="D978" s="16"/>
      <c r="E978" s="16"/>
      <c r="F978" s="16">
        <v>1</v>
      </c>
    </row>
    <row r="979" spans="1:6" x14ac:dyDescent="0.2">
      <c r="A979" s="27">
        <v>42398.849259259259</v>
      </c>
      <c r="B979" s="16">
        <v>1</v>
      </c>
      <c r="C979" s="16"/>
      <c r="D979" s="16"/>
      <c r="E979" s="16"/>
      <c r="F979" s="16">
        <v>1</v>
      </c>
    </row>
    <row r="980" spans="1:6" x14ac:dyDescent="0.2">
      <c r="A980" s="27">
        <v>42399.707407407404</v>
      </c>
      <c r="B980" s="16"/>
      <c r="C980" s="16"/>
      <c r="D980" s="16">
        <v>1</v>
      </c>
      <c r="E980" s="16"/>
      <c r="F980" s="16">
        <v>1</v>
      </c>
    </row>
    <row r="981" spans="1:6" x14ac:dyDescent="0.2">
      <c r="A981" s="27">
        <v>42400.70453703704</v>
      </c>
      <c r="B981" s="16">
        <v>1</v>
      </c>
      <c r="C981" s="16"/>
      <c r="D981" s="16"/>
      <c r="E981" s="16"/>
      <c r="F981" s="16">
        <v>1</v>
      </c>
    </row>
    <row r="982" spans="1:6" x14ac:dyDescent="0.2">
      <c r="A982" s="27">
        <v>42400.946597222224</v>
      </c>
      <c r="B982" s="16"/>
      <c r="C982" s="16"/>
      <c r="D982" s="16">
        <v>1</v>
      </c>
      <c r="E982" s="16"/>
      <c r="F982" s="16">
        <v>1</v>
      </c>
    </row>
    <row r="983" spans="1:6" x14ac:dyDescent="0.2">
      <c r="A983" s="27">
        <v>42401.610983796294</v>
      </c>
      <c r="B983" s="16">
        <v>1</v>
      </c>
      <c r="C983" s="16"/>
      <c r="D983" s="16"/>
      <c r="E983" s="16"/>
      <c r="F983" s="16">
        <v>1</v>
      </c>
    </row>
    <row r="984" spans="1:6" x14ac:dyDescent="0.2">
      <c r="A984" s="27">
        <v>42401.672372685185</v>
      </c>
      <c r="B984" s="16"/>
      <c r="C984" s="16"/>
      <c r="D984" s="16">
        <v>1</v>
      </c>
      <c r="E984" s="16"/>
      <c r="F984" s="16">
        <v>1</v>
      </c>
    </row>
    <row r="985" spans="1:6" x14ac:dyDescent="0.2">
      <c r="A985" s="27">
        <v>42401.806562500002</v>
      </c>
      <c r="B985" s="16">
        <v>1</v>
      </c>
      <c r="C985" s="16"/>
      <c r="D985" s="16"/>
      <c r="E985" s="16"/>
      <c r="F985" s="16">
        <v>1</v>
      </c>
    </row>
    <row r="986" spans="1:6" x14ac:dyDescent="0.2">
      <c r="A986" s="27">
        <v>42401.945219907408</v>
      </c>
      <c r="B986" s="16">
        <v>1</v>
      </c>
      <c r="C986" s="16"/>
      <c r="D986" s="16"/>
      <c r="E986" s="16"/>
      <c r="F986" s="16">
        <v>1</v>
      </c>
    </row>
    <row r="987" spans="1:6" x14ac:dyDescent="0.2">
      <c r="A987" s="27">
        <v>42402.889027777775</v>
      </c>
      <c r="B987" s="16">
        <v>1</v>
      </c>
      <c r="C987" s="16"/>
      <c r="D987" s="16"/>
      <c r="E987" s="16"/>
      <c r="F987" s="16">
        <v>1</v>
      </c>
    </row>
    <row r="988" spans="1:6" x14ac:dyDescent="0.2">
      <c r="A988" s="27">
        <v>42402.947002314817</v>
      </c>
      <c r="B988" s="16"/>
      <c r="C988" s="16"/>
      <c r="D988" s="16">
        <v>1</v>
      </c>
      <c r="E988" s="16"/>
      <c r="F988" s="16">
        <v>1</v>
      </c>
    </row>
    <row r="989" spans="1:6" x14ac:dyDescent="0.2">
      <c r="A989" s="27">
        <v>42403.035567129627</v>
      </c>
      <c r="B989" s="16">
        <v>1</v>
      </c>
      <c r="C989" s="16"/>
      <c r="D989" s="16"/>
      <c r="E989" s="16"/>
      <c r="F989" s="16">
        <v>1</v>
      </c>
    </row>
    <row r="990" spans="1:6" x14ac:dyDescent="0.2">
      <c r="A990" s="27">
        <v>42403.971851851849</v>
      </c>
      <c r="B990" s="16"/>
      <c r="C990" s="16"/>
      <c r="D990" s="16">
        <v>1</v>
      </c>
      <c r="E990" s="16"/>
      <c r="F990" s="16">
        <v>1</v>
      </c>
    </row>
    <row r="991" spans="1:6" x14ac:dyDescent="0.2">
      <c r="A991" s="27">
        <v>42403.998217592591</v>
      </c>
      <c r="B991" s="16">
        <v>1</v>
      </c>
      <c r="C991" s="16"/>
      <c r="D991" s="16"/>
      <c r="E991" s="16"/>
      <c r="F991" s="16">
        <v>1</v>
      </c>
    </row>
    <row r="992" spans="1:6" x14ac:dyDescent="0.2">
      <c r="A992" s="27">
        <v>42405.090300925927</v>
      </c>
      <c r="B992" s="16">
        <v>1</v>
      </c>
      <c r="C992" s="16"/>
      <c r="D992" s="16"/>
      <c r="E992" s="16"/>
      <c r="F992" s="16">
        <v>1</v>
      </c>
    </row>
    <row r="993" spans="1:6" x14ac:dyDescent="0.2">
      <c r="A993" s="27">
        <v>42408.999571759261</v>
      </c>
      <c r="B993" s="16"/>
      <c r="C993" s="16"/>
      <c r="D993" s="16">
        <v>1</v>
      </c>
      <c r="E993" s="16"/>
      <c r="F993" s="16">
        <v>1</v>
      </c>
    </row>
    <row r="994" spans="1:6" x14ac:dyDescent="0.2">
      <c r="A994" s="27">
        <v>42409.241747685184</v>
      </c>
      <c r="B994" s="16"/>
      <c r="C994" s="16"/>
      <c r="D994" s="16">
        <v>1</v>
      </c>
      <c r="E994" s="16"/>
      <c r="F994" s="16">
        <v>1</v>
      </c>
    </row>
    <row r="995" spans="1:6" x14ac:dyDescent="0.2">
      <c r="A995" s="27">
        <v>42409.571284722224</v>
      </c>
      <c r="B995" s="16"/>
      <c r="C995" s="16"/>
      <c r="D995" s="16">
        <v>1</v>
      </c>
      <c r="E995" s="16"/>
      <c r="F995" s="16">
        <v>1</v>
      </c>
    </row>
    <row r="996" spans="1:6" x14ac:dyDescent="0.2">
      <c r="A996" s="27">
        <v>42410.017199074071</v>
      </c>
      <c r="B996" s="16">
        <v>1</v>
      </c>
      <c r="C996" s="16"/>
      <c r="D996" s="16"/>
      <c r="E996" s="16"/>
      <c r="F996" s="16">
        <v>1</v>
      </c>
    </row>
    <row r="997" spans="1:6" x14ac:dyDescent="0.2">
      <c r="A997" s="27">
        <v>42410.93105324074</v>
      </c>
      <c r="B997" s="16"/>
      <c r="C997" s="16"/>
      <c r="D997" s="16">
        <v>1</v>
      </c>
      <c r="E997" s="16"/>
      <c r="F997" s="16">
        <v>1</v>
      </c>
    </row>
    <row r="998" spans="1:6" x14ac:dyDescent="0.2">
      <c r="A998" s="27">
        <v>42411.942291666666</v>
      </c>
      <c r="B998" s="16">
        <v>1</v>
      </c>
      <c r="C998" s="16"/>
      <c r="D998" s="16"/>
      <c r="E998" s="16"/>
      <c r="F998" s="16">
        <v>1</v>
      </c>
    </row>
    <row r="999" spans="1:6" x14ac:dyDescent="0.2">
      <c r="A999" s="27">
        <v>42414.235879629632</v>
      </c>
      <c r="B999" s="16"/>
      <c r="C999" s="16"/>
      <c r="D999" s="16">
        <v>1</v>
      </c>
      <c r="E999" s="16"/>
      <c r="F999" s="16">
        <v>1</v>
      </c>
    </row>
    <row r="1000" spans="1:6" x14ac:dyDescent="0.2">
      <c r="A1000" s="27">
        <v>42415.168564814812</v>
      </c>
      <c r="B1000" s="16"/>
      <c r="C1000" s="16"/>
      <c r="D1000" s="16">
        <v>1</v>
      </c>
      <c r="E1000" s="16"/>
      <c r="F1000" s="16">
        <v>1</v>
      </c>
    </row>
    <row r="1001" spans="1:6" x14ac:dyDescent="0.2">
      <c r="A1001" s="27">
        <v>42415.398032407407</v>
      </c>
      <c r="B1001" s="16"/>
      <c r="C1001" s="16"/>
      <c r="D1001" s="16">
        <v>1</v>
      </c>
      <c r="E1001" s="16"/>
      <c r="F1001" s="16">
        <v>1</v>
      </c>
    </row>
    <row r="1002" spans="1:6" x14ac:dyDescent="0.2">
      <c r="A1002" s="27">
        <v>42415.883425925924</v>
      </c>
      <c r="B1002" s="16"/>
      <c r="C1002" s="16"/>
      <c r="D1002" s="16">
        <v>1</v>
      </c>
      <c r="E1002" s="16"/>
      <c r="F1002" s="16">
        <v>1</v>
      </c>
    </row>
    <row r="1003" spans="1:6" x14ac:dyDescent="0.2">
      <c r="A1003" s="27">
        <v>42416.691655092596</v>
      </c>
      <c r="B1003" s="16">
        <v>1</v>
      </c>
      <c r="C1003" s="16"/>
      <c r="D1003" s="16"/>
      <c r="E1003" s="16"/>
      <c r="F1003" s="16">
        <v>1</v>
      </c>
    </row>
    <row r="1004" spans="1:6" x14ac:dyDescent="0.2">
      <c r="A1004" s="27">
        <v>42417.585532407407</v>
      </c>
      <c r="B1004" s="16">
        <v>1</v>
      </c>
      <c r="C1004" s="16"/>
      <c r="D1004" s="16"/>
      <c r="E1004" s="16"/>
      <c r="F1004" s="16">
        <v>1</v>
      </c>
    </row>
    <row r="1005" spans="1:6" x14ac:dyDescent="0.2">
      <c r="A1005" s="27">
        <v>42417.675879629627</v>
      </c>
      <c r="B1005" s="16"/>
      <c r="C1005" s="16"/>
      <c r="D1005" s="16">
        <v>1</v>
      </c>
      <c r="E1005" s="16"/>
      <c r="F1005" s="16">
        <v>1</v>
      </c>
    </row>
    <row r="1006" spans="1:6" x14ac:dyDescent="0.2">
      <c r="A1006" s="27">
        <v>42418.031180555554</v>
      </c>
      <c r="B1006" s="16">
        <v>1</v>
      </c>
      <c r="C1006" s="16"/>
      <c r="D1006" s="16"/>
      <c r="E1006" s="16"/>
      <c r="F1006" s="16">
        <v>1</v>
      </c>
    </row>
    <row r="1007" spans="1:6" x14ac:dyDescent="0.2">
      <c r="A1007" s="27">
        <v>42418.425983796296</v>
      </c>
      <c r="B1007" s="16">
        <v>1</v>
      </c>
      <c r="C1007" s="16"/>
      <c r="D1007" s="16"/>
      <c r="E1007" s="16"/>
      <c r="F1007" s="16">
        <v>1</v>
      </c>
    </row>
    <row r="1008" spans="1:6" x14ac:dyDescent="0.2">
      <c r="A1008" s="27">
        <v>42419.246168981481</v>
      </c>
      <c r="B1008" s="16"/>
      <c r="C1008" s="16"/>
      <c r="D1008" s="16">
        <v>1</v>
      </c>
      <c r="E1008" s="16"/>
      <c r="F1008" s="16">
        <v>1</v>
      </c>
    </row>
    <row r="1009" spans="1:6" x14ac:dyDescent="0.2">
      <c r="A1009" s="27">
        <v>42419.919421296298</v>
      </c>
      <c r="B1009" s="16">
        <v>1</v>
      </c>
      <c r="C1009" s="16"/>
      <c r="D1009" s="16"/>
      <c r="E1009" s="16"/>
      <c r="F1009" s="16">
        <v>1</v>
      </c>
    </row>
    <row r="1010" spans="1:6" x14ac:dyDescent="0.2">
      <c r="A1010" s="27">
        <v>42420.019097222219</v>
      </c>
      <c r="B1010" s="16">
        <v>1</v>
      </c>
      <c r="C1010" s="16"/>
      <c r="D1010" s="16"/>
      <c r="E1010" s="16"/>
      <c r="F1010" s="16">
        <v>1</v>
      </c>
    </row>
    <row r="1011" spans="1:6" x14ac:dyDescent="0.2">
      <c r="A1011" s="27">
        <v>42420.140277777777</v>
      </c>
      <c r="B1011" s="16">
        <v>1</v>
      </c>
      <c r="C1011" s="16"/>
      <c r="D1011" s="16"/>
      <c r="E1011" s="16"/>
      <c r="F1011" s="16">
        <v>1</v>
      </c>
    </row>
    <row r="1012" spans="1:6" x14ac:dyDescent="0.2">
      <c r="A1012" s="27">
        <v>42421.141469907408</v>
      </c>
      <c r="B1012" s="16"/>
      <c r="C1012" s="16"/>
      <c r="D1012" s="16">
        <v>1</v>
      </c>
      <c r="E1012" s="16"/>
      <c r="F1012" s="16">
        <v>1</v>
      </c>
    </row>
    <row r="1013" spans="1:6" x14ac:dyDescent="0.2">
      <c r="A1013" s="27">
        <v>42422.977418981478</v>
      </c>
      <c r="B1013" s="16">
        <v>1</v>
      </c>
      <c r="C1013" s="16"/>
      <c r="D1013" s="16"/>
      <c r="E1013" s="16"/>
      <c r="F1013" s="16">
        <v>1</v>
      </c>
    </row>
    <row r="1014" spans="1:6" x14ac:dyDescent="0.2">
      <c r="A1014" s="27">
        <v>42423.050613425927</v>
      </c>
      <c r="B1014" s="16">
        <v>1</v>
      </c>
      <c r="C1014" s="16"/>
      <c r="D1014" s="16"/>
      <c r="E1014" s="16"/>
      <c r="F1014" s="16">
        <v>1</v>
      </c>
    </row>
    <row r="1015" spans="1:6" x14ac:dyDescent="0.2">
      <c r="A1015" s="27">
        <v>42425.730671296296</v>
      </c>
      <c r="B1015" s="16">
        <v>1</v>
      </c>
      <c r="C1015" s="16"/>
      <c r="D1015" s="16"/>
      <c r="E1015" s="16"/>
      <c r="F1015" s="16">
        <v>1</v>
      </c>
    </row>
    <row r="1016" spans="1:6" x14ac:dyDescent="0.2">
      <c r="A1016" s="27">
        <v>42425.73541666667</v>
      </c>
      <c r="B1016" s="16">
        <v>1</v>
      </c>
      <c r="C1016" s="16"/>
      <c r="D1016" s="16"/>
      <c r="E1016" s="16"/>
      <c r="F1016" s="16">
        <v>1</v>
      </c>
    </row>
    <row r="1017" spans="1:6" x14ac:dyDescent="0.2">
      <c r="A1017" s="27">
        <v>42426.949988425928</v>
      </c>
      <c r="B1017" s="16">
        <v>1</v>
      </c>
      <c r="C1017" s="16"/>
      <c r="D1017" s="16"/>
      <c r="E1017" s="16"/>
      <c r="F1017" s="16">
        <v>1</v>
      </c>
    </row>
    <row r="1018" spans="1:6" x14ac:dyDescent="0.2">
      <c r="A1018" s="27">
        <v>42427.018078703702</v>
      </c>
      <c r="B1018" s="16"/>
      <c r="C1018" s="16"/>
      <c r="D1018" s="16"/>
      <c r="E1018" s="16">
        <v>1</v>
      </c>
      <c r="F1018" s="16">
        <v>1</v>
      </c>
    </row>
    <row r="1019" spans="1:6" x14ac:dyDescent="0.2">
      <c r="A1019" s="27">
        <v>42429.991724537038</v>
      </c>
      <c r="B1019" s="16">
        <v>1</v>
      </c>
      <c r="C1019" s="16"/>
      <c r="D1019" s="16"/>
      <c r="E1019" s="16"/>
      <c r="F1019" s="16">
        <v>1</v>
      </c>
    </row>
    <row r="1020" spans="1:6" x14ac:dyDescent="0.2">
      <c r="A1020" s="27">
        <v>42430.040798611109</v>
      </c>
      <c r="B1020" s="16">
        <v>1</v>
      </c>
      <c r="C1020" s="16"/>
      <c r="D1020" s="16"/>
      <c r="E1020" s="16"/>
      <c r="F1020" s="16">
        <v>1</v>
      </c>
    </row>
    <row r="1021" spans="1:6" x14ac:dyDescent="0.2">
      <c r="A1021" s="27">
        <v>42430.76222222222</v>
      </c>
      <c r="B1021" s="16">
        <v>1</v>
      </c>
      <c r="C1021" s="16"/>
      <c r="D1021" s="16"/>
      <c r="E1021" s="16"/>
      <c r="F1021" s="16">
        <v>1</v>
      </c>
    </row>
    <row r="1022" spans="1:6" x14ac:dyDescent="0.2">
      <c r="A1022" s="27">
        <v>42430.839398148149</v>
      </c>
      <c r="B1022" s="16">
        <v>1</v>
      </c>
      <c r="C1022" s="16"/>
      <c r="D1022" s="16"/>
      <c r="E1022" s="16"/>
      <c r="F1022" s="16">
        <v>1</v>
      </c>
    </row>
    <row r="1023" spans="1:6" x14ac:dyDescent="0.2">
      <c r="A1023" s="27">
        <v>42431.102534722224</v>
      </c>
      <c r="B1023" s="16">
        <v>1</v>
      </c>
      <c r="C1023" s="16"/>
      <c r="D1023" s="16"/>
      <c r="E1023" s="16"/>
      <c r="F1023" s="16">
        <v>1</v>
      </c>
    </row>
    <row r="1024" spans="1:6" x14ac:dyDescent="0.2">
      <c r="A1024" s="27">
        <v>42431.302002314813</v>
      </c>
      <c r="B1024" s="16">
        <v>1</v>
      </c>
      <c r="C1024" s="16"/>
      <c r="D1024" s="16"/>
      <c r="E1024" s="16"/>
      <c r="F1024" s="16">
        <v>1</v>
      </c>
    </row>
    <row r="1025" spans="1:6" x14ac:dyDescent="0.2">
      <c r="A1025" s="27">
        <v>42431.500069444446</v>
      </c>
      <c r="B1025" s="16">
        <v>1</v>
      </c>
      <c r="C1025" s="16"/>
      <c r="D1025" s="16"/>
      <c r="E1025" s="16"/>
      <c r="F1025" s="16">
        <v>1</v>
      </c>
    </row>
    <row r="1026" spans="1:6" x14ac:dyDescent="0.2">
      <c r="A1026" s="27">
        <v>42432.701724537037</v>
      </c>
      <c r="B1026" s="16">
        <v>1</v>
      </c>
      <c r="C1026" s="16"/>
      <c r="D1026" s="16"/>
      <c r="E1026" s="16"/>
      <c r="F1026" s="16">
        <v>1</v>
      </c>
    </row>
    <row r="1027" spans="1:6" x14ac:dyDescent="0.2">
      <c r="A1027" s="27">
        <v>42433.338750000003</v>
      </c>
      <c r="B1027" s="16"/>
      <c r="C1027" s="16"/>
      <c r="D1027" s="16">
        <v>1</v>
      </c>
      <c r="E1027" s="16"/>
      <c r="F1027" s="16">
        <v>1</v>
      </c>
    </row>
    <row r="1028" spans="1:6" x14ac:dyDescent="0.2">
      <c r="A1028" s="27">
        <v>42433.650590277779</v>
      </c>
      <c r="B1028" s="16"/>
      <c r="C1028" s="16"/>
      <c r="D1028" s="16">
        <v>1</v>
      </c>
      <c r="E1028" s="16"/>
      <c r="F1028" s="16">
        <v>1</v>
      </c>
    </row>
    <row r="1029" spans="1:6" x14ac:dyDescent="0.2">
      <c r="A1029" s="27">
        <v>42433.761886574073</v>
      </c>
      <c r="B1029" s="16">
        <v>1</v>
      </c>
      <c r="C1029" s="16"/>
      <c r="D1029" s="16"/>
      <c r="E1029" s="16"/>
      <c r="F1029" s="16">
        <v>1</v>
      </c>
    </row>
    <row r="1030" spans="1:6" x14ac:dyDescent="0.2">
      <c r="A1030" s="27">
        <v>42433.82571759259</v>
      </c>
      <c r="B1030" s="16"/>
      <c r="C1030" s="16"/>
      <c r="D1030" s="16">
        <v>1</v>
      </c>
      <c r="E1030" s="16"/>
      <c r="F1030" s="16">
        <v>1</v>
      </c>
    </row>
    <row r="1031" spans="1:6" x14ac:dyDescent="0.2">
      <c r="A1031" s="27">
        <v>42435.942083333335</v>
      </c>
      <c r="B1031" s="16"/>
      <c r="C1031" s="16"/>
      <c r="D1031" s="16">
        <v>1</v>
      </c>
      <c r="E1031" s="16"/>
      <c r="F1031" s="16">
        <v>1</v>
      </c>
    </row>
    <row r="1032" spans="1:6" x14ac:dyDescent="0.2">
      <c r="A1032" s="27">
        <v>42436.509108796294</v>
      </c>
      <c r="B1032" s="16"/>
      <c r="C1032" s="16"/>
      <c r="D1032" s="16">
        <v>1</v>
      </c>
      <c r="E1032" s="16"/>
      <c r="F1032" s="16">
        <v>1</v>
      </c>
    </row>
    <row r="1033" spans="1:6" x14ac:dyDescent="0.2">
      <c r="A1033" s="27">
        <v>42437.094490740739</v>
      </c>
      <c r="B1033" s="16"/>
      <c r="C1033" s="16"/>
      <c r="D1033" s="16">
        <v>1</v>
      </c>
      <c r="E1033" s="16"/>
      <c r="F1033" s="16">
        <v>1</v>
      </c>
    </row>
    <row r="1034" spans="1:6" x14ac:dyDescent="0.2">
      <c r="A1034" s="27">
        <v>42437.398680555554</v>
      </c>
      <c r="B1034" s="16">
        <v>1</v>
      </c>
      <c r="C1034" s="16"/>
      <c r="D1034" s="16"/>
      <c r="E1034" s="16"/>
      <c r="F1034" s="16">
        <v>1</v>
      </c>
    </row>
    <row r="1035" spans="1:6" x14ac:dyDescent="0.2">
      <c r="A1035" s="27">
        <v>42437.64534722222</v>
      </c>
      <c r="B1035" s="16"/>
      <c r="C1035" s="16"/>
      <c r="D1035" s="16">
        <v>1</v>
      </c>
      <c r="E1035" s="16"/>
      <c r="F1035" s="16">
        <v>1</v>
      </c>
    </row>
    <row r="1036" spans="1:6" x14ac:dyDescent="0.2">
      <c r="A1036" s="27">
        <v>42438.779131944444</v>
      </c>
      <c r="B1036" s="16"/>
      <c r="C1036" s="16"/>
      <c r="D1036" s="16"/>
      <c r="E1036" s="16">
        <v>1</v>
      </c>
      <c r="F1036" s="16">
        <v>1</v>
      </c>
    </row>
    <row r="1037" spans="1:6" x14ac:dyDescent="0.2">
      <c r="A1037" s="27">
        <v>42439.702314814815</v>
      </c>
      <c r="B1037" s="16"/>
      <c r="C1037" s="16"/>
      <c r="D1037" s="16">
        <v>1</v>
      </c>
      <c r="E1037" s="16"/>
      <c r="F1037" s="16">
        <v>1</v>
      </c>
    </row>
    <row r="1038" spans="1:6" x14ac:dyDescent="0.2">
      <c r="A1038" s="27">
        <v>42440.416504629633</v>
      </c>
      <c r="B1038" s="16">
        <v>1</v>
      </c>
      <c r="C1038" s="16"/>
      <c r="D1038" s="16"/>
      <c r="E1038" s="16"/>
      <c r="F1038" s="16">
        <v>1</v>
      </c>
    </row>
    <row r="1039" spans="1:6" x14ac:dyDescent="0.2">
      <c r="A1039" s="27">
        <v>42442.623344907406</v>
      </c>
      <c r="B1039" s="16">
        <v>1</v>
      </c>
      <c r="C1039" s="16"/>
      <c r="D1039" s="16"/>
      <c r="E1039" s="16"/>
      <c r="F1039" s="16">
        <v>1</v>
      </c>
    </row>
    <row r="1040" spans="1:6" x14ac:dyDescent="0.2">
      <c r="A1040" s="27">
        <v>42443.802361111113</v>
      </c>
      <c r="B1040" s="16">
        <v>1</v>
      </c>
      <c r="C1040" s="16"/>
      <c r="D1040" s="16"/>
      <c r="E1040" s="16"/>
      <c r="F1040" s="16">
        <v>1</v>
      </c>
    </row>
    <row r="1041" spans="1:6" x14ac:dyDescent="0.2">
      <c r="A1041" s="27">
        <v>42443.989050925928</v>
      </c>
      <c r="B1041" s="16">
        <v>1</v>
      </c>
      <c r="C1041" s="16"/>
      <c r="D1041" s="16"/>
      <c r="E1041" s="16"/>
      <c r="F1041" s="16">
        <v>1</v>
      </c>
    </row>
    <row r="1042" spans="1:6" x14ac:dyDescent="0.2">
      <c r="A1042" s="27">
        <v>42444.877743055556</v>
      </c>
      <c r="B1042" s="16"/>
      <c r="C1042" s="16"/>
      <c r="D1042" s="16">
        <v>1</v>
      </c>
      <c r="E1042" s="16"/>
      <c r="F1042" s="16">
        <v>1</v>
      </c>
    </row>
    <row r="1043" spans="1:6" x14ac:dyDescent="0.2">
      <c r="A1043" s="27">
        <v>42445.194305555553</v>
      </c>
      <c r="B1043" s="16">
        <v>1</v>
      </c>
      <c r="C1043" s="16"/>
      <c r="D1043" s="16"/>
      <c r="E1043" s="16"/>
      <c r="F1043" s="16">
        <v>1</v>
      </c>
    </row>
    <row r="1044" spans="1:6" x14ac:dyDescent="0.2">
      <c r="A1044" s="27">
        <v>42445.598136574074</v>
      </c>
      <c r="B1044" s="16">
        <v>1</v>
      </c>
      <c r="C1044" s="16"/>
      <c r="D1044" s="16"/>
      <c r="E1044" s="16"/>
      <c r="F1044" s="16">
        <v>1</v>
      </c>
    </row>
    <row r="1045" spans="1:6" x14ac:dyDescent="0.2">
      <c r="A1045" s="27">
        <v>42445.866979166669</v>
      </c>
      <c r="B1045" s="16">
        <v>1</v>
      </c>
      <c r="C1045" s="16"/>
      <c r="D1045" s="16"/>
      <c r="E1045" s="16"/>
      <c r="F1045" s="16">
        <v>1</v>
      </c>
    </row>
    <row r="1046" spans="1:6" x14ac:dyDescent="0.2">
      <c r="A1046" s="27">
        <v>42446.060694444444</v>
      </c>
      <c r="B1046" s="16"/>
      <c r="C1046" s="16"/>
      <c r="D1046" s="16">
        <v>1</v>
      </c>
      <c r="E1046" s="16"/>
      <c r="F1046" s="16">
        <v>1</v>
      </c>
    </row>
    <row r="1047" spans="1:6" x14ac:dyDescent="0.2">
      <c r="A1047" s="27">
        <v>42446.845543981479</v>
      </c>
      <c r="B1047" s="16">
        <v>1</v>
      </c>
      <c r="C1047" s="16"/>
      <c r="D1047" s="16"/>
      <c r="E1047" s="16"/>
      <c r="F1047" s="16">
        <v>1</v>
      </c>
    </row>
    <row r="1048" spans="1:6" x14ac:dyDescent="0.2">
      <c r="A1048" s="27">
        <v>42446.943831018521</v>
      </c>
      <c r="B1048" s="16">
        <v>1</v>
      </c>
      <c r="C1048" s="16"/>
      <c r="D1048" s="16"/>
      <c r="E1048" s="16"/>
      <c r="F1048" s="16">
        <v>1</v>
      </c>
    </row>
    <row r="1049" spans="1:6" x14ac:dyDescent="0.2">
      <c r="A1049" s="27">
        <v>42447.863553240742</v>
      </c>
      <c r="B1049" s="16"/>
      <c r="C1049" s="16"/>
      <c r="D1049" s="16">
        <v>1</v>
      </c>
      <c r="E1049" s="16"/>
      <c r="F1049" s="16">
        <v>1</v>
      </c>
    </row>
    <row r="1050" spans="1:6" x14ac:dyDescent="0.2">
      <c r="A1050" s="27">
        <v>42447.894432870373</v>
      </c>
      <c r="B1050" s="16">
        <v>1</v>
      </c>
      <c r="C1050" s="16"/>
      <c r="D1050" s="16"/>
      <c r="E1050" s="16"/>
      <c r="F1050" s="16">
        <v>1</v>
      </c>
    </row>
    <row r="1051" spans="1:6" x14ac:dyDescent="0.2">
      <c r="A1051" s="27">
        <v>42447.896666666667</v>
      </c>
      <c r="B1051" s="16">
        <v>1</v>
      </c>
      <c r="C1051" s="16"/>
      <c r="D1051" s="16"/>
      <c r="E1051" s="16"/>
      <c r="F1051" s="16">
        <v>1</v>
      </c>
    </row>
    <row r="1052" spans="1:6" x14ac:dyDescent="0.2">
      <c r="A1052" s="27">
        <v>42448.821585648147</v>
      </c>
      <c r="B1052" s="16">
        <v>1</v>
      </c>
      <c r="C1052" s="16"/>
      <c r="D1052" s="16"/>
      <c r="E1052" s="16"/>
      <c r="F1052" s="16">
        <v>1</v>
      </c>
    </row>
    <row r="1053" spans="1:6" x14ac:dyDescent="0.2">
      <c r="A1053" s="27">
        <v>42450.882824074077</v>
      </c>
      <c r="B1053" s="16"/>
      <c r="C1053" s="16"/>
      <c r="D1053" s="16">
        <v>1</v>
      </c>
      <c r="E1053" s="16"/>
      <c r="F1053" s="16">
        <v>1</v>
      </c>
    </row>
    <row r="1054" spans="1:6" x14ac:dyDescent="0.2">
      <c r="A1054" s="27">
        <v>42451.095856481479</v>
      </c>
      <c r="B1054" s="16">
        <v>1</v>
      </c>
      <c r="C1054" s="16"/>
      <c r="D1054" s="16"/>
      <c r="E1054" s="16"/>
      <c r="F1054" s="16">
        <v>1</v>
      </c>
    </row>
    <row r="1055" spans="1:6" x14ac:dyDescent="0.2">
      <c r="A1055" s="27">
        <v>42451.496817129628</v>
      </c>
      <c r="B1055" s="16">
        <v>1</v>
      </c>
      <c r="C1055" s="16"/>
      <c r="D1055" s="16"/>
      <c r="E1055" s="16"/>
      <c r="F1055" s="16">
        <v>1</v>
      </c>
    </row>
    <row r="1056" spans="1:6" x14ac:dyDescent="0.2">
      <c r="A1056" s="27">
        <v>42452.815659722219</v>
      </c>
      <c r="B1056" s="16"/>
      <c r="C1056" s="16"/>
      <c r="D1056" s="16">
        <v>1</v>
      </c>
      <c r="E1056" s="16"/>
      <c r="F1056" s="16">
        <v>1</v>
      </c>
    </row>
    <row r="1057" spans="1:6" x14ac:dyDescent="0.2">
      <c r="A1057" s="27">
        <v>42452.876909722225</v>
      </c>
      <c r="B1057" s="16">
        <v>1</v>
      </c>
      <c r="C1057" s="16"/>
      <c r="D1057" s="16"/>
      <c r="E1057" s="16"/>
      <c r="F1057" s="16">
        <v>1</v>
      </c>
    </row>
    <row r="1058" spans="1:6" x14ac:dyDescent="0.2">
      <c r="A1058" s="27">
        <v>42452.916481481479</v>
      </c>
      <c r="B1058" s="16">
        <v>1</v>
      </c>
      <c r="C1058" s="16"/>
      <c r="D1058" s="16"/>
      <c r="E1058" s="16"/>
      <c r="F1058" s="16">
        <v>1</v>
      </c>
    </row>
    <row r="1059" spans="1:6" x14ac:dyDescent="0.2">
      <c r="A1059" s="27">
        <v>42453.428240740737</v>
      </c>
      <c r="B1059" s="16"/>
      <c r="C1059" s="16"/>
      <c r="D1059" s="16">
        <v>1</v>
      </c>
      <c r="E1059" s="16"/>
      <c r="F1059" s="16">
        <v>1</v>
      </c>
    </row>
    <row r="1060" spans="1:6" x14ac:dyDescent="0.2">
      <c r="A1060" s="27">
        <v>42453.806307870371</v>
      </c>
      <c r="B1060" s="16"/>
      <c r="C1060" s="16"/>
      <c r="D1060" s="16">
        <v>1</v>
      </c>
      <c r="E1060" s="16"/>
      <c r="F1060" s="16">
        <v>1</v>
      </c>
    </row>
    <row r="1061" spans="1:6" x14ac:dyDescent="0.2">
      <c r="A1061" s="27">
        <v>42457.932025462964</v>
      </c>
      <c r="B1061" s="16"/>
      <c r="C1061" s="16"/>
      <c r="D1061" s="16">
        <v>1</v>
      </c>
      <c r="E1061" s="16"/>
      <c r="F1061" s="16">
        <v>1</v>
      </c>
    </row>
    <row r="1062" spans="1:6" x14ac:dyDescent="0.2">
      <c r="A1062" s="27">
        <v>42458.127175925925</v>
      </c>
      <c r="B1062" s="16">
        <v>1</v>
      </c>
      <c r="C1062" s="16"/>
      <c r="D1062" s="16"/>
      <c r="E1062" s="16"/>
      <c r="F1062" s="16">
        <v>1</v>
      </c>
    </row>
    <row r="1063" spans="1:6" x14ac:dyDescent="0.2">
      <c r="A1063" s="27">
        <v>42458.641724537039</v>
      </c>
      <c r="B1063" s="16">
        <v>1</v>
      </c>
      <c r="C1063" s="16"/>
      <c r="D1063" s="16"/>
      <c r="E1063" s="16"/>
      <c r="F1063" s="16">
        <v>1</v>
      </c>
    </row>
    <row r="1064" spans="1:6" x14ac:dyDescent="0.2">
      <c r="A1064" s="27">
        <v>42458.680925925924</v>
      </c>
      <c r="B1064" s="16">
        <v>1</v>
      </c>
      <c r="C1064" s="16"/>
      <c r="D1064" s="16"/>
      <c r="E1064" s="16"/>
      <c r="F1064" s="16">
        <v>1</v>
      </c>
    </row>
    <row r="1065" spans="1:6" x14ac:dyDescent="0.2">
      <c r="A1065" s="27">
        <v>42459.15861111111</v>
      </c>
      <c r="B1065" s="16">
        <v>1</v>
      </c>
      <c r="C1065" s="16"/>
      <c r="D1065" s="16"/>
      <c r="E1065" s="16"/>
      <c r="F1065" s="16">
        <v>1</v>
      </c>
    </row>
    <row r="1066" spans="1:6" x14ac:dyDescent="0.2">
      <c r="A1066" s="27">
        <v>42460.320613425924</v>
      </c>
      <c r="B1066" s="16"/>
      <c r="C1066" s="16"/>
      <c r="D1066" s="16">
        <v>1</v>
      </c>
      <c r="E1066" s="16"/>
      <c r="F1066" s="16">
        <v>1</v>
      </c>
    </row>
    <row r="1067" spans="1:6" x14ac:dyDescent="0.2">
      <c r="A1067" s="27">
        <v>42460.335312499999</v>
      </c>
      <c r="B1067" s="16">
        <v>1</v>
      </c>
      <c r="C1067" s="16"/>
      <c r="D1067" s="16"/>
      <c r="E1067" s="16"/>
      <c r="F1067" s="16">
        <v>1</v>
      </c>
    </row>
    <row r="1068" spans="1:6" x14ac:dyDescent="0.2">
      <c r="A1068" s="27">
        <v>42460.374305555553</v>
      </c>
      <c r="B1068" s="16"/>
      <c r="C1068" s="16"/>
      <c r="D1068" s="16">
        <v>1</v>
      </c>
      <c r="E1068" s="16"/>
      <c r="F1068" s="16">
        <v>1</v>
      </c>
    </row>
    <row r="1069" spans="1:6" x14ac:dyDescent="0.2">
      <c r="A1069" s="27">
        <v>42460.733530092592</v>
      </c>
      <c r="B1069" s="16">
        <v>1</v>
      </c>
      <c r="C1069" s="16"/>
      <c r="D1069" s="16"/>
      <c r="E1069" s="16"/>
      <c r="F1069" s="16">
        <v>1</v>
      </c>
    </row>
    <row r="1070" spans="1:6" x14ac:dyDescent="0.2">
      <c r="A1070" s="27">
        <v>42460.741747685184</v>
      </c>
      <c r="B1070" s="16">
        <v>1</v>
      </c>
      <c r="C1070" s="16"/>
      <c r="D1070" s="16"/>
      <c r="E1070" s="16"/>
      <c r="F1070" s="16">
        <v>1</v>
      </c>
    </row>
    <row r="1071" spans="1:6" x14ac:dyDescent="0.2">
      <c r="A1071" s="27">
        <v>42460.94222222222</v>
      </c>
      <c r="B1071" s="16">
        <v>1</v>
      </c>
      <c r="C1071" s="16"/>
      <c r="D1071" s="16"/>
      <c r="E1071" s="16"/>
      <c r="F1071" s="16">
        <v>1</v>
      </c>
    </row>
    <row r="1072" spans="1:6" x14ac:dyDescent="0.2">
      <c r="A1072" s="27">
        <v>42461.596273148149</v>
      </c>
      <c r="B1072" s="16"/>
      <c r="C1072" s="16"/>
      <c r="D1072" s="16">
        <v>1</v>
      </c>
      <c r="E1072" s="16"/>
      <c r="F1072" s="16">
        <v>1</v>
      </c>
    </row>
    <row r="1073" spans="1:6" x14ac:dyDescent="0.2">
      <c r="A1073" s="27">
        <v>42461.689745370371</v>
      </c>
      <c r="B1073" s="16">
        <v>1</v>
      </c>
      <c r="C1073" s="16"/>
      <c r="D1073" s="16"/>
      <c r="E1073" s="16"/>
      <c r="F1073" s="16">
        <v>1</v>
      </c>
    </row>
    <row r="1074" spans="1:6" x14ac:dyDescent="0.2">
      <c r="A1074" s="27">
        <v>42461.747199074074</v>
      </c>
      <c r="B1074" s="16">
        <v>1</v>
      </c>
      <c r="C1074" s="16"/>
      <c r="D1074" s="16"/>
      <c r="E1074" s="16"/>
      <c r="F1074" s="16">
        <v>1</v>
      </c>
    </row>
    <row r="1075" spans="1:6" x14ac:dyDescent="0.2">
      <c r="A1075" s="27">
        <v>42462.140868055554</v>
      </c>
      <c r="B1075" s="16">
        <v>1</v>
      </c>
      <c r="C1075" s="16"/>
      <c r="D1075" s="16"/>
      <c r="E1075" s="16"/>
      <c r="F1075" s="16">
        <v>1</v>
      </c>
    </row>
    <row r="1076" spans="1:6" x14ac:dyDescent="0.2">
      <c r="A1076" s="27">
        <v>42462.893495370372</v>
      </c>
      <c r="B1076" s="16">
        <v>1</v>
      </c>
      <c r="C1076" s="16"/>
      <c r="D1076" s="16"/>
      <c r="E1076" s="16"/>
      <c r="F1076" s="16">
        <v>1</v>
      </c>
    </row>
    <row r="1077" spans="1:6" x14ac:dyDescent="0.2">
      <c r="A1077" s="27">
        <v>42463.813854166663</v>
      </c>
      <c r="B1077" s="16">
        <v>1</v>
      </c>
      <c r="C1077" s="16"/>
      <c r="D1077" s="16"/>
      <c r="E1077" s="16"/>
      <c r="F1077" s="16">
        <v>1</v>
      </c>
    </row>
    <row r="1078" spans="1:6" x14ac:dyDescent="0.2">
      <c r="A1078" s="27">
        <v>42464.958912037036</v>
      </c>
      <c r="B1078" s="16"/>
      <c r="C1078" s="16"/>
      <c r="D1078" s="16"/>
      <c r="E1078" s="16">
        <v>1</v>
      </c>
      <c r="F1078" s="16">
        <v>1</v>
      </c>
    </row>
    <row r="1079" spans="1:6" x14ac:dyDescent="0.2">
      <c r="A1079" s="27">
        <v>42465.128391203703</v>
      </c>
      <c r="B1079" s="16"/>
      <c r="C1079" s="16"/>
      <c r="D1079" s="16">
        <v>1</v>
      </c>
      <c r="E1079" s="16"/>
      <c r="F1079" s="16">
        <v>1</v>
      </c>
    </row>
    <row r="1080" spans="1:6" x14ac:dyDescent="0.2">
      <c r="A1080" s="27">
        <v>42465.16851851852</v>
      </c>
      <c r="B1080" s="16">
        <v>1</v>
      </c>
      <c r="C1080" s="16"/>
      <c r="D1080" s="16"/>
      <c r="E1080" s="16"/>
      <c r="F1080" s="16">
        <v>1</v>
      </c>
    </row>
    <row r="1081" spans="1:6" x14ac:dyDescent="0.2">
      <c r="A1081" s="27">
        <v>42465.491435185184</v>
      </c>
      <c r="B1081" s="16">
        <v>1</v>
      </c>
      <c r="C1081" s="16"/>
      <c r="D1081" s="16"/>
      <c r="E1081" s="16"/>
      <c r="F1081" s="16">
        <v>1</v>
      </c>
    </row>
    <row r="1082" spans="1:6" x14ac:dyDescent="0.2">
      <c r="A1082" s="27">
        <v>42465.596585648149</v>
      </c>
      <c r="B1082" s="16">
        <v>1</v>
      </c>
      <c r="C1082" s="16"/>
      <c r="D1082" s="16"/>
      <c r="E1082" s="16"/>
      <c r="F1082" s="16">
        <v>1</v>
      </c>
    </row>
    <row r="1083" spans="1:6" x14ac:dyDescent="0.2">
      <c r="A1083" s="27">
        <v>42466.303715277776</v>
      </c>
      <c r="B1083" s="16">
        <v>1</v>
      </c>
      <c r="C1083" s="16"/>
      <c r="D1083" s="16"/>
      <c r="E1083" s="16"/>
      <c r="F1083" s="16">
        <v>1</v>
      </c>
    </row>
    <row r="1084" spans="1:6" x14ac:dyDescent="0.2">
      <c r="A1084" s="27">
        <v>42466.558796296296</v>
      </c>
      <c r="B1084" s="16">
        <v>1</v>
      </c>
      <c r="C1084" s="16"/>
      <c r="D1084" s="16"/>
      <c r="E1084" s="16"/>
      <c r="F1084" s="16">
        <v>1</v>
      </c>
    </row>
    <row r="1085" spans="1:6" x14ac:dyDescent="0.2">
      <c r="A1085" s="27">
        <v>42466.608310185184</v>
      </c>
      <c r="B1085" s="16">
        <v>1</v>
      </c>
      <c r="C1085" s="16"/>
      <c r="D1085" s="16"/>
      <c r="E1085" s="16"/>
      <c r="F1085" s="16">
        <v>1</v>
      </c>
    </row>
    <row r="1086" spans="1:6" x14ac:dyDescent="0.2">
      <c r="A1086" s="27">
        <v>42467.144166666665</v>
      </c>
      <c r="B1086" s="16">
        <v>1</v>
      </c>
      <c r="C1086" s="16"/>
      <c r="D1086" s="16"/>
      <c r="E1086" s="16"/>
      <c r="F1086" s="16">
        <v>1</v>
      </c>
    </row>
    <row r="1087" spans="1:6" x14ac:dyDescent="0.2">
      <c r="A1087" s="27">
        <v>42467.548541666663</v>
      </c>
      <c r="B1087" s="16"/>
      <c r="C1087" s="16"/>
      <c r="D1087" s="16">
        <v>1</v>
      </c>
      <c r="E1087" s="16"/>
      <c r="F1087" s="16">
        <v>1</v>
      </c>
    </row>
    <row r="1088" spans="1:6" x14ac:dyDescent="0.2">
      <c r="A1088" s="27">
        <v>42468.374606481484</v>
      </c>
      <c r="B1088" s="16">
        <v>1</v>
      </c>
      <c r="C1088" s="16"/>
      <c r="D1088" s="16"/>
      <c r="E1088" s="16"/>
      <c r="F1088" s="16">
        <v>1</v>
      </c>
    </row>
    <row r="1089" spans="1:6" x14ac:dyDescent="0.2">
      <c r="A1089" s="27">
        <v>42469.68414351852</v>
      </c>
      <c r="B1089" s="16"/>
      <c r="C1089" s="16"/>
      <c r="D1089" s="16">
        <v>1</v>
      </c>
      <c r="E1089" s="16"/>
      <c r="F1089" s="16">
        <v>1</v>
      </c>
    </row>
    <row r="1090" spans="1:6" x14ac:dyDescent="0.2">
      <c r="A1090" s="27">
        <v>42469.951284722221</v>
      </c>
      <c r="B1090" s="16"/>
      <c r="C1090" s="16"/>
      <c r="D1090" s="16"/>
      <c r="E1090" s="16">
        <v>1</v>
      </c>
      <c r="F1090" s="16">
        <v>1</v>
      </c>
    </row>
    <row r="1091" spans="1:6" x14ac:dyDescent="0.2">
      <c r="A1091" s="27">
        <v>42473.007037037038</v>
      </c>
      <c r="B1091" s="16">
        <v>1</v>
      </c>
      <c r="C1091" s="16"/>
      <c r="D1091" s="16"/>
      <c r="E1091" s="16"/>
      <c r="F1091" s="16">
        <v>1</v>
      </c>
    </row>
    <row r="1092" spans="1:6" x14ac:dyDescent="0.2">
      <c r="A1092" s="27">
        <v>42473.794710648152</v>
      </c>
      <c r="B1092" s="16">
        <v>1</v>
      </c>
      <c r="C1092" s="16"/>
      <c r="D1092" s="16"/>
      <c r="E1092" s="16"/>
      <c r="F1092" s="16">
        <v>1</v>
      </c>
    </row>
    <row r="1093" spans="1:6" x14ac:dyDescent="0.2">
      <c r="A1093" s="27">
        <v>42475.057164351849</v>
      </c>
      <c r="B1093" s="16">
        <v>1</v>
      </c>
      <c r="C1093" s="16"/>
      <c r="D1093" s="16"/>
      <c r="E1093" s="16"/>
      <c r="F1093" s="16">
        <v>1</v>
      </c>
    </row>
    <row r="1094" spans="1:6" x14ac:dyDescent="0.2">
      <c r="A1094" s="27">
        <v>42475.848067129627</v>
      </c>
      <c r="B1094" s="16"/>
      <c r="C1094" s="16"/>
      <c r="D1094" s="16">
        <v>1</v>
      </c>
      <c r="E1094" s="16"/>
      <c r="F1094" s="16">
        <v>1</v>
      </c>
    </row>
    <row r="1095" spans="1:6" x14ac:dyDescent="0.2">
      <c r="A1095" s="27">
        <v>42477.729780092595</v>
      </c>
      <c r="B1095" s="16">
        <v>1</v>
      </c>
      <c r="C1095" s="16"/>
      <c r="D1095" s="16"/>
      <c r="E1095" s="16"/>
      <c r="F1095" s="16">
        <v>1</v>
      </c>
    </row>
    <row r="1096" spans="1:6" x14ac:dyDescent="0.2">
      <c r="A1096" s="27">
        <v>42479.039212962962</v>
      </c>
      <c r="B1096" s="16"/>
      <c r="C1096" s="16"/>
      <c r="D1096" s="16">
        <v>1</v>
      </c>
      <c r="E1096" s="16"/>
      <c r="F1096" s="16">
        <v>1</v>
      </c>
    </row>
    <row r="1097" spans="1:6" x14ac:dyDescent="0.2">
      <c r="A1097" s="27">
        <v>42479.432291666664</v>
      </c>
      <c r="B1097" s="16">
        <v>1</v>
      </c>
      <c r="C1097" s="16"/>
      <c r="D1097" s="16"/>
      <c r="E1097" s="16"/>
      <c r="F1097" s="16">
        <v>1</v>
      </c>
    </row>
    <row r="1098" spans="1:6" x14ac:dyDescent="0.2">
      <c r="A1098" s="27">
        <v>42479.465833333335</v>
      </c>
      <c r="B1098" s="16">
        <v>1</v>
      </c>
      <c r="C1098" s="16"/>
      <c r="D1098" s="16"/>
      <c r="E1098" s="16"/>
      <c r="F1098" s="16">
        <v>1</v>
      </c>
    </row>
    <row r="1099" spans="1:6" x14ac:dyDescent="0.2">
      <c r="A1099" s="27">
        <v>42480.078715277778</v>
      </c>
      <c r="B1099" s="16">
        <v>1</v>
      </c>
      <c r="C1099" s="16"/>
      <c r="D1099" s="16"/>
      <c r="E1099" s="16"/>
      <c r="F1099" s="16">
        <v>1</v>
      </c>
    </row>
    <row r="1100" spans="1:6" x14ac:dyDescent="0.2">
      <c r="A1100" s="27">
        <v>42480.479861111111</v>
      </c>
      <c r="B1100" s="16">
        <v>1</v>
      </c>
      <c r="C1100" s="16"/>
      <c r="D1100" s="16"/>
      <c r="E1100" s="16"/>
      <c r="F1100" s="16">
        <v>1</v>
      </c>
    </row>
    <row r="1101" spans="1:6" x14ac:dyDescent="0.2">
      <c r="A1101" s="27">
        <v>42480.80064814815</v>
      </c>
      <c r="B1101" s="16"/>
      <c r="C1101" s="16"/>
      <c r="D1101" s="16">
        <v>1</v>
      </c>
      <c r="E1101" s="16"/>
      <c r="F1101" s="16">
        <v>1</v>
      </c>
    </row>
    <row r="1102" spans="1:6" x14ac:dyDescent="0.2">
      <c r="A1102" s="27">
        <v>42482.43478009259</v>
      </c>
      <c r="B1102" s="16">
        <v>1</v>
      </c>
      <c r="C1102" s="16"/>
      <c r="D1102" s="16"/>
      <c r="E1102" s="16"/>
      <c r="F1102" s="16">
        <v>1</v>
      </c>
    </row>
    <row r="1103" spans="1:6" x14ac:dyDescent="0.2">
      <c r="A1103" s="27">
        <v>42483.015694444446</v>
      </c>
      <c r="B1103" s="16">
        <v>1</v>
      </c>
      <c r="C1103" s="16"/>
      <c r="D1103" s="16"/>
      <c r="E1103" s="16"/>
      <c r="F1103" s="16">
        <v>1</v>
      </c>
    </row>
    <row r="1104" spans="1:6" x14ac:dyDescent="0.2">
      <c r="A1104" s="27">
        <v>42483.675208333334</v>
      </c>
      <c r="B1104" s="16">
        <v>1</v>
      </c>
      <c r="C1104" s="16"/>
      <c r="D1104" s="16"/>
      <c r="E1104" s="16"/>
      <c r="F1104" s="16">
        <v>1</v>
      </c>
    </row>
    <row r="1105" spans="1:6" x14ac:dyDescent="0.2">
      <c r="A1105" s="27">
        <v>42484.551550925928</v>
      </c>
      <c r="B1105" s="16">
        <v>1</v>
      </c>
      <c r="C1105" s="16"/>
      <c r="D1105" s="16"/>
      <c r="E1105" s="16"/>
      <c r="F1105" s="16">
        <v>1</v>
      </c>
    </row>
    <row r="1106" spans="1:6" x14ac:dyDescent="0.2">
      <c r="A1106" s="27">
        <v>42487.037905092591</v>
      </c>
      <c r="B1106" s="16">
        <v>1</v>
      </c>
      <c r="C1106" s="16"/>
      <c r="D1106" s="16"/>
      <c r="E1106" s="16"/>
      <c r="F1106" s="16">
        <v>1</v>
      </c>
    </row>
    <row r="1107" spans="1:6" x14ac:dyDescent="0.2">
      <c r="A1107" s="27">
        <v>42487.627002314817</v>
      </c>
      <c r="B1107" s="16">
        <v>1</v>
      </c>
      <c r="C1107" s="16"/>
      <c r="D1107" s="16"/>
      <c r="E1107" s="16"/>
      <c r="F1107" s="16">
        <v>1</v>
      </c>
    </row>
    <row r="1108" spans="1:6" x14ac:dyDescent="0.2">
      <c r="A1108" s="27">
        <v>42489.619525462964</v>
      </c>
      <c r="B1108" s="16">
        <v>1</v>
      </c>
      <c r="C1108" s="16"/>
      <c r="D1108" s="16"/>
      <c r="E1108" s="16"/>
      <c r="F1108" s="16">
        <v>1</v>
      </c>
    </row>
    <row r="1109" spans="1:6" x14ac:dyDescent="0.2">
      <c r="A1109" s="27">
        <v>42490.133877314816</v>
      </c>
      <c r="B1109" s="16">
        <v>1</v>
      </c>
      <c r="C1109" s="16"/>
      <c r="D1109" s="16"/>
      <c r="E1109" s="16"/>
      <c r="F1109" s="16">
        <v>1</v>
      </c>
    </row>
    <row r="1110" spans="1:6" x14ac:dyDescent="0.2">
      <c r="A1110" s="27">
        <v>42491.922881944447</v>
      </c>
      <c r="B1110" s="16">
        <v>1</v>
      </c>
      <c r="C1110" s="16"/>
      <c r="D1110" s="16"/>
      <c r="E1110" s="16"/>
      <c r="F1110" s="16">
        <v>1</v>
      </c>
    </row>
    <row r="1111" spans="1:6" x14ac:dyDescent="0.2">
      <c r="A1111" s="27">
        <v>42492.717233796298</v>
      </c>
      <c r="B1111" s="16">
        <v>1</v>
      </c>
      <c r="C1111" s="16"/>
      <c r="D1111" s="16"/>
      <c r="E1111" s="16"/>
      <c r="F1111" s="16">
        <v>1</v>
      </c>
    </row>
    <row r="1112" spans="1:6" x14ac:dyDescent="0.2">
      <c r="A1112" s="27">
        <v>42492.737847222219</v>
      </c>
      <c r="B1112" s="16"/>
      <c r="C1112" s="16"/>
      <c r="D1112" s="16">
        <v>1</v>
      </c>
      <c r="E1112" s="16"/>
      <c r="F1112" s="16">
        <v>1</v>
      </c>
    </row>
    <row r="1113" spans="1:6" x14ac:dyDescent="0.2">
      <c r="A1113" s="27">
        <v>42492.98505787037</v>
      </c>
      <c r="B1113" s="16"/>
      <c r="C1113" s="16"/>
      <c r="D1113" s="16">
        <v>1</v>
      </c>
      <c r="E1113" s="16"/>
      <c r="F1113" s="16">
        <v>1</v>
      </c>
    </row>
    <row r="1114" spans="1:6" x14ac:dyDescent="0.2">
      <c r="A1114" s="27">
        <v>42493.219236111108</v>
      </c>
      <c r="B1114" s="16">
        <v>1</v>
      </c>
      <c r="C1114" s="16"/>
      <c r="D1114" s="16"/>
      <c r="E1114" s="16"/>
      <c r="F1114" s="16">
        <v>1</v>
      </c>
    </row>
    <row r="1115" spans="1:6" x14ac:dyDescent="0.2">
      <c r="A1115" s="27">
        <v>42493.546851851854</v>
      </c>
      <c r="B1115" s="16"/>
      <c r="C1115" s="16"/>
      <c r="D1115" s="16">
        <v>1</v>
      </c>
      <c r="E1115" s="16"/>
      <c r="F1115" s="16">
        <v>1</v>
      </c>
    </row>
    <row r="1116" spans="1:6" x14ac:dyDescent="0.2">
      <c r="A1116" s="27">
        <v>42493.597013888888</v>
      </c>
      <c r="B1116" s="16">
        <v>1</v>
      </c>
      <c r="C1116" s="16"/>
      <c r="D1116" s="16"/>
      <c r="E1116" s="16"/>
      <c r="F1116" s="16">
        <v>1</v>
      </c>
    </row>
    <row r="1117" spans="1:6" x14ac:dyDescent="0.2">
      <c r="A1117" s="27">
        <v>42493.857083333336</v>
      </c>
      <c r="B1117" s="16">
        <v>1</v>
      </c>
      <c r="C1117" s="16"/>
      <c r="D1117" s="16"/>
      <c r="E1117" s="16"/>
      <c r="F1117" s="16">
        <v>1</v>
      </c>
    </row>
    <row r="1118" spans="1:6" x14ac:dyDescent="0.2">
      <c r="A1118" s="27">
        <v>42494.471666666665</v>
      </c>
      <c r="B1118" s="16"/>
      <c r="C1118" s="16"/>
      <c r="D1118" s="16">
        <v>1</v>
      </c>
      <c r="E1118" s="16"/>
      <c r="F1118" s="16">
        <v>1</v>
      </c>
    </row>
    <row r="1119" spans="1:6" x14ac:dyDescent="0.2">
      <c r="A1119" s="27">
        <v>42494.563449074078</v>
      </c>
      <c r="B1119" s="16">
        <v>1</v>
      </c>
      <c r="C1119" s="16"/>
      <c r="D1119" s="16"/>
      <c r="E1119" s="16"/>
      <c r="F1119" s="16">
        <v>1</v>
      </c>
    </row>
    <row r="1120" spans="1:6" x14ac:dyDescent="0.2">
      <c r="A1120" s="27">
        <v>42494.683634259258</v>
      </c>
      <c r="B1120" s="16">
        <v>1</v>
      </c>
      <c r="C1120" s="16"/>
      <c r="D1120" s="16"/>
      <c r="E1120" s="16"/>
      <c r="F1120" s="16">
        <v>1</v>
      </c>
    </row>
    <row r="1121" spans="1:6" x14ac:dyDescent="0.2">
      <c r="A1121" s="27">
        <v>42495.434236111112</v>
      </c>
      <c r="B1121" s="16">
        <v>1</v>
      </c>
      <c r="C1121" s="16"/>
      <c r="D1121" s="16"/>
      <c r="E1121" s="16"/>
      <c r="F1121" s="16">
        <v>1</v>
      </c>
    </row>
    <row r="1122" spans="1:6" x14ac:dyDescent="0.2">
      <c r="A1122" s="27">
        <v>42495.722187500003</v>
      </c>
      <c r="B1122" s="16"/>
      <c r="C1122" s="16"/>
      <c r="D1122" s="16">
        <v>1</v>
      </c>
      <c r="E1122" s="16"/>
      <c r="F1122" s="16">
        <v>1</v>
      </c>
    </row>
    <row r="1123" spans="1:6" x14ac:dyDescent="0.2">
      <c r="A1123" s="27">
        <v>42495.956631944442</v>
      </c>
      <c r="B1123" s="16">
        <v>1</v>
      </c>
      <c r="C1123" s="16"/>
      <c r="D1123" s="16"/>
      <c r="E1123" s="16"/>
      <c r="F1123" s="16">
        <v>1</v>
      </c>
    </row>
    <row r="1124" spans="1:6" x14ac:dyDescent="0.2">
      <c r="A1124" s="27">
        <v>42495.992800925924</v>
      </c>
      <c r="B1124" s="16">
        <v>1</v>
      </c>
      <c r="C1124" s="16"/>
      <c r="D1124" s="16"/>
      <c r="E1124" s="16"/>
      <c r="F1124" s="16">
        <v>1</v>
      </c>
    </row>
    <row r="1125" spans="1:6" x14ac:dyDescent="0.2">
      <c r="A1125" s="27">
        <v>42496.447071759256</v>
      </c>
      <c r="B1125" s="16"/>
      <c r="C1125" s="16"/>
      <c r="D1125" s="16">
        <v>1</v>
      </c>
      <c r="E1125" s="16"/>
      <c r="F1125" s="16">
        <v>1</v>
      </c>
    </row>
    <row r="1126" spans="1:6" x14ac:dyDescent="0.2">
      <c r="A1126" s="27">
        <v>42497.070775462962</v>
      </c>
      <c r="B1126" s="16"/>
      <c r="C1126" s="16"/>
      <c r="D1126" s="16">
        <v>1</v>
      </c>
      <c r="E1126" s="16"/>
      <c r="F1126" s="16">
        <v>1</v>
      </c>
    </row>
    <row r="1127" spans="1:6" x14ac:dyDescent="0.2">
      <c r="A1127" s="27">
        <v>42497.275706018518</v>
      </c>
      <c r="B1127" s="16">
        <v>1</v>
      </c>
      <c r="C1127" s="16"/>
      <c r="D1127" s="16"/>
      <c r="E1127" s="16"/>
      <c r="F1127" s="16">
        <v>1</v>
      </c>
    </row>
    <row r="1128" spans="1:6" x14ac:dyDescent="0.2">
      <c r="A1128" s="27">
        <v>42498.008391203701</v>
      </c>
      <c r="B1128" s="16"/>
      <c r="C1128" s="16"/>
      <c r="D1128" s="16"/>
      <c r="E1128" s="16">
        <v>1</v>
      </c>
      <c r="F1128" s="16">
        <v>1</v>
      </c>
    </row>
    <row r="1129" spans="1:6" x14ac:dyDescent="0.2">
      <c r="A1129" s="27">
        <v>42499.039629629631</v>
      </c>
      <c r="B1129" s="16">
        <v>1</v>
      </c>
      <c r="C1129" s="16"/>
      <c r="D1129" s="16"/>
      <c r="E1129" s="16"/>
      <c r="F1129" s="16">
        <v>1</v>
      </c>
    </row>
    <row r="1130" spans="1:6" x14ac:dyDescent="0.2">
      <c r="A1130" s="27">
        <v>42499.629849537036</v>
      </c>
      <c r="B1130" s="16">
        <v>1</v>
      </c>
      <c r="C1130" s="16"/>
      <c r="D1130" s="16"/>
      <c r="E1130" s="16"/>
      <c r="F1130" s="16">
        <v>1</v>
      </c>
    </row>
    <row r="1131" spans="1:6" x14ac:dyDescent="0.2">
      <c r="A1131" s="27">
        <v>42499.73170138889</v>
      </c>
      <c r="B1131" s="16"/>
      <c r="C1131" s="16"/>
      <c r="D1131" s="16">
        <v>1</v>
      </c>
      <c r="E1131" s="16"/>
      <c r="F1131" s="16">
        <v>1</v>
      </c>
    </row>
    <row r="1132" spans="1:6" x14ac:dyDescent="0.2">
      <c r="A1132" s="27">
        <v>42499.842962962961</v>
      </c>
      <c r="B1132" s="16">
        <v>1</v>
      </c>
      <c r="C1132" s="16"/>
      <c r="D1132" s="16"/>
      <c r="E1132" s="16"/>
      <c r="F1132" s="16">
        <v>1</v>
      </c>
    </row>
    <row r="1133" spans="1:6" x14ac:dyDescent="0.2">
      <c r="A1133" s="27">
        <v>42500.041550925926</v>
      </c>
      <c r="B1133" s="16">
        <v>1</v>
      </c>
      <c r="C1133" s="16"/>
      <c r="D1133" s="16"/>
      <c r="E1133" s="16"/>
      <c r="F1133" s="16">
        <v>1</v>
      </c>
    </row>
    <row r="1134" spans="1:6" x14ac:dyDescent="0.2">
      <c r="A1134" s="27">
        <v>42503.539976851855</v>
      </c>
      <c r="B1134" s="16">
        <v>1</v>
      </c>
      <c r="C1134" s="16"/>
      <c r="D1134" s="16"/>
      <c r="E1134" s="16"/>
      <c r="F1134" s="16">
        <v>1</v>
      </c>
    </row>
    <row r="1135" spans="1:6" x14ac:dyDescent="0.2">
      <c r="A1135" s="27">
        <v>42503.559467592589</v>
      </c>
      <c r="B1135" s="16">
        <v>1</v>
      </c>
      <c r="C1135" s="16"/>
      <c r="D1135" s="16"/>
      <c r="E1135" s="16"/>
      <c r="F1135" s="16">
        <v>1</v>
      </c>
    </row>
    <row r="1136" spans="1:6" x14ac:dyDescent="0.2">
      <c r="A1136" s="27">
        <v>42503.740868055553</v>
      </c>
      <c r="B1136" s="16">
        <v>1</v>
      </c>
      <c r="C1136" s="16"/>
      <c r="D1136" s="16"/>
      <c r="E1136" s="16"/>
      <c r="F1136" s="16">
        <v>1</v>
      </c>
    </row>
    <row r="1137" spans="1:6" x14ac:dyDescent="0.2">
      <c r="A1137" s="27">
        <v>42505.738032407404</v>
      </c>
      <c r="B1137" s="16">
        <v>1</v>
      </c>
      <c r="C1137" s="16"/>
      <c r="D1137" s="16"/>
      <c r="E1137" s="16"/>
      <c r="F1137" s="16">
        <v>1</v>
      </c>
    </row>
    <row r="1138" spans="1:6" x14ac:dyDescent="0.2">
      <c r="A1138" s="27">
        <v>42505.77447916667</v>
      </c>
      <c r="B1138" s="16">
        <v>1</v>
      </c>
      <c r="C1138" s="16"/>
      <c r="D1138" s="16"/>
      <c r="E1138" s="16"/>
      <c r="F1138" s="16">
        <v>1</v>
      </c>
    </row>
    <row r="1139" spans="1:6" x14ac:dyDescent="0.2">
      <c r="A1139" s="27">
        <v>42506.709374999999</v>
      </c>
      <c r="B1139" s="16">
        <v>1</v>
      </c>
      <c r="C1139" s="16"/>
      <c r="D1139" s="16"/>
      <c r="E1139" s="16"/>
      <c r="F1139" s="16">
        <v>1</v>
      </c>
    </row>
    <row r="1140" spans="1:6" x14ac:dyDescent="0.2">
      <c r="A1140" s="27">
        <v>42506.760405092595</v>
      </c>
      <c r="B1140" s="16">
        <v>1</v>
      </c>
      <c r="C1140" s="16"/>
      <c r="D1140" s="16"/>
      <c r="E1140" s="16"/>
      <c r="F1140" s="16">
        <v>1</v>
      </c>
    </row>
    <row r="1141" spans="1:6" x14ac:dyDescent="0.2">
      <c r="A1141" s="27">
        <v>42507.264699074076</v>
      </c>
      <c r="B1141" s="16">
        <v>1</v>
      </c>
      <c r="C1141" s="16"/>
      <c r="D1141" s="16"/>
      <c r="E1141" s="16"/>
      <c r="F1141" s="16">
        <v>1</v>
      </c>
    </row>
    <row r="1142" spans="1:6" x14ac:dyDescent="0.2">
      <c r="A1142" s="27">
        <v>42508.179965277777</v>
      </c>
      <c r="B1142" s="16"/>
      <c r="C1142" s="16"/>
      <c r="D1142" s="16">
        <v>1</v>
      </c>
      <c r="E1142" s="16"/>
      <c r="F1142" s="16">
        <v>1</v>
      </c>
    </row>
    <row r="1143" spans="1:6" x14ac:dyDescent="0.2">
      <c r="A1143" s="27">
        <v>42509.374537037038</v>
      </c>
      <c r="B1143" s="16"/>
      <c r="C1143" s="16"/>
      <c r="D1143" s="16">
        <v>1</v>
      </c>
      <c r="E1143" s="16"/>
      <c r="F1143" s="16">
        <v>1</v>
      </c>
    </row>
    <row r="1144" spans="1:6" x14ac:dyDescent="0.2">
      <c r="A1144" s="27">
        <v>42509.814108796294</v>
      </c>
      <c r="B1144" s="16"/>
      <c r="C1144" s="16"/>
      <c r="D1144" s="16">
        <v>1</v>
      </c>
      <c r="E1144" s="16"/>
      <c r="F1144" s="16">
        <v>1</v>
      </c>
    </row>
    <row r="1145" spans="1:6" x14ac:dyDescent="0.2">
      <c r="A1145" s="27">
        <v>42510.798854166664</v>
      </c>
      <c r="B1145" s="16">
        <v>1</v>
      </c>
      <c r="C1145" s="16"/>
      <c r="D1145" s="16"/>
      <c r="E1145" s="16"/>
      <c r="F1145" s="16">
        <v>1</v>
      </c>
    </row>
    <row r="1146" spans="1:6" x14ac:dyDescent="0.2">
      <c r="A1146" s="27">
        <v>42510.938900462963</v>
      </c>
      <c r="B1146" s="16"/>
      <c r="C1146" s="16"/>
      <c r="D1146" s="16">
        <v>1</v>
      </c>
      <c r="E1146" s="16"/>
      <c r="F1146" s="16">
        <v>1</v>
      </c>
    </row>
    <row r="1147" spans="1:6" x14ac:dyDescent="0.2">
      <c r="A1147" s="27">
        <v>42511.36204861111</v>
      </c>
      <c r="B1147" s="16">
        <v>1</v>
      </c>
      <c r="C1147" s="16"/>
      <c r="D1147" s="16"/>
      <c r="E1147" s="16"/>
      <c r="F1147" s="16">
        <v>1</v>
      </c>
    </row>
    <row r="1148" spans="1:6" x14ac:dyDescent="0.2">
      <c r="A1148" s="27">
        <v>42511.698101851849</v>
      </c>
      <c r="B1148" s="16"/>
      <c r="C1148" s="16"/>
      <c r="D1148" s="16">
        <v>1</v>
      </c>
      <c r="E1148" s="16"/>
      <c r="F1148" s="16">
        <v>1</v>
      </c>
    </row>
    <row r="1149" spans="1:6" x14ac:dyDescent="0.2">
      <c r="A1149" s="27">
        <v>42511.741944444446</v>
      </c>
      <c r="B1149" s="16">
        <v>1</v>
      </c>
      <c r="C1149" s="16"/>
      <c r="D1149" s="16"/>
      <c r="E1149" s="16"/>
      <c r="F1149" s="16">
        <v>1</v>
      </c>
    </row>
    <row r="1150" spans="1:6" x14ac:dyDescent="0.2">
      <c r="A1150" s="27">
        <v>42512.58321759259</v>
      </c>
      <c r="B1150" s="16">
        <v>1</v>
      </c>
      <c r="C1150" s="16"/>
      <c r="D1150" s="16"/>
      <c r="E1150" s="16"/>
      <c r="F1150" s="16">
        <v>1</v>
      </c>
    </row>
    <row r="1151" spans="1:6" x14ac:dyDescent="0.2">
      <c r="A1151" s="27">
        <v>42512.626747685186</v>
      </c>
      <c r="B1151" s="16"/>
      <c r="C1151" s="16"/>
      <c r="D1151" s="16">
        <v>1</v>
      </c>
      <c r="E1151" s="16"/>
      <c r="F1151" s="16">
        <v>1</v>
      </c>
    </row>
    <row r="1152" spans="1:6" x14ac:dyDescent="0.2">
      <c r="A1152" s="27">
        <v>42512.698217592595</v>
      </c>
      <c r="B1152" s="16">
        <v>1</v>
      </c>
      <c r="C1152" s="16"/>
      <c r="D1152" s="16"/>
      <c r="E1152" s="16"/>
      <c r="F1152" s="16">
        <v>1</v>
      </c>
    </row>
    <row r="1153" spans="1:6" x14ac:dyDescent="0.2">
      <c r="A1153" s="27">
        <v>42513.045798611114</v>
      </c>
      <c r="B1153" s="16">
        <v>1</v>
      </c>
      <c r="C1153" s="16"/>
      <c r="D1153" s="16"/>
      <c r="E1153" s="16"/>
      <c r="F1153" s="16">
        <v>1</v>
      </c>
    </row>
    <row r="1154" spans="1:6" x14ac:dyDescent="0.2">
      <c r="A1154" s="27">
        <v>42513.11078703704</v>
      </c>
      <c r="B1154" s="16">
        <v>1</v>
      </c>
      <c r="C1154" s="16"/>
      <c r="D1154" s="16"/>
      <c r="E1154" s="16"/>
      <c r="F1154" s="16">
        <v>1</v>
      </c>
    </row>
    <row r="1155" spans="1:6" x14ac:dyDescent="0.2">
      <c r="A1155" s="27">
        <v>42513.976319444446</v>
      </c>
      <c r="B1155" s="16"/>
      <c r="C1155" s="16"/>
      <c r="D1155" s="16">
        <v>1</v>
      </c>
      <c r="E1155" s="16"/>
      <c r="F1155" s="16">
        <v>1</v>
      </c>
    </row>
    <row r="1156" spans="1:6" x14ac:dyDescent="0.2">
      <c r="A1156" s="27">
        <v>42515.078217592592</v>
      </c>
      <c r="B1156" s="16"/>
      <c r="C1156" s="16"/>
      <c r="D1156" s="16">
        <v>1</v>
      </c>
      <c r="E1156" s="16"/>
      <c r="F1156" s="16">
        <v>1</v>
      </c>
    </row>
    <row r="1157" spans="1:6" x14ac:dyDescent="0.2">
      <c r="A1157" s="27">
        <v>42517.003368055557</v>
      </c>
      <c r="B1157" s="16">
        <v>1</v>
      </c>
      <c r="C1157" s="16"/>
      <c r="D1157" s="16"/>
      <c r="E1157" s="16"/>
      <c r="F1157" s="16">
        <v>1</v>
      </c>
    </row>
    <row r="1158" spans="1:6" x14ac:dyDescent="0.2">
      <c r="A1158" s="27">
        <v>42521.010370370372</v>
      </c>
      <c r="B1158" s="16">
        <v>1</v>
      </c>
      <c r="C1158" s="16"/>
      <c r="D1158" s="16"/>
      <c r="E1158" s="16"/>
      <c r="F1158" s="16">
        <v>1</v>
      </c>
    </row>
    <row r="1159" spans="1:6" x14ac:dyDescent="0.2">
      <c r="A1159" s="27">
        <v>42521.291504629633</v>
      </c>
      <c r="B1159" s="16">
        <v>1</v>
      </c>
      <c r="C1159" s="16"/>
      <c r="D1159" s="16"/>
      <c r="E1159" s="16"/>
      <c r="F1159" s="16">
        <v>1</v>
      </c>
    </row>
    <row r="1160" spans="1:6" x14ac:dyDescent="0.2">
      <c r="A1160" s="27">
        <v>42521.654328703706</v>
      </c>
      <c r="B1160" s="16">
        <v>1</v>
      </c>
      <c r="C1160" s="16"/>
      <c r="D1160" s="16"/>
      <c r="E1160" s="16"/>
      <c r="F1160" s="16">
        <v>1</v>
      </c>
    </row>
    <row r="1161" spans="1:6" x14ac:dyDescent="0.2">
      <c r="A1161" s="27">
        <v>42522.347812499997</v>
      </c>
      <c r="B1161" s="16">
        <v>1</v>
      </c>
      <c r="C1161" s="16"/>
      <c r="D1161" s="16"/>
      <c r="E1161" s="16"/>
      <c r="F1161" s="16">
        <v>1</v>
      </c>
    </row>
    <row r="1162" spans="1:6" x14ac:dyDescent="0.2">
      <c r="A1162" s="27">
        <v>42523.025231481479</v>
      </c>
      <c r="B1162" s="16"/>
      <c r="C1162" s="16"/>
      <c r="D1162" s="16">
        <v>1</v>
      </c>
      <c r="E1162" s="16"/>
      <c r="F1162" s="16">
        <v>1</v>
      </c>
    </row>
    <row r="1163" spans="1:6" x14ac:dyDescent="0.2">
      <c r="A1163" s="27">
        <v>42523.248715277776</v>
      </c>
      <c r="B1163" s="16">
        <v>1</v>
      </c>
      <c r="C1163" s="16"/>
      <c r="D1163" s="16"/>
      <c r="E1163" s="16"/>
      <c r="F1163" s="16">
        <v>1</v>
      </c>
    </row>
    <row r="1164" spans="1:6" x14ac:dyDescent="0.2">
      <c r="A1164" s="27">
        <v>42523.739212962966</v>
      </c>
      <c r="B1164" s="16"/>
      <c r="C1164" s="16"/>
      <c r="D1164" s="16">
        <v>1</v>
      </c>
      <c r="E1164" s="16"/>
      <c r="F1164" s="16">
        <v>1</v>
      </c>
    </row>
    <row r="1165" spans="1:6" x14ac:dyDescent="0.2">
      <c r="A1165" s="27">
        <v>42524.53800925926</v>
      </c>
      <c r="B1165" s="16">
        <v>1</v>
      </c>
      <c r="C1165" s="16"/>
      <c r="D1165" s="16"/>
      <c r="E1165" s="16"/>
      <c r="F1165" s="16">
        <v>1</v>
      </c>
    </row>
    <row r="1166" spans="1:6" x14ac:dyDescent="0.2">
      <c r="A1166" s="27">
        <v>42524.782638888886</v>
      </c>
      <c r="B1166" s="16">
        <v>1</v>
      </c>
      <c r="C1166" s="16"/>
      <c r="D1166" s="16"/>
      <c r="E1166" s="16"/>
      <c r="F1166" s="16">
        <v>1</v>
      </c>
    </row>
    <row r="1167" spans="1:6" x14ac:dyDescent="0.2">
      <c r="A1167" s="27">
        <v>42527.00953703704</v>
      </c>
      <c r="B1167" s="16"/>
      <c r="C1167" s="16"/>
      <c r="D1167" s="16">
        <v>1</v>
      </c>
      <c r="E1167" s="16"/>
      <c r="F1167" s="16">
        <v>1</v>
      </c>
    </row>
    <row r="1168" spans="1:6" x14ac:dyDescent="0.2">
      <c r="A1168" s="27">
        <v>42528.542627314811</v>
      </c>
      <c r="B1168" s="16"/>
      <c r="C1168" s="16"/>
      <c r="D1168" s="16">
        <v>1</v>
      </c>
      <c r="E1168" s="16"/>
      <c r="F1168" s="16">
        <v>1</v>
      </c>
    </row>
    <row r="1169" spans="1:6" x14ac:dyDescent="0.2">
      <c r="A1169" s="27">
        <v>42529.022013888891</v>
      </c>
      <c r="B1169" s="16">
        <v>1</v>
      </c>
      <c r="C1169" s="16"/>
      <c r="D1169" s="16"/>
      <c r="E1169" s="16"/>
      <c r="F1169" s="16">
        <v>1</v>
      </c>
    </row>
    <row r="1170" spans="1:6" x14ac:dyDescent="0.2">
      <c r="A1170" s="27">
        <v>42530.993032407408</v>
      </c>
      <c r="B1170" s="16"/>
      <c r="C1170" s="16"/>
      <c r="D1170" s="16"/>
      <c r="E1170" s="16">
        <v>1</v>
      </c>
      <c r="F1170" s="16">
        <v>1</v>
      </c>
    </row>
    <row r="1171" spans="1:6" x14ac:dyDescent="0.2">
      <c r="A1171" s="27">
        <v>42531.195277777777</v>
      </c>
      <c r="B1171" s="16"/>
      <c r="C1171" s="16"/>
      <c r="D1171" s="16">
        <v>1</v>
      </c>
      <c r="E1171" s="16"/>
      <c r="F1171" s="16">
        <v>1</v>
      </c>
    </row>
    <row r="1172" spans="1:6" x14ac:dyDescent="0.2">
      <c r="A1172" s="27">
        <v>42531.228437500002</v>
      </c>
      <c r="B1172" s="16"/>
      <c r="C1172" s="16"/>
      <c r="D1172" s="16">
        <v>1</v>
      </c>
      <c r="E1172" s="16"/>
      <c r="F1172" s="16">
        <v>1</v>
      </c>
    </row>
    <row r="1173" spans="1:6" x14ac:dyDescent="0.2">
      <c r="A1173" s="27">
        <v>42531.980694444443</v>
      </c>
      <c r="B1173" s="16">
        <v>1</v>
      </c>
      <c r="C1173" s="16"/>
      <c r="D1173" s="16"/>
      <c r="E1173" s="16"/>
      <c r="F1173" s="16">
        <v>1</v>
      </c>
    </row>
    <row r="1174" spans="1:6" x14ac:dyDescent="0.2">
      <c r="A1174" s="27">
        <v>42532.052523148152</v>
      </c>
      <c r="B1174" s="16">
        <v>1</v>
      </c>
      <c r="C1174" s="16"/>
      <c r="D1174" s="16"/>
      <c r="E1174" s="16"/>
      <c r="F1174" s="16">
        <v>1</v>
      </c>
    </row>
    <row r="1175" spans="1:6" x14ac:dyDescent="0.2">
      <c r="A1175" s="27">
        <v>42534.631481481483</v>
      </c>
      <c r="B1175" s="16"/>
      <c r="C1175" s="16"/>
      <c r="D1175" s="16">
        <v>1</v>
      </c>
      <c r="E1175" s="16"/>
      <c r="F1175" s="16">
        <v>1</v>
      </c>
    </row>
    <row r="1176" spans="1:6" x14ac:dyDescent="0.2">
      <c r="A1176" s="27">
        <v>42534.649571759262</v>
      </c>
      <c r="B1176" s="16"/>
      <c r="C1176" s="16"/>
      <c r="D1176" s="16">
        <v>1</v>
      </c>
      <c r="E1176" s="16"/>
      <c r="F1176" s="16">
        <v>1</v>
      </c>
    </row>
    <row r="1177" spans="1:6" x14ac:dyDescent="0.2">
      <c r="A1177" s="27">
        <v>42534.866875</v>
      </c>
      <c r="B1177" s="16"/>
      <c r="C1177" s="16"/>
      <c r="D1177" s="16">
        <v>1</v>
      </c>
      <c r="E1177" s="16"/>
      <c r="F1177" s="16">
        <v>1</v>
      </c>
    </row>
    <row r="1178" spans="1:6" x14ac:dyDescent="0.2">
      <c r="A1178" s="27">
        <v>42534.895624999997</v>
      </c>
      <c r="B1178" s="16">
        <v>1</v>
      </c>
      <c r="C1178" s="16"/>
      <c r="D1178" s="16"/>
      <c r="E1178" s="16"/>
      <c r="F1178" s="16">
        <v>1</v>
      </c>
    </row>
    <row r="1179" spans="1:6" x14ac:dyDescent="0.2">
      <c r="A1179" s="27">
        <v>42534.933321759258</v>
      </c>
      <c r="B1179" s="16"/>
      <c r="C1179" s="16"/>
      <c r="D1179" s="16">
        <v>1</v>
      </c>
      <c r="E1179" s="16"/>
      <c r="F1179" s="16">
        <v>1</v>
      </c>
    </row>
    <row r="1180" spans="1:6" x14ac:dyDescent="0.2">
      <c r="A1180" s="27">
        <v>42535.049849537034</v>
      </c>
      <c r="B1180" s="16">
        <v>1</v>
      </c>
      <c r="C1180" s="16"/>
      <c r="D1180" s="16"/>
      <c r="E1180" s="16"/>
      <c r="F1180" s="16">
        <v>1</v>
      </c>
    </row>
    <row r="1181" spans="1:6" x14ac:dyDescent="0.2">
      <c r="A1181" s="27">
        <v>42535.97865740741</v>
      </c>
      <c r="B1181" s="16">
        <v>1</v>
      </c>
      <c r="C1181" s="16"/>
      <c r="D1181" s="16"/>
      <c r="E1181" s="16"/>
      <c r="F1181" s="16">
        <v>1</v>
      </c>
    </row>
    <row r="1182" spans="1:6" x14ac:dyDescent="0.2">
      <c r="A1182" s="27">
        <v>42536.815648148149</v>
      </c>
      <c r="B1182" s="16">
        <v>1</v>
      </c>
      <c r="C1182" s="16"/>
      <c r="D1182" s="16"/>
      <c r="E1182" s="16"/>
      <c r="F1182" s="16">
        <v>1</v>
      </c>
    </row>
    <row r="1183" spans="1:6" x14ac:dyDescent="0.2">
      <c r="A1183" s="27">
        <v>42538.735833333332</v>
      </c>
      <c r="B1183" s="16">
        <v>1</v>
      </c>
      <c r="C1183" s="16"/>
      <c r="D1183" s="16"/>
      <c r="E1183" s="16"/>
      <c r="F1183" s="16">
        <v>1</v>
      </c>
    </row>
    <row r="1184" spans="1:6" x14ac:dyDescent="0.2">
      <c r="A1184" s="27">
        <v>42538.742893518516</v>
      </c>
      <c r="B1184" s="16"/>
      <c r="C1184" s="16"/>
      <c r="D1184" s="16">
        <v>1</v>
      </c>
      <c r="E1184" s="16"/>
      <c r="F1184" s="16">
        <v>1</v>
      </c>
    </row>
    <row r="1185" spans="1:6" x14ac:dyDescent="0.2">
      <c r="A1185" s="27">
        <v>42538.755428240744</v>
      </c>
      <c r="B1185" s="16"/>
      <c r="C1185" s="16"/>
      <c r="D1185" s="16">
        <v>1</v>
      </c>
      <c r="E1185" s="16"/>
      <c r="F1185" s="16">
        <v>1</v>
      </c>
    </row>
    <row r="1186" spans="1:6" x14ac:dyDescent="0.2">
      <c r="A1186" s="27">
        <v>42538.968310185184</v>
      </c>
      <c r="B1186" s="16"/>
      <c r="C1186" s="16"/>
      <c r="D1186" s="16">
        <v>1</v>
      </c>
      <c r="E1186" s="16"/>
      <c r="F1186" s="16">
        <v>1</v>
      </c>
    </row>
    <row r="1187" spans="1:6" x14ac:dyDescent="0.2">
      <c r="A1187" s="27">
        <v>42540.593530092592</v>
      </c>
      <c r="B1187" s="16"/>
      <c r="C1187" s="16"/>
      <c r="D1187" s="16">
        <v>1</v>
      </c>
      <c r="E1187" s="16"/>
      <c r="F1187" s="16">
        <v>1</v>
      </c>
    </row>
    <row r="1188" spans="1:6" x14ac:dyDescent="0.2">
      <c r="A1188" s="27">
        <v>42541.501516203702</v>
      </c>
      <c r="B1188" s="16">
        <v>1</v>
      </c>
      <c r="C1188" s="16"/>
      <c r="D1188" s="16"/>
      <c r="E1188" s="16"/>
      <c r="F1188" s="16">
        <v>1</v>
      </c>
    </row>
    <row r="1189" spans="1:6" x14ac:dyDescent="0.2">
      <c r="A1189" s="27">
        <v>42543.788564814815</v>
      </c>
      <c r="B1189" s="16"/>
      <c r="C1189" s="16"/>
      <c r="D1189" s="16">
        <v>1</v>
      </c>
      <c r="E1189" s="16"/>
      <c r="F1189" s="16">
        <v>1</v>
      </c>
    </row>
    <row r="1190" spans="1:6" x14ac:dyDescent="0.2">
      <c r="A1190" s="27">
        <v>42544.814328703702</v>
      </c>
      <c r="B1190" s="16">
        <v>1</v>
      </c>
      <c r="C1190" s="16"/>
      <c r="D1190" s="16"/>
      <c r="E1190" s="16"/>
      <c r="F1190" s="16">
        <v>1</v>
      </c>
    </row>
    <row r="1191" spans="1:6" x14ac:dyDescent="0.2">
      <c r="A1191" s="27">
        <v>42545.478333333333</v>
      </c>
      <c r="B1191" s="16">
        <v>1</v>
      </c>
      <c r="C1191" s="16"/>
      <c r="D1191" s="16"/>
      <c r="E1191" s="16"/>
      <c r="F1191" s="16">
        <v>1</v>
      </c>
    </row>
    <row r="1192" spans="1:6" x14ac:dyDescent="0.2">
      <c r="A1192" s="27">
        <v>42545.774189814816</v>
      </c>
      <c r="B1192" s="16">
        <v>1</v>
      </c>
      <c r="C1192" s="16"/>
      <c r="D1192" s="16"/>
      <c r="E1192" s="16"/>
      <c r="F1192" s="16">
        <v>1</v>
      </c>
    </row>
    <row r="1193" spans="1:6" x14ac:dyDescent="0.2">
      <c r="A1193" s="27">
        <v>42546.862233796295</v>
      </c>
      <c r="B1193" s="16">
        <v>1</v>
      </c>
      <c r="C1193" s="16"/>
      <c r="D1193" s="16"/>
      <c r="E1193" s="16"/>
      <c r="F1193" s="16">
        <v>1</v>
      </c>
    </row>
    <row r="1194" spans="1:6" x14ac:dyDescent="0.2">
      <c r="A1194" s="27">
        <v>42548.449861111112</v>
      </c>
      <c r="B1194" s="16"/>
      <c r="C1194" s="16"/>
      <c r="D1194" s="16">
        <v>1</v>
      </c>
      <c r="E1194" s="16"/>
      <c r="F1194" s="16">
        <v>1</v>
      </c>
    </row>
    <row r="1195" spans="1:6" x14ac:dyDescent="0.2">
      <c r="A1195" s="27">
        <v>42548.63853009259</v>
      </c>
      <c r="B1195" s="16">
        <v>1</v>
      </c>
      <c r="C1195" s="16"/>
      <c r="D1195" s="16"/>
      <c r="E1195" s="16"/>
      <c r="F1195" s="16">
        <v>1</v>
      </c>
    </row>
    <row r="1196" spans="1:6" x14ac:dyDescent="0.2">
      <c r="A1196" s="27">
        <v>42549.665717592594</v>
      </c>
      <c r="B1196" s="16">
        <v>1</v>
      </c>
      <c r="C1196" s="16"/>
      <c r="D1196" s="16"/>
      <c r="E1196" s="16"/>
      <c r="F1196" s="16">
        <v>1</v>
      </c>
    </row>
    <row r="1197" spans="1:6" x14ac:dyDescent="0.2">
      <c r="A1197" s="27">
        <v>42550.048449074071</v>
      </c>
      <c r="B1197" s="16"/>
      <c r="C1197" s="16"/>
      <c r="D1197" s="16">
        <v>1</v>
      </c>
      <c r="E1197" s="16"/>
      <c r="F1197" s="16">
        <v>1</v>
      </c>
    </row>
    <row r="1198" spans="1:6" x14ac:dyDescent="0.2">
      <c r="A1198" s="27">
        <v>42550.701886574076</v>
      </c>
      <c r="B1198" s="16">
        <v>1</v>
      </c>
      <c r="C1198" s="16"/>
      <c r="D1198" s="16"/>
      <c r="E1198" s="16"/>
      <c r="F1198" s="16">
        <v>1</v>
      </c>
    </row>
    <row r="1199" spans="1:6" x14ac:dyDescent="0.2">
      <c r="A1199" s="27">
        <v>42551.102314814816</v>
      </c>
      <c r="B1199" s="16"/>
      <c r="C1199" s="16"/>
      <c r="D1199" s="16">
        <v>1</v>
      </c>
      <c r="E1199" s="16"/>
      <c r="F1199" s="16">
        <v>1</v>
      </c>
    </row>
    <row r="1200" spans="1:6" x14ac:dyDescent="0.2">
      <c r="A1200" s="27">
        <v>42552.048356481479</v>
      </c>
      <c r="B1200" s="16">
        <v>1</v>
      </c>
      <c r="C1200" s="16"/>
      <c r="D1200" s="16"/>
      <c r="E1200" s="16"/>
      <c r="F1200" s="16">
        <v>1</v>
      </c>
    </row>
    <row r="1201" spans="1:6" x14ac:dyDescent="0.2">
      <c r="A1201" s="27">
        <v>42553.583425925928</v>
      </c>
      <c r="B1201" s="16">
        <v>1</v>
      </c>
      <c r="C1201" s="16"/>
      <c r="D1201" s="16"/>
      <c r="E1201" s="16"/>
      <c r="F1201" s="16">
        <v>1</v>
      </c>
    </row>
    <row r="1202" spans="1:6" x14ac:dyDescent="0.2">
      <c r="A1202" s="27">
        <v>42553.926527777781</v>
      </c>
      <c r="B1202" s="16">
        <v>1</v>
      </c>
      <c r="C1202" s="16"/>
      <c r="D1202" s="16"/>
      <c r="E1202" s="16"/>
      <c r="F1202" s="16">
        <v>1</v>
      </c>
    </row>
    <row r="1203" spans="1:6" x14ac:dyDescent="0.2">
      <c r="A1203" s="27">
        <v>42555.340486111112</v>
      </c>
      <c r="B1203" s="16"/>
      <c r="C1203" s="16"/>
      <c r="D1203" s="16">
        <v>1</v>
      </c>
      <c r="E1203" s="16"/>
      <c r="F1203" s="16">
        <v>1</v>
      </c>
    </row>
    <row r="1204" spans="1:6" x14ac:dyDescent="0.2">
      <c r="A1204" s="27">
        <v>42555.671944444446</v>
      </c>
      <c r="B1204" s="16">
        <v>1</v>
      </c>
      <c r="C1204" s="16"/>
      <c r="D1204" s="16"/>
      <c r="E1204" s="16"/>
      <c r="F1204" s="16">
        <v>1</v>
      </c>
    </row>
    <row r="1205" spans="1:6" x14ac:dyDescent="0.2">
      <c r="A1205" s="27">
        <v>42556.504490740743</v>
      </c>
      <c r="B1205" s="16">
        <v>1</v>
      </c>
      <c r="C1205" s="16"/>
      <c r="D1205" s="16"/>
      <c r="E1205" s="16"/>
      <c r="F1205" s="16">
        <v>1</v>
      </c>
    </row>
    <row r="1206" spans="1:6" x14ac:dyDescent="0.2">
      <c r="A1206" s="27">
        <v>42556.873020833336</v>
      </c>
      <c r="B1206" s="16">
        <v>1</v>
      </c>
      <c r="C1206" s="16"/>
      <c r="D1206" s="16"/>
      <c r="E1206" s="16"/>
      <c r="F1206" s="16">
        <v>1</v>
      </c>
    </row>
    <row r="1207" spans="1:6" x14ac:dyDescent="0.2">
      <c r="A1207" s="27">
        <v>42558.189432870371</v>
      </c>
      <c r="B1207" s="16">
        <v>1</v>
      </c>
      <c r="C1207" s="16"/>
      <c r="D1207" s="16"/>
      <c r="E1207" s="16"/>
      <c r="F1207" s="16">
        <v>1</v>
      </c>
    </row>
    <row r="1208" spans="1:6" x14ac:dyDescent="0.2">
      <c r="A1208" s="27">
        <v>42559.431203703702</v>
      </c>
      <c r="B1208" s="16">
        <v>1</v>
      </c>
      <c r="C1208" s="16"/>
      <c r="D1208" s="16"/>
      <c r="E1208" s="16"/>
      <c r="F1208" s="16">
        <v>1</v>
      </c>
    </row>
    <row r="1209" spans="1:6" x14ac:dyDescent="0.2">
      <c r="A1209" s="27">
        <v>42559.474004629628</v>
      </c>
      <c r="B1209" s="16"/>
      <c r="C1209" s="16"/>
      <c r="D1209" s="16">
        <v>1</v>
      </c>
      <c r="E1209" s="16"/>
      <c r="F1209" s="16">
        <v>1</v>
      </c>
    </row>
    <row r="1210" spans="1:6" x14ac:dyDescent="0.2">
      <c r="A1210" s="27">
        <v>42559.776724537034</v>
      </c>
      <c r="B1210" s="16">
        <v>1</v>
      </c>
      <c r="C1210" s="16"/>
      <c r="D1210" s="16"/>
      <c r="E1210" s="16"/>
      <c r="F1210" s="16">
        <v>1</v>
      </c>
    </row>
    <row r="1211" spans="1:6" x14ac:dyDescent="0.2">
      <c r="A1211" s="27">
        <v>42561.154664351852</v>
      </c>
      <c r="B1211" s="16">
        <v>1</v>
      </c>
      <c r="C1211" s="16"/>
      <c r="D1211" s="16"/>
      <c r="E1211" s="16"/>
      <c r="F1211" s="16">
        <v>1</v>
      </c>
    </row>
    <row r="1212" spans="1:6" x14ac:dyDescent="0.2">
      <c r="A1212" s="27">
        <v>42561.783877314818</v>
      </c>
      <c r="B1212" s="16">
        <v>1</v>
      </c>
      <c r="C1212" s="16"/>
      <c r="D1212" s="16"/>
      <c r="E1212" s="16"/>
      <c r="F1212" s="16">
        <v>1</v>
      </c>
    </row>
    <row r="1213" spans="1:6" x14ac:dyDescent="0.2">
      <c r="A1213" s="27">
        <v>42564.95380787037</v>
      </c>
      <c r="B1213" s="16">
        <v>1</v>
      </c>
      <c r="C1213" s="16"/>
      <c r="D1213" s="16"/>
      <c r="E1213" s="16"/>
      <c r="F1213" s="16">
        <v>1</v>
      </c>
    </row>
    <row r="1214" spans="1:6" x14ac:dyDescent="0.2">
      <c r="A1214" s="27">
        <v>42566.441203703704</v>
      </c>
      <c r="B1214" s="16">
        <v>1</v>
      </c>
      <c r="C1214" s="16"/>
      <c r="D1214" s="16"/>
      <c r="E1214" s="16"/>
      <c r="F1214" s="16">
        <v>1</v>
      </c>
    </row>
    <row r="1215" spans="1:6" x14ac:dyDescent="0.2">
      <c r="A1215" s="27">
        <v>42566.604826388888</v>
      </c>
      <c r="B1215" s="16">
        <v>1</v>
      </c>
      <c r="C1215" s="16"/>
      <c r="D1215" s="16"/>
      <c r="E1215" s="16"/>
      <c r="F1215" s="16">
        <v>1</v>
      </c>
    </row>
    <row r="1216" spans="1:6" x14ac:dyDescent="0.2">
      <c r="A1216" s="27">
        <v>42566.948414351849</v>
      </c>
      <c r="B1216" s="16"/>
      <c r="C1216" s="16"/>
      <c r="D1216" s="16">
        <v>1</v>
      </c>
      <c r="E1216" s="16"/>
      <c r="F1216" s="16">
        <v>1</v>
      </c>
    </row>
    <row r="1217" spans="1:6" x14ac:dyDescent="0.2">
      <c r="A1217" s="27">
        <v>42567.264178240737</v>
      </c>
      <c r="B1217" s="16">
        <v>1</v>
      </c>
      <c r="C1217" s="16"/>
      <c r="D1217" s="16"/>
      <c r="E1217" s="16"/>
      <c r="F1217" s="16">
        <v>1</v>
      </c>
    </row>
    <row r="1218" spans="1:6" x14ac:dyDescent="0.2">
      <c r="A1218" s="27">
        <v>42567.531157407408</v>
      </c>
      <c r="B1218" s="16"/>
      <c r="C1218" s="16"/>
      <c r="D1218" s="16">
        <v>1</v>
      </c>
      <c r="E1218" s="16"/>
      <c r="F1218" s="16">
        <v>1</v>
      </c>
    </row>
    <row r="1219" spans="1:6" x14ac:dyDescent="0.2">
      <c r="A1219" s="27">
        <v>42567.840069444443</v>
      </c>
      <c r="B1219" s="16">
        <v>1</v>
      </c>
      <c r="C1219" s="16"/>
      <c r="D1219" s="16"/>
      <c r="E1219" s="16"/>
      <c r="F1219" s="16">
        <v>1</v>
      </c>
    </row>
    <row r="1220" spans="1:6" x14ac:dyDescent="0.2">
      <c r="A1220" s="27">
        <v>42570.110243055555</v>
      </c>
      <c r="B1220" s="16">
        <v>1</v>
      </c>
      <c r="C1220" s="16"/>
      <c r="D1220" s="16"/>
      <c r="E1220" s="16"/>
      <c r="F1220" s="16">
        <v>1</v>
      </c>
    </row>
    <row r="1221" spans="1:6" x14ac:dyDescent="0.2">
      <c r="A1221" s="27">
        <v>42570.850381944445</v>
      </c>
      <c r="B1221" s="16"/>
      <c r="C1221" s="16"/>
      <c r="D1221" s="16">
        <v>1</v>
      </c>
      <c r="E1221" s="16"/>
      <c r="F1221" s="16">
        <v>1</v>
      </c>
    </row>
    <row r="1222" spans="1:6" x14ac:dyDescent="0.2">
      <c r="A1222" s="27">
        <v>42571.420601851853</v>
      </c>
      <c r="B1222" s="16">
        <v>1</v>
      </c>
      <c r="C1222" s="16"/>
      <c r="D1222" s="16"/>
      <c r="E1222" s="16"/>
      <c r="F1222" s="16">
        <v>1</v>
      </c>
    </row>
    <row r="1223" spans="1:6" x14ac:dyDescent="0.2">
      <c r="A1223" s="27">
        <v>42571.626192129632</v>
      </c>
      <c r="B1223" s="16">
        <v>1</v>
      </c>
      <c r="C1223" s="16"/>
      <c r="D1223" s="16"/>
      <c r="E1223" s="16"/>
      <c r="F1223" s="16">
        <v>1</v>
      </c>
    </row>
    <row r="1224" spans="1:6" x14ac:dyDescent="0.2">
      <c r="A1224" s="27">
        <v>42572.61681712963</v>
      </c>
      <c r="B1224" s="16">
        <v>1</v>
      </c>
      <c r="C1224" s="16"/>
      <c r="D1224" s="16"/>
      <c r="E1224" s="16"/>
      <c r="F1224" s="16">
        <v>1</v>
      </c>
    </row>
    <row r="1225" spans="1:6" x14ac:dyDescent="0.2">
      <c r="A1225" s="27">
        <v>42575.130057870374</v>
      </c>
      <c r="B1225" s="16">
        <v>1</v>
      </c>
      <c r="C1225" s="16"/>
      <c r="D1225" s="16"/>
      <c r="E1225" s="16"/>
      <c r="F1225" s="16">
        <v>1</v>
      </c>
    </row>
    <row r="1226" spans="1:6" x14ac:dyDescent="0.2">
      <c r="A1226" s="27">
        <v>42576.278715277775</v>
      </c>
      <c r="B1226" s="16">
        <v>1</v>
      </c>
      <c r="C1226" s="16"/>
      <c r="D1226" s="16"/>
      <c r="E1226" s="16"/>
      <c r="F1226" s="16">
        <v>1</v>
      </c>
    </row>
    <row r="1227" spans="1:6" x14ac:dyDescent="0.2">
      <c r="A1227" s="27">
        <v>42576.697569444441</v>
      </c>
      <c r="B1227" s="16">
        <v>1</v>
      </c>
      <c r="C1227" s="16"/>
      <c r="D1227" s="16"/>
      <c r="E1227" s="16"/>
      <c r="F1227" s="16">
        <v>1</v>
      </c>
    </row>
    <row r="1228" spans="1:6" x14ac:dyDescent="0.2">
      <c r="A1228" s="27">
        <v>42581.397546296299</v>
      </c>
      <c r="B1228" s="16">
        <v>1</v>
      </c>
      <c r="C1228" s="16"/>
      <c r="D1228" s="16"/>
      <c r="E1228" s="16"/>
      <c r="F1228" s="16">
        <v>1</v>
      </c>
    </row>
    <row r="1229" spans="1:6" x14ac:dyDescent="0.2">
      <c r="A1229" s="27">
        <v>42584.846828703703</v>
      </c>
      <c r="B1229" s="16">
        <v>1</v>
      </c>
      <c r="C1229" s="16"/>
      <c r="D1229" s="16"/>
      <c r="E1229" s="16"/>
      <c r="F1229" s="16">
        <v>1</v>
      </c>
    </row>
    <row r="1230" spans="1:6" x14ac:dyDescent="0.2">
      <c r="A1230" s="27">
        <v>42585.523842592593</v>
      </c>
      <c r="B1230" s="16">
        <v>1</v>
      </c>
      <c r="C1230" s="16"/>
      <c r="D1230" s="16"/>
      <c r="E1230" s="16"/>
      <c r="F1230" s="16">
        <v>1</v>
      </c>
    </row>
    <row r="1231" spans="1:6" x14ac:dyDescent="0.2">
      <c r="A1231" s="27">
        <v>42590.472685185188</v>
      </c>
      <c r="B1231" s="16">
        <v>1</v>
      </c>
      <c r="C1231" s="16"/>
      <c r="D1231" s="16"/>
      <c r="E1231" s="16"/>
      <c r="F1231" s="16">
        <v>1</v>
      </c>
    </row>
    <row r="1232" spans="1:6" x14ac:dyDescent="0.2">
      <c r="A1232" s="27">
        <v>42590.677152777775</v>
      </c>
      <c r="B1232" s="16"/>
      <c r="C1232" s="16"/>
      <c r="D1232" s="16">
        <v>1</v>
      </c>
      <c r="E1232" s="16"/>
      <c r="F1232" s="16">
        <v>1</v>
      </c>
    </row>
    <row r="1233" spans="1:6" x14ac:dyDescent="0.2">
      <c r="A1233" s="27">
        <v>42590.90425925926</v>
      </c>
      <c r="B1233" s="16">
        <v>1</v>
      </c>
      <c r="C1233" s="16"/>
      <c r="D1233" s="16"/>
      <c r="E1233" s="16"/>
      <c r="F1233" s="16">
        <v>1</v>
      </c>
    </row>
    <row r="1234" spans="1:6" x14ac:dyDescent="0.2">
      <c r="A1234" s="27">
        <v>42591.899988425925</v>
      </c>
      <c r="B1234" s="16">
        <v>1</v>
      </c>
      <c r="C1234" s="16"/>
      <c r="D1234" s="16"/>
      <c r="E1234" s="16"/>
      <c r="F1234" s="16">
        <v>1</v>
      </c>
    </row>
    <row r="1235" spans="1:6" x14ac:dyDescent="0.2">
      <c r="A1235" s="27">
        <v>42592.066921296297</v>
      </c>
      <c r="B1235" s="16">
        <v>1</v>
      </c>
      <c r="C1235" s="16"/>
      <c r="D1235" s="16"/>
      <c r="E1235" s="16"/>
      <c r="F1235" s="16">
        <v>1</v>
      </c>
    </row>
    <row r="1236" spans="1:6" x14ac:dyDescent="0.2">
      <c r="A1236" s="27">
        <v>42593.865405092591</v>
      </c>
      <c r="B1236" s="16">
        <v>1</v>
      </c>
      <c r="C1236" s="16"/>
      <c r="D1236" s="16"/>
      <c r="E1236" s="16"/>
      <c r="F1236" s="16">
        <v>1</v>
      </c>
    </row>
    <row r="1237" spans="1:6" x14ac:dyDescent="0.2">
      <c r="A1237" s="27">
        <v>42596.644699074073</v>
      </c>
      <c r="B1237" s="16">
        <v>1</v>
      </c>
      <c r="C1237" s="16"/>
      <c r="D1237" s="16"/>
      <c r="E1237" s="16"/>
      <c r="F1237" s="16">
        <v>1</v>
      </c>
    </row>
    <row r="1238" spans="1:6" x14ac:dyDescent="0.2">
      <c r="A1238" s="27">
        <v>42597.882488425923</v>
      </c>
      <c r="B1238" s="16">
        <v>1</v>
      </c>
      <c r="C1238" s="16"/>
      <c r="D1238" s="16"/>
      <c r="E1238" s="16"/>
      <c r="F1238" s="16">
        <v>1</v>
      </c>
    </row>
    <row r="1239" spans="1:6" x14ac:dyDescent="0.2">
      <c r="A1239" s="27">
        <v>42598.749155092592</v>
      </c>
      <c r="B1239" s="16"/>
      <c r="C1239" s="16"/>
      <c r="D1239" s="16">
        <v>1</v>
      </c>
      <c r="E1239" s="16"/>
      <c r="F1239" s="16">
        <v>1</v>
      </c>
    </row>
    <row r="1240" spans="1:6" x14ac:dyDescent="0.2">
      <c r="A1240" s="27">
        <v>42600.756041666667</v>
      </c>
      <c r="B1240" s="16">
        <v>1</v>
      </c>
      <c r="C1240" s="16"/>
      <c r="D1240" s="16"/>
      <c r="E1240" s="16"/>
      <c r="F1240" s="16">
        <v>1</v>
      </c>
    </row>
    <row r="1241" spans="1:6" x14ac:dyDescent="0.2">
      <c r="A1241" s="27">
        <v>42601.827141203707</v>
      </c>
      <c r="B1241" s="16"/>
      <c r="C1241" s="16"/>
      <c r="D1241" s="16">
        <v>1</v>
      </c>
      <c r="E1241" s="16"/>
      <c r="F1241" s="16">
        <v>1</v>
      </c>
    </row>
    <row r="1242" spans="1:6" x14ac:dyDescent="0.2">
      <c r="A1242" s="27">
        <v>42601.854699074072</v>
      </c>
      <c r="B1242" s="16"/>
      <c r="C1242" s="16"/>
      <c r="D1242" s="16">
        <v>1</v>
      </c>
      <c r="E1242" s="16"/>
      <c r="F1242" s="16">
        <v>1</v>
      </c>
    </row>
    <row r="1243" spans="1:6" x14ac:dyDescent="0.2">
      <c r="A1243" s="27">
        <v>42602.57671296296</v>
      </c>
      <c r="B1243" s="16">
        <v>1</v>
      </c>
      <c r="C1243" s="16"/>
      <c r="D1243" s="16"/>
      <c r="E1243" s="16"/>
      <c r="F1243" s="16">
        <v>1</v>
      </c>
    </row>
    <row r="1244" spans="1:6" x14ac:dyDescent="0.2">
      <c r="A1244" s="27">
        <v>42605.765381944446</v>
      </c>
      <c r="B1244" s="16">
        <v>1</v>
      </c>
      <c r="C1244" s="16"/>
      <c r="D1244" s="16"/>
      <c r="E1244" s="16"/>
      <c r="F1244" s="16">
        <v>1</v>
      </c>
    </row>
    <row r="1245" spans="1:6" x14ac:dyDescent="0.2">
      <c r="A1245" s="27">
        <v>42606.056863425925</v>
      </c>
      <c r="B1245" s="16"/>
      <c r="C1245" s="16"/>
      <c r="D1245" s="16">
        <v>1</v>
      </c>
      <c r="E1245" s="16"/>
      <c r="F1245" s="16">
        <v>1</v>
      </c>
    </row>
    <row r="1246" spans="1:6" x14ac:dyDescent="0.2">
      <c r="A1246" s="27">
        <v>42608.365833333337</v>
      </c>
      <c r="B1246" s="16">
        <v>1</v>
      </c>
      <c r="C1246" s="16"/>
      <c r="D1246" s="16"/>
      <c r="E1246" s="16"/>
      <c r="F1246" s="16">
        <v>1</v>
      </c>
    </row>
    <row r="1247" spans="1:6" x14ac:dyDescent="0.2">
      <c r="A1247" s="27">
        <v>42609.442465277774</v>
      </c>
      <c r="B1247" s="16">
        <v>1</v>
      </c>
      <c r="C1247" s="16"/>
      <c r="D1247" s="16"/>
      <c r="E1247" s="16"/>
      <c r="F1247" s="16">
        <v>1</v>
      </c>
    </row>
    <row r="1248" spans="1:6" x14ac:dyDescent="0.2">
      <c r="A1248" s="27">
        <v>42611.261064814818</v>
      </c>
      <c r="B1248" s="16"/>
      <c r="C1248" s="16"/>
      <c r="D1248" s="16">
        <v>1</v>
      </c>
      <c r="E1248" s="16"/>
      <c r="F1248" s="16">
        <v>1</v>
      </c>
    </row>
    <row r="1249" spans="1:6" x14ac:dyDescent="0.2">
      <c r="A1249" s="27">
        <v>42611.801412037035</v>
      </c>
      <c r="B1249" s="16">
        <v>1</v>
      </c>
      <c r="C1249" s="16"/>
      <c r="D1249" s="16"/>
      <c r="E1249" s="16"/>
      <c r="F1249" s="16">
        <v>1</v>
      </c>
    </row>
    <row r="1250" spans="1:6" x14ac:dyDescent="0.2">
      <c r="A1250" s="27">
        <v>42612.149780092594</v>
      </c>
      <c r="B1250" s="16">
        <v>1</v>
      </c>
      <c r="C1250" s="16"/>
      <c r="D1250" s="16"/>
      <c r="E1250" s="16"/>
      <c r="F1250" s="16">
        <v>1</v>
      </c>
    </row>
    <row r="1251" spans="1:6" x14ac:dyDescent="0.2">
      <c r="A1251" s="27">
        <v>42612.918807870374</v>
      </c>
      <c r="B1251" s="16">
        <v>1</v>
      </c>
      <c r="C1251" s="16"/>
      <c r="D1251" s="16"/>
      <c r="E1251" s="16"/>
      <c r="F1251" s="16">
        <v>1</v>
      </c>
    </row>
    <row r="1252" spans="1:6" x14ac:dyDescent="0.2">
      <c r="A1252" s="27">
        <v>42613.841261574074</v>
      </c>
      <c r="B1252" s="16"/>
      <c r="C1252" s="16"/>
      <c r="D1252" s="16">
        <v>1</v>
      </c>
      <c r="E1252" s="16"/>
      <c r="F1252" s="16">
        <v>1</v>
      </c>
    </row>
    <row r="1253" spans="1:6" x14ac:dyDescent="0.2">
      <c r="A1253" s="27">
        <v>42614.268796296295</v>
      </c>
      <c r="B1253" s="16"/>
      <c r="C1253" s="16"/>
      <c r="D1253" s="16">
        <v>1</v>
      </c>
      <c r="E1253" s="16"/>
      <c r="F1253" s="16">
        <v>1</v>
      </c>
    </row>
    <row r="1254" spans="1:6" x14ac:dyDescent="0.2">
      <c r="A1254" s="27">
        <v>42614.760937500003</v>
      </c>
      <c r="B1254" s="16">
        <v>1</v>
      </c>
      <c r="C1254" s="16"/>
      <c r="D1254" s="16"/>
      <c r="E1254" s="16"/>
      <c r="F1254" s="16">
        <v>1</v>
      </c>
    </row>
    <row r="1255" spans="1:6" x14ac:dyDescent="0.2">
      <c r="A1255" s="27">
        <v>42615.121921296297</v>
      </c>
      <c r="B1255" s="16"/>
      <c r="C1255" s="16"/>
      <c r="D1255" s="16">
        <v>1</v>
      </c>
      <c r="E1255" s="16"/>
      <c r="F1255" s="16">
        <v>1</v>
      </c>
    </row>
    <row r="1256" spans="1:6" x14ac:dyDescent="0.2">
      <c r="A1256" s="27">
        <v>42615.142870370371</v>
      </c>
      <c r="B1256" s="16"/>
      <c r="C1256" s="16"/>
      <c r="D1256" s="16">
        <v>1</v>
      </c>
      <c r="E1256" s="16"/>
      <c r="F1256" s="16">
        <v>1</v>
      </c>
    </row>
    <row r="1257" spans="1:6" x14ac:dyDescent="0.2">
      <c r="A1257" s="27">
        <v>42615.346817129626</v>
      </c>
      <c r="B1257" s="16"/>
      <c r="C1257" s="16"/>
      <c r="D1257" s="16"/>
      <c r="E1257" s="16">
        <v>1</v>
      </c>
      <c r="F1257" s="16">
        <v>1</v>
      </c>
    </row>
    <row r="1258" spans="1:6" x14ac:dyDescent="0.2">
      <c r="A1258" s="27">
        <v>42618.827013888891</v>
      </c>
      <c r="B1258" s="16"/>
      <c r="C1258" s="16"/>
      <c r="D1258" s="16">
        <v>1</v>
      </c>
      <c r="E1258" s="16"/>
      <c r="F1258" s="16">
        <v>1</v>
      </c>
    </row>
    <row r="1259" spans="1:6" x14ac:dyDescent="0.2">
      <c r="A1259" s="27">
        <v>42619.802488425928</v>
      </c>
      <c r="B1259" s="16">
        <v>1</v>
      </c>
      <c r="C1259" s="16"/>
      <c r="D1259" s="16"/>
      <c r="E1259" s="16"/>
      <c r="F1259" s="16">
        <v>1</v>
      </c>
    </row>
    <row r="1260" spans="1:6" x14ac:dyDescent="0.2">
      <c r="A1260" s="27">
        <v>42619.935694444444</v>
      </c>
      <c r="B1260" s="16">
        <v>1</v>
      </c>
      <c r="C1260" s="16"/>
      <c r="D1260" s="16"/>
      <c r="E1260" s="16"/>
      <c r="F1260" s="16">
        <v>1</v>
      </c>
    </row>
    <row r="1261" spans="1:6" x14ac:dyDescent="0.2">
      <c r="A1261" s="27">
        <v>42620.91097222222</v>
      </c>
      <c r="B1261" s="16"/>
      <c r="C1261" s="16"/>
      <c r="D1261" s="16">
        <v>1</v>
      </c>
      <c r="E1261" s="16"/>
      <c r="F1261" s="16">
        <v>1</v>
      </c>
    </row>
    <row r="1262" spans="1:6" x14ac:dyDescent="0.2">
      <c r="A1262" s="27">
        <v>42621.389340277776</v>
      </c>
      <c r="B1262" s="16"/>
      <c r="C1262" s="16"/>
      <c r="D1262" s="16">
        <v>1</v>
      </c>
      <c r="E1262" s="16"/>
      <c r="F1262" s="16">
        <v>1</v>
      </c>
    </row>
    <row r="1263" spans="1:6" x14ac:dyDescent="0.2">
      <c r="A1263" s="27">
        <v>42622.436412037037</v>
      </c>
      <c r="B1263" s="16"/>
      <c r="C1263" s="16"/>
      <c r="D1263" s="16">
        <v>1</v>
      </c>
      <c r="E1263" s="16"/>
      <c r="F1263" s="16">
        <v>1</v>
      </c>
    </row>
    <row r="1264" spans="1:6" x14ac:dyDescent="0.2">
      <c r="A1264" s="27">
        <v>42622.767476851855</v>
      </c>
      <c r="B1264" s="16">
        <v>1</v>
      </c>
      <c r="C1264" s="16"/>
      <c r="D1264" s="16"/>
      <c r="E1264" s="16"/>
      <c r="F1264" s="16">
        <v>1</v>
      </c>
    </row>
    <row r="1265" spans="1:6" x14ac:dyDescent="0.2">
      <c r="A1265" s="27">
        <v>42626.7503125</v>
      </c>
      <c r="B1265" s="16">
        <v>1</v>
      </c>
      <c r="C1265" s="16"/>
      <c r="D1265" s="16"/>
      <c r="E1265" s="16"/>
      <c r="F1265" s="16">
        <v>1</v>
      </c>
    </row>
    <row r="1266" spans="1:6" x14ac:dyDescent="0.2">
      <c r="A1266" s="27">
        <v>42627.307303240741</v>
      </c>
      <c r="B1266" s="16">
        <v>1</v>
      </c>
      <c r="C1266" s="16"/>
      <c r="D1266" s="16"/>
      <c r="E1266" s="16"/>
      <c r="F1266" s="16">
        <v>1</v>
      </c>
    </row>
    <row r="1267" spans="1:6" x14ac:dyDescent="0.2">
      <c r="A1267" s="27">
        <v>42627.454097222224</v>
      </c>
      <c r="B1267" s="16">
        <v>1</v>
      </c>
      <c r="C1267" s="16"/>
      <c r="D1267" s="16"/>
      <c r="E1267" s="16"/>
      <c r="F1267" s="16">
        <v>1</v>
      </c>
    </row>
    <row r="1268" spans="1:6" x14ac:dyDescent="0.2">
      <c r="A1268" s="27">
        <v>42627.955104166664</v>
      </c>
      <c r="B1268" s="16"/>
      <c r="C1268" s="16"/>
      <c r="D1268" s="16">
        <v>1</v>
      </c>
      <c r="E1268" s="16"/>
      <c r="F1268" s="16">
        <v>1</v>
      </c>
    </row>
    <row r="1269" spans="1:6" x14ac:dyDescent="0.2">
      <c r="A1269" s="27">
        <v>42628.650208333333</v>
      </c>
      <c r="B1269" s="16">
        <v>1</v>
      </c>
      <c r="C1269" s="16"/>
      <c r="D1269" s="16"/>
      <c r="E1269" s="16"/>
      <c r="F1269" s="16">
        <v>1</v>
      </c>
    </row>
    <row r="1270" spans="1:6" x14ac:dyDescent="0.2">
      <c r="A1270" s="27">
        <v>42628.690266203703</v>
      </c>
      <c r="B1270" s="16"/>
      <c r="C1270" s="16"/>
      <c r="D1270" s="16"/>
      <c r="E1270" s="16">
        <v>1</v>
      </c>
      <c r="F1270" s="16">
        <v>1</v>
      </c>
    </row>
    <row r="1271" spans="1:6" x14ac:dyDescent="0.2">
      <c r="A1271" s="27">
        <v>42628.849120370367</v>
      </c>
      <c r="B1271" s="16">
        <v>1</v>
      </c>
      <c r="C1271" s="16"/>
      <c r="D1271" s="16"/>
      <c r="E1271" s="16"/>
      <c r="F1271" s="16">
        <v>1</v>
      </c>
    </row>
    <row r="1272" spans="1:6" x14ac:dyDescent="0.2">
      <c r="A1272" s="27">
        <v>42629.503483796296</v>
      </c>
      <c r="B1272" s="16"/>
      <c r="C1272" s="16"/>
      <c r="D1272" s="16">
        <v>1</v>
      </c>
      <c r="E1272" s="16"/>
      <c r="F1272" s="16">
        <v>1</v>
      </c>
    </row>
    <row r="1273" spans="1:6" x14ac:dyDescent="0.2">
      <c r="A1273" s="27">
        <v>42629.655046296299</v>
      </c>
      <c r="B1273" s="16">
        <v>1</v>
      </c>
      <c r="C1273" s="16"/>
      <c r="D1273" s="16"/>
      <c r="E1273" s="16"/>
      <c r="F1273" s="16">
        <v>1</v>
      </c>
    </row>
    <row r="1274" spans="1:6" x14ac:dyDescent="0.2">
      <c r="A1274" s="27">
        <v>42630.922893518517</v>
      </c>
      <c r="B1274" s="16"/>
      <c r="C1274" s="16"/>
      <c r="D1274" s="16">
        <v>1</v>
      </c>
      <c r="E1274" s="16"/>
      <c r="F1274" s="16">
        <v>1</v>
      </c>
    </row>
    <row r="1275" spans="1:6" x14ac:dyDescent="0.2">
      <c r="A1275" s="27">
        <v>42632.348310185182</v>
      </c>
      <c r="B1275" s="16">
        <v>1</v>
      </c>
      <c r="C1275" s="16"/>
      <c r="D1275" s="16"/>
      <c r="E1275" s="16"/>
      <c r="F1275" s="16">
        <v>1</v>
      </c>
    </row>
    <row r="1276" spans="1:6" x14ac:dyDescent="0.2">
      <c r="A1276" s="27">
        <v>42633.116851851853</v>
      </c>
      <c r="B1276" s="16">
        <v>1</v>
      </c>
      <c r="C1276" s="16"/>
      <c r="D1276" s="16"/>
      <c r="E1276" s="16"/>
      <c r="F1276" s="16">
        <v>1</v>
      </c>
    </row>
    <row r="1277" spans="1:6" x14ac:dyDescent="0.2">
      <c r="A1277" s="27">
        <v>42640.278171296297</v>
      </c>
      <c r="B1277" s="16"/>
      <c r="C1277" s="16"/>
      <c r="D1277" s="16">
        <v>1</v>
      </c>
      <c r="E1277" s="16"/>
      <c r="F1277" s="16">
        <v>1</v>
      </c>
    </row>
    <row r="1278" spans="1:6" x14ac:dyDescent="0.2">
      <c r="A1278" s="27">
        <v>42643.6328587963</v>
      </c>
      <c r="B1278" s="16">
        <v>1</v>
      </c>
      <c r="C1278" s="16"/>
      <c r="D1278" s="16"/>
      <c r="E1278" s="16"/>
      <c r="F1278" s="16">
        <v>1</v>
      </c>
    </row>
    <row r="1279" spans="1:6" x14ac:dyDescent="0.2">
      <c r="A1279" s="27">
        <v>42644.535358796296</v>
      </c>
      <c r="B1279" s="16">
        <v>1</v>
      </c>
      <c r="C1279" s="16"/>
      <c r="D1279" s="16"/>
      <c r="E1279" s="16"/>
      <c r="F1279" s="16">
        <v>1</v>
      </c>
    </row>
    <row r="1280" spans="1:6" x14ac:dyDescent="0.2">
      <c r="A1280" s="27">
        <v>42646.092812499999</v>
      </c>
      <c r="B1280" s="16">
        <v>1</v>
      </c>
      <c r="C1280" s="16"/>
      <c r="D1280" s="16"/>
      <c r="E1280" s="16"/>
      <c r="F1280" s="16">
        <v>1</v>
      </c>
    </row>
    <row r="1281" spans="1:6" x14ac:dyDescent="0.2">
      <c r="A1281" s="27">
        <v>42648.546111111114</v>
      </c>
      <c r="B1281" s="16">
        <v>1</v>
      </c>
      <c r="C1281" s="16"/>
      <c r="D1281" s="16"/>
      <c r="E1281" s="16"/>
      <c r="F1281" s="16">
        <v>1</v>
      </c>
    </row>
    <row r="1282" spans="1:6" x14ac:dyDescent="0.2">
      <c r="A1282" s="27">
        <v>42649.54923611111</v>
      </c>
      <c r="B1282" s="16">
        <v>1</v>
      </c>
      <c r="C1282" s="16"/>
      <c r="D1282" s="16"/>
      <c r="E1282" s="16"/>
      <c r="F1282" s="16">
        <v>1</v>
      </c>
    </row>
    <row r="1283" spans="1:6" x14ac:dyDescent="0.2">
      <c r="A1283" s="27">
        <v>42649.562118055554</v>
      </c>
      <c r="B1283" s="16"/>
      <c r="C1283" s="16"/>
      <c r="D1283" s="16">
        <v>1</v>
      </c>
      <c r="E1283" s="16"/>
      <c r="F1283" s="16">
        <v>1</v>
      </c>
    </row>
    <row r="1284" spans="1:6" x14ac:dyDescent="0.2">
      <c r="A1284" s="27">
        <v>42649.623460648145</v>
      </c>
      <c r="B1284" s="16"/>
      <c r="C1284" s="16"/>
      <c r="D1284" s="16">
        <v>1</v>
      </c>
      <c r="E1284" s="16"/>
      <c r="F1284" s="16">
        <v>1</v>
      </c>
    </row>
    <row r="1285" spans="1:6" x14ac:dyDescent="0.2">
      <c r="A1285" s="27">
        <v>42654.973703703705</v>
      </c>
      <c r="B1285" s="16">
        <v>1</v>
      </c>
      <c r="C1285" s="16"/>
      <c r="D1285" s="16"/>
      <c r="E1285" s="16"/>
      <c r="F1285" s="16">
        <v>1</v>
      </c>
    </row>
    <row r="1286" spans="1:6" x14ac:dyDescent="0.2">
      <c r="A1286" s="27">
        <v>42655.465891203705</v>
      </c>
      <c r="B1286" s="16">
        <v>1</v>
      </c>
      <c r="C1286" s="16"/>
      <c r="D1286" s="16"/>
      <c r="E1286" s="16"/>
      <c r="F1286" s="16">
        <v>1</v>
      </c>
    </row>
    <row r="1287" spans="1:6" x14ac:dyDescent="0.2">
      <c r="A1287" s="27">
        <v>42656.005173611113</v>
      </c>
      <c r="B1287" s="16">
        <v>1</v>
      </c>
      <c r="C1287" s="16"/>
      <c r="D1287" s="16"/>
      <c r="E1287" s="16"/>
      <c r="F1287" s="16">
        <v>1</v>
      </c>
    </row>
    <row r="1288" spans="1:6" x14ac:dyDescent="0.2">
      <c r="A1288" s="27">
        <v>42657.38726851852</v>
      </c>
      <c r="B1288" s="16"/>
      <c r="C1288" s="16"/>
      <c r="D1288" s="16">
        <v>1</v>
      </c>
      <c r="E1288" s="16"/>
      <c r="F1288" s="16">
        <v>1</v>
      </c>
    </row>
    <row r="1289" spans="1:6" x14ac:dyDescent="0.2">
      <c r="A1289" s="27">
        <v>42658.690532407411</v>
      </c>
      <c r="B1289" s="16"/>
      <c r="C1289" s="16"/>
      <c r="D1289" s="16">
        <v>1</v>
      </c>
      <c r="E1289" s="16"/>
      <c r="F1289" s="16">
        <v>1</v>
      </c>
    </row>
    <row r="1290" spans="1:6" x14ac:dyDescent="0.2">
      <c r="A1290" s="27">
        <v>42660.618854166663</v>
      </c>
      <c r="B1290" s="16">
        <v>1</v>
      </c>
      <c r="C1290" s="16"/>
      <c r="D1290" s="16"/>
      <c r="E1290" s="16"/>
      <c r="F1290" s="16">
        <v>1</v>
      </c>
    </row>
    <row r="1291" spans="1:6" x14ac:dyDescent="0.2">
      <c r="A1291" s="27">
        <v>42661.132245370369</v>
      </c>
      <c r="B1291" s="16">
        <v>1</v>
      </c>
      <c r="C1291" s="16"/>
      <c r="D1291" s="16"/>
      <c r="E1291" s="16"/>
      <c r="F1291" s="16">
        <v>1</v>
      </c>
    </row>
    <row r="1292" spans="1:6" x14ac:dyDescent="0.2">
      <c r="A1292" s="27">
        <v>42661.442060185182</v>
      </c>
      <c r="B1292" s="16">
        <v>1</v>
      </c>
      <c r="C1292" s="16"/>
      <c r="D1292" s="16"/>
      <c r="E1292" s="16"/>
      <c r="F1292" s="16">
        <v>1</v>
      </c>
    </row>
    <row r="1293" spans="1:6" x14ac:dyDescent="0.2">
      <c r="A1293" s="27">
        <v>42662.021539351852</v>
      </c>
      <c r="B1293" s="16">
        <v>1</v>
      </c>
      <c r="C1293" s="16"/>
      <c r="D1293" s="16"/>
      <c r="E1293" s="16"/>
      <c r="F1293" s="16">
        <v>1</v>
      </c>
    </row>
    <row r="1294" spans="1:6" x14ac:dyDescent="0.2">
      <c r="A1294" s="27">
        <v>42663.468078703707</v>
      </c>
      <c r="B1294" s="16"/>
      <c r="C1294" s="16"/>
      <c r="D1294" s="16">
        <v>1</v>
      </c>
      <c r="E1294" s="16"/>
      <c r="F1294" s="16">
        <v>1</v>
      </c>
    </row>
    <row r="1295" spans="1:6" x14ac:dyDescent="0.2">
      <c r="A1295" s="27">
        <v>42664.809560185182</v>
      </c>
      <c r="B1295" s="16">
        <v>1</v>
      </c>
      <c r="C1295" s="16"/>
      <c r="D1295" s="16"/>
      <c r="E1295" s="16"/>
      <c r="F1295" s="16">
        <v>1</v>
      </c>
    </row>
    <row r="1296" spans="1:6" x14ac:dyDescent="0.2">
      <c r="A1296" s="27">
        <v>42665.150347222225</v>
      </c>
      <c r="B1296" s="16"/>
      <c r="C1296" s="16"/>
      <c r="D1296" s="16">
        <v>1</v>
      </c>
      <c r="E1296" s="16"/>
      <c r="F1296" s="16">
        <v>1</v>
      </c>
    </row>
    <row r="1297" spans="1:6" x14ac:dyDescent="0.2">
      <c r="A1297" s="27">
        <v>42665.451736111114</v>
      </c>
      <c r="B1297" s="16">
        <v>1</v>
      </c>
      <c r="C1297" s="16"/>
      <c r="D1297" s="16"/>
      <c r="E1297" s="16"/>
      <c r="F1297" s="16">
        <v>1</v>
      </c>
    </row>
    <row r="1298" spans="1:6" x14ac:dyDescent="0.2">
      <c r="A1298" s="27">
        <v>42665.970347222225</v>
      </c>
      <c r="B1298" s="16"/>
      <c r="C1298" s="16"/>
      <c r="D1298" s="16">
        <v>1</v>
      </c>
      <c r="E1298" s="16"/>
      <c r="F1298" s="16">
        <v>1</v>
      </c>
    </row>
    <row r="1299" spans="1:6" x14ac:dyDescent="0.2">
      <c r="A1299" s="27">
        <v>42666.666932870372</v>
      </c>
      <c r="B1299" s="16"/>
      <c r="C1299" s="16"/>
      <c r="D1299" s="16">
        <v>1</v>
      </c>
      <c r="E1299" s="16"/>
      <c r="F1299" s="16">
        <v>1</v>
      </c>
    </row>
    <row r="1300" spans="1:6" x14ac:dyDescent="0.2">
      <c r="A1300" s="27">
        <v>42672.955138888887</v>
      </c>
      <c r="B1300" s="16"/>
      <c r="C1300" s="16"/>
      <c r="D1300" s="16">
        <v>1</v>
      </c>
      <c r="E1300" s="16"/>
      <c r="F1300" s="16">
        <v>1</v>
      </c>
    </row>
    <row r="1301" spans="1:6" x14ac:dyDescent="0.2">
      <c r="A1301" s="27">
        <v>42675.057997685188</v>
      </c>
      <c r="B1301" s="16">
        <v>1</v>
      </c>
      <c r="C1301" s="16"/>
      <c r="D1301" s="16"/>
      <c r="E1301" s="16"/>
      <c r="F1301" s="16">
        <v>1</v>
      </c>
    </row>
    <row r="1302" spans="1:6" x14ac:dyDescent="0.2">
      <c r="A1302" s="27">
        <v>42675.262962962966</v>
      </c>
      <c r="B1302" s="16"/>
      <c r="C1302" s="16"/>
      <c r="D1302" s="16">
        <v>1</v>
      </c>
      <c r="E1302" s="16"/>
      <c r="F1302" s="16">
        <v>1</v>
      </c>
    </row>
    <row r="1303" spans="1:6" x14ac:dyDescent="0.2">
      <c r="A1303" s="27">
        <v>42675.694236111114</v>
      </c>
      <c r="B1303" s="16">
        <v>1</v>
      </c>
      <c r="C1303" s="16"/>
      <c r="D1303" s="16"/>
      <c r="E1303" s="16"/>
      <c r="F1303" s="16">
        <v>1</v>
      </c>
    </row>
    <row r="1304" spans="1:6" x14ac:dyDescent="0.2">
      <c r="A1304" s="27">
        <v>42675.832465277781</v>
      </c>
      <c r="B1304" s="16">
        <v>1</v>
      </c>
      <c r="C1304" s="16"/>
      <c r="D1304" s="16"/>
      <c r="E1304" s="16"/>
      <c r="F1304" s="16">
        <v>1</v>
      </c>
    </row>
    <row r="1305" spans="1:6" x14ac:dyDescent="0.2">
      <c r="A1305" s="27">
        <v>42676.065150462964</v>
      </c>
      <c r="B1305" s="16">
        <v>1</v>
      </c>
      <c r="C1305" s="16"/>
      <c r="D1305" s="16"/>
      <c r="E1305" s="16"/>
      <c r="F1305" s="16">
        <v>1</v>
      </c>
    </row>
    <row r="1306" spans="1:6" x14ac:dyDescent="0.2">
      <c r="A1306" s="27">
        <v>42678.932083333333</v>
      </c>
      <c r="B1306" s="16"/>
      <c r="C1306" s="16"/>
      <c r="D1306" s="16"/>
      <c r="E1306" s="16">
        <v>1</v>
      </c>
      <c r="F1306" s="16">
        <v>1</v>
      </c>
    </row>
    <row r="1307" spans="1:6" x14ac:dyDescent="0.2">
      <c r="A1307" s="27">
        <v>42679.958472222221</v>
      </c>
      <c r="B1307" s="16"/>
      <c r="C1307" s="16"/>
      <c r="D1307" s="16">
        <v>1</v>
      </c>
      <c r="E1307" s="16"/>
      <c r="F1307" s="16">
        <v>1</v>
      </c>
    </row>
    <row r="1308" spans="1:6" x14ac:dyDescent="0.2">
      <c r="A1308" s="27">
        <v>42681.351574074077</v>
      </c>
      <c r="B1308" s="16">
        <v>1</v>
      </c>
      <c r="C1308" s="16"/>
      <c r="D1308" s="16"/>
      <c r="E1308" s="16"/>
      <c r="F1308" s="16">
        <v>1</v>
      </c>
    </row>
    <row r="1309" spans="1:6" x14ac:dyDescent="0.2">
      <c r="A1309" s="27">
        <v>42682.616967592592</v>
      </c>
      <c r="B1309" s="16">
        <v>1</v>
      </c>
      <c r="C1309" s="16"/>
      <c r="D1309" s="16"/>
      <c r="E1309" s="16"/>
      <c r="F1309" s="16">
        <v>1</v>
      </c>
    </row>
    <row r="1310" spans="1:6" x14ac:dyDescent="0.2">
      <c r="A1310" s="27">
        <v>42682.677685185183</v>
      </c>
      <c r="B1310" s="16"/>
      <c r="C1310" s="16"/>
      <c r="D1310" s="16"/>
      <c r="E1310" s="16">
        <v>1</v>
      </c>
      <c r="F1310" s="16">
        <v>1</v>
      </c>
    </row>
    <row r="1311" spans="1:6" x14ac:dyDescent="0.2">
      <c r="A1311" s="27">
        <v>42683.151331018518</v>
      </c>
      <c r="B1311" s="16"/>
      <c r="C1311" s="16"/>
      <c r="D1311" s="16">
        <v>1</v>
      </c>
      <c r="E1311" s="16"/>
      <c r="F1311" s="16">
        <v>1</v>
      </c>
    </row>
    <row r="1312" spans="1:6" x14ac:dyDescent="0.2">
      <c r="A1312" s="27">
        <v>42685.974004629628</v>
      </c>
      <c r="B1312" s="16">
        <v>1</v>
      </c>
      <c r="C1312" s="16"/>
      <c r="D1312" s="16"/>
      <c r="E1312" s="16"/>
      <c r="F1312" s="16">
        <v>1</v>
      </c>
    </row>
    <row r="1313" spans="1:6" x14ac:dyDescent="0.2">
      <c r="A1313" s="27">
        <v>42689.029583333337</v>
      </c>
      <c r="B1313" s="16"/>
      <c r="C1313" s="16"/>
      <c r="D1313" s="16">
        <v>1</v>
      </c>
      <c r="E1313" s="16"/>
      <c r="F1313" s="16">
        <v>1</v>
      </c>
    </row>
    <row r="1314" spans="1:6" x14ac:dyDescent="0.2">
      <c r="A1314" s="27">
        <v>42689.214988425927</v>
      </c>
      <c r="B1314" s="16">
        <v>1</v>
      </c>
      <c r="C1314" s="16"/>
      <c r="D1314" s="16"/>
      <c r="E1314" s="16"/>
      <c r="F1314" s="16">
        <v>1</v>
      </c>
    </row>
    <row r="1315" spans="1:6" x14ac:dyDescent="0.2">
      <c r="A1315" s="27">
        <v>42690.041435185187</v>
      </c>
      <c r="B1315" s="16">
        <v>1</v>
      </c>
      <c r="C1315" s="16"/>
      <c r="D1315" s="16"/>
      <c r="E1315" s="16"/>
      <c r="F1315" s="16">
        <v>1</v>
      </c>
    </row>
    <row r="1316" spans="1:6" x14ac:dyDescent="0.2">
      <c r="A1316" s="27">
        <v>42690.334317129629</v>
      </c>
      <c r="B1316" s="16">
        <v>1</v>
      </c>
      <c r="C1316" s="16"/>
      <c r="D1316" s="16"/>
      <c r="E1316" s="16"/>
      <c r="F1316" s="16">
        <v>1</v>
      </c>
    </row>
    <row r="1317" spans="1:6" x14ac:dyDescent="0.2">
      <c r="A1317" s="27">
        <v>42690.733437499999</v>
      </c>
      <c r="B1317" s="16"/>
      <c r="C1317" s="16"/>
      <c r="D1317" s="16">
        <v>1</v>
      </c>
      <c r="E1317" s="16"/>
      <c r="F1317" s="16">
        <v>1</v>
      </c>
    </row>
    <row r="1318" spans="1:6" x14ac:dyDescent="0.2">
      <c r="A1318" s="27">
        <v>42693.031828703701</v>
      </c>
      <c r="B1318" s="16"/>
      <c r="C1318" s="16"/>
      <c r="D1318" s="16">
        <v>1</v>
      </c>
      <c r="E1318" s="16"/>
      <c r="F1318" s="16">
        <v>1</v>
      </c>
    </row>
    <row r="1319" spans="1:6" x14ac:dyDescent="0.2">
      <c r="A1319" s="27">
        <v>42693.742604166669</v>
      </c>
      <c r="B1319" s="16">
        <v>1</v>
      </c>
      <c r="C1319" s="16"/>
      <c r="D1319" s="16"/>
      <c r="E1319" s="16"/>
      <c r="F1319" s="16">
        <v>1</v>
      </c>
    </row>
    <row r="1320" spans="1:6" x14ac:dyDescent="0.2">
      <c r="A1320" s="27">
        <v>42694.110185185185</v>
      </c>
      <c r="B1320" s="16">
        <v>1</v>
      </c>
      <c r="C1320" s="16"/>
      <c r="D1320" s="16"/>
      <c r="E1320" s="16"/>
      <c r="F1320" s="16">
        <v>1</v>
      </c>
    </row>
    <row r="1321" spans="1:6" x14ac:dyDescent="0.2">
      <c r="A1321" s="27">
        <v>42695.710578703707</v>
      </c>
      <c r="B1321" s="16"/>
      <c r="C1321" s="16"/>
      <c r="D1321" s="16">
        <v>1</v>
      </c>
      <c r="E1321" s="16"/>
      <c r="F1321" s="16">
        <v>1</v>
      </c>
    </row>
    <row r="1322" spans="1:6" x14ac:dyDescent="0.2">
      <c r="A1322" s="27">
        <v>42696.624444444446</v>
      </c>
      <c r="B1322" s="16">
        <v>1</v>
      </c>
      <c r="C1322" s="16"/>
      <c r="D1322" s="16"/>
      <c r="E1322" s="16"/>
      <c r="F1322" s="16">
        <v>1</v>
      </c>
    </row>
    <row r="1323" spans="1:6" x14ac:dyDescent="0.2">
      <c r="A1323" s="27">
        <v>42697.010520833333</v>
      </c>
      <c r="B1323" s="16"/>
      <c r="C1323" s="16"/>
      <c r="D1323" s="16">
        <v>1</v>
      </c>
      <c r="E1323" s="16"/>
      <c r="F1323" s="16">
        <v>1</v>
      </c>
    </row>
    <row r="1324" spans="1:6" x14ac:dyDescent="0.2">
      <c r="A1324" s="27">
        <v>42697.082673611112</v>
      </c>
      <c r="B1324" s="16">
        <v>1</v>
      </c>
      <c r="C1324" s="16"/>
      <c r="D1324" s="16"/>
      <c r="E1324" s="16"/>
      <c r="F1324" s="16">
        <v>1</v>
      </c>
    </row>
    <row r="1325" spans="1:6" x14ac:dyDescent="0.2">
      <c r="A1325" s="27">
        <v>42697.850844907407</v>
      </c>
      <c r="B1325" s="16">
        <v>1</v>
      </c>
      <c r="C1325" s="16"/>
      <c r="D1325" s="16"/>
      <c r="E1325" s="16"/>
      <c r="F1325" s="16">
        <v>1</v>
      </c>
    </row>
    <row r="1326" spans="1:6" x14ac:dyDescent="0.2">
      <c r="A1326" s="27">
        <v>42700.804756944446</v>
      </c>
      <c r="B1326" s="16"/>
      <c r="C1326" s="16"/>
      <c r="D1326" s="16">
        <v>1</v>
      </c>
      <c r="E1326" s="16"/>
      <c r="F1326" s="16">
        <v>1</v>
      </c>
    </row>
    <row r="1327" spans="1:6" x14ac:dyDescent="0.2">
      <c r="A1327" s="27">
        <v>42701.166365740741</v>
      </c>
      <c r="B1327" s="16"/>
      <c r="C1327" s="16"/>
      <c r="D1327" s="16">
        <v>1</v>
      </c>
      <c r="E1327" s="16"/>
      <c r="F1327" s="16">
        <v>1</v>
      </c>
    </row>
    <row r="1328" spans="1:6" x14ac:dyDescent="0.2">
      <c r="A1328" s="27">
        <v>42701.908807870372</v>
      </c>
      <c r="B1328" s="16"/>
      <c r="C1328" s="16"/>
      <c r="D1328" s="16">
        <v>1</v>
      </c>
      <c r="E1328" s="16"/>
      <c r="F1328" s="16">
        <v>1</v>
      </c>
    </row>
    <row r="1329" spans="1:6" x14ac:dyDescent="0.2">
      <c r="A1329" s="27">
        <v>42702.917048611111</v>
      </c>
      <c r="B1329" s="16">
        <v>1</v>
      </c>
      <c r="C1329" s="16"/>
      <c r="D1329" s="16"/>
      <c r="E1329" s="16"/>
      <c r="F1329" s="16">
        <v>1</v>
      </c>
    </row>
    <row r="1330" spans="1:6" x14ac:dyDescent="0.2">
      <c r="A1330" s="27">
        <v>42709.134780092594</v>
      </c>
      <c r="B1330" s="16">
        <v>1</v>
      </c>
      <c r="C1330" s="16"/>
      <c r="D1330" s="16"/>
      <c r="E1330" s="16"/>
      <c r="F1330" s="16">
        <v>1</v>
      </c>
    </row>
    <row r="1331" spans="1:6" x14ac:dyDescent="0.2">
      <c r="A1331" s="27">
        <v>42709.546064814815</v>
      </c>
      <c r="B1331" s="16"/>
      <c r="C1331" s="16"/>
      <c r="D1331" s="16">
        <v>1</v>
      </c>
      <c r="E1331" s="16"/>
      <c r="F1331" s="16">
        <v>1</v>
      </c>
    </row>
    <row r="1332" spans="1:6" x14ac:dyDescent="0.2">
      <c r="A1332" s="27">
        <v>42711.54519675926</v>
      </c>
      <c r="B1332" s="16">
        <v>1</v>
      </c>
      <c r="C1332" s="16"/>
      <c r="D1332" s="16"/>
      <c r="E1332" s="16"/>
      <c r="F1332" s="16">
        <v>1</v>
      </c>
    </row>
    <row r="1333" spans="1:6" x14ac:dyDescent="0.2">
      <c r="A1333" s="27">
        <v>42712.23474537037</v>
      </c>
      <c r="B1333" s="16">
        <v>1</v>
      </c>
      <c r="C1333" s="16"/>
      <c r="D1333" s="16"/>
      <c r="E1333" s="16"/>
      <c r="F1333" s="16">
        <v>1</v>
      </c>
    </row>
    <row r="1334" spans="1:6" x14ac:dyDescent="0.2">
      <c r="A1334" s="27">
        <v>42718.963599537034</v>
      </c>
      <c r="B1334" s="16"/>
      <c r="C1334" s="16"/>
      <c r="D1334" s="16">
        <v>1</v>
      </c>
      <c r="E1334" s="16"/>
      <c r="F1334" s="16">
        <v>1</v>
      </c>
    </row>
    <row r="1335" spans="1:6" x14ac:dyDescent="0.2">
      <c r="A1335" s="27">
        <v>42722.84474537037</v>
      </c>
      <c r="B1335" s="16"/>
      <c r="C1335" s="16"/>
      <c r="D1335" s="16">
        <v>1</v>
      </c>
      <c r="E1335" s="16"/>
      <c r="F1335" s="16">
        <v>1</v>
      </c>
    </row>
    <row r="1336" spans="1:6" x14ac:dyDescent="0.2">
      <c r="A1336" s="27">
        <v>42722.882361111115</v>
      </c>
      <c r="B1336" s="16">
        <v>1</v>
      </c>
      <c r="C1336" s="16"/>
      <c r="D1336" s="16"/>
      <c r="E1336" s="16"/>
      <c r="F1336" s="16">
        <v>1</v>
      </c>
    </row>
    <row r="1337" spans="1:6" x14ac:dyDescent="0.2">
      <c r="A1337" s="27">
        <v>42724.665173611109</v>
      </c>
      <c r="B1337" s="16">
        <v>1</v>
      </c>
      <c r="C1337" s="16"/>
      <c r="D1337" s="16"/>
      <c r="E1337" s="16"/>
      <c r="F1337" s="16">
        <v>1</v>
      </c>
    </row>
    <row r="1338" spans="1:6" x14ac:dyDescent="0.2">
      <c r="A1338" s="27">
        <v>42725.031180555554</v>
      </c>
      <c r="B1338" s="16">
        <v>1</v>
      </c>
      <c r="C1338" s="16"/>
      <c r="D1338" s="16"/>
      <c r="E1338" s="16"/>
      <c r="F1338" s="16">
        <v>1</v>
      </c>
    </row>
    <row r="1339" spans="1:6" x14ac:dyDescent="0.2">
      <c r="A1339" s="27">
        <v>42726.920081018521</v>
      </c>
      <c r="B1339" s="16"/>
      <c r="C1339" s="16"/>
      <c r="D1339" s="16">
        <v>1</v>
      </c>
      <c r="E1339" s="16"/>
      <c r="F1339" s="16">
        <v>1</v>
      </c>
    </row>
    <row r="1340" spans="1:6" x14ac:dyDescent="0.2">
      <c r="A1340" s="27">
        <v>42730.903726851851</v>
      </c>
      <c r="B1340" s="16"/>
      <c r="C1340" s="16"/>
      <c r="D1340" s="16">
        <v>1</v>
      </c>
      <c r="E1340" s="16"/>
      <c r="F1340" s="16">
        <v>1</v>
      </c>
    </row>
    <row r="1341" spans="1:6" x14ac:dyDescent="0.2">
      <c r="A1341" s="27">
        <v>42732.787523148145</v>
      </c>
      <c r="B1341" s="16"/>
      <c r="C1341" s="16"/>
      <c r="D1341" s="16">
        <v>1</v>
      </c>
      <c r="E1341" s="16"/>
      <c r="F1341" s="16">
        <v>1</v>
      </c>
    </row>
    <row r="1342" spans="1:6" x14ac:dyDescent="0.2">
      <c r="A1342" s="27">
        <v>42733.50136574074</v>
      </c>
      <c r="B1342" s="16">
        <v>1</v>
      </c>
      <c r="C1342" s="16"/>
      <c r="D1342" s="16"/>
      <c r="E1342" s="16"/>
      <c r="F1342" s="16">
        <v>1</v>
      </c>
    </row>
    <row r="1343" spans="1:6" x14ac:dyDescent="0.2">
      <c r="A1343" s="27">
        <v>42734.789444444446</v>
      </c>
      <c r="B1343" s="16">
        <v>1</v>
      </c>
      <c r="C1343" s="16"/>
      <c r="D1343" s="16"/>
      <c r="E1343" s="16"/>
      <c r="F1343" s="16">
        <v>1</v>
      </c>
    </row>
    <row r="1344" spans="1:6" x14ac:dyDescent="0.2">
      <c r="A1344" s="27">
        <v>42737.910138888888</v>
      </c>
      <c r="B1344" s="16">
        <v>1</v>
      </c>
      <c r="C1344" s="16"/>
      <c r="D1344" s="16"/>
      <c r="E1344" s="16"/>
      <c r="F1344" s="16">
        <v>1</v>
      </c>
    </row>
    <row r="1345" spans="1:6" x14ac:dyDescent="0.2">
      <c r="A1345" s="27">
        <v>42740.837152777778</v>
      </c>
      <c r="B1345" s="16">
        <v>1</v>
      </c>
      <c r="C1345" s="16"/>
      <c r="D1345" s="16"/>
      <c r="E1345" s="16"/>
      <c r="F1345" s="16">
        <v>1</v>
      </c>
    </row>
    <row r="1346" spans="1:6" x14ac:dyDescent="0.2">
      <c r="A1346" s="27">
        <v>42744.416030092594</v>
      </c>
      <c r="B1346" s="16"/>
      <c r="C1346" s="16"/>
      <c r="D1346" s="16">
        <v>1</v>
      </c>
      <c r="E1346" s="16"/>
      <c r="F1346" s="16">
        <v>1</v>
      </c>
    </row>
    <row r="1347" spans="1:6" x14ac:dyDescent="0.2">
      <c r="A1347" s="27">
        <v>42745.031469907408</v>
      </c>
      <c r="B1347" s="16"/>
      <c r="C1347" s="16"/>
      <c r="D1347" s="16">
        <v>1</v>
      </c>
      <c r="E1347" s="16"/>
      <c r="F1347" s="16">
        <v>1</v>
      </c>
    </row>
    <row r="1348" spans="1:6" x14ac:dyDescent="0.2">
      <c r="A1348" s="27">
        <v>42746.057106481479</v>
      </c>
      <c r="B1348" s="16">
        <v>1</v>
      </c>
      <c r="C1348" s="16"/>
      <c r="D1348" s="16"/>
      <c r="E1348" s="16"/>
      <c r="F1348" s="16">
        <v>1</v>
      </c>
    </row>
    <row r="1349" spans="1:6" x14ac:dyDescent="0.2">
      <c r="A1349" s="27">
        <v>42746.261782407404</v>
      </c>
      <c r="B1349" s="16">
        <v>1</v>
      </c>
      <c r="C1349" s="16"/>
      <c r="D1349" s="16"/>
      <c r="E1349" s="16"/>
      <c r="F1349" s="16">
        <v>1</v>
      </c>
    </row>
    <row r="1350" spans="1:6" x14ac:dyDescent="0.2">
      <c r="A1350" s="27">
        <v>42750.530312499999</v>
      </c>
      <c r="B1350" s="16"/>
      <c r="C1350" s="16"/>
      <c r="D1350" s="16">
        <v>1</v>
      </c>
      <c r="E1350" s="16"/>
      <c r="F1350" s="16">
        <v>1</v>
      </c>
    </row>
    <row r="1351" spans="1:6" x14ac:dyDescent="0.2">
      <c r="A1351" s="27">
        <v>42752.827199074076</v>
      </c>
      <c r="B1351" s="16">
        <v>1</v>
      </c>
      <c r="C1351" s="16"/>
      <c r="D1351" s="16"/>
      <c r="E1351" s="16"/>
      <c r="F1351" s="16">
        <v>1</v>
      </c>
    </row>
    <row r="1352" spans="1:6" x14ac:dyDescent="0.2">
      <c r="A1352" s="27">
        <v>42753.205625000002</v>
      </c>
      <c r="B1352" s="16">
        <v>1</v>
      </c>
      <c r="C1352" s="16"/>
      <c r="D1352" s="16"/>
      <c r="E1352" s="16"/>
      <c r="F1352" s="16">
        <v>1</v>
      </c>
    </row>
    <row r="1353" spans="1:6" x14ac:dyDescent="0.2">
      <c r="A1353" s="27">
        <v>42754.693842592591</v>
      </c>
      <c r="B1353" s="16">
        <v>1</v>
      </c>
      <c r="C1353" s="16"/>
      <c r="D1353" s="16"/>
      <c r="E1353" s="16"/>
      <c r="F1353" s="16">
        <v>1</v>
      </c>
    </row>
    <row r="1354" spans="1:6" x14ac:dyDescent="0.2">
      <c r="A1354" s="27">
        <v>42756.018506944441</v>
      </c>
      <c r="B1354" s="16"/>
      <c r="C1354" s="16"/>
      <c r="D1354" s="16"/>
      <c r="E1354" s="16">
        <v>1</v>
      </c>
      <c r="F1354" s="16">
        <v>1</v>
      </c>
    </row>
    <row r="1355" spans="1:6" x14ac:dyDescent="0.2">
      <c r="A1355" s="27">
        <v>42756.690162037034</v>
      </c>
      <c r="B1355" s="16"/>
      <c r="C1355" s="16">
        <v>1</v>
      </c>
      <c r="D1355" s="16"/>
      <c r="E1355" s="16"/>
      <c r="F1355" s="16">
        <v>1</v>
      </c>
    </row>
    <row r="1356" spans="1:6" x14ac:dyDescent="0.2">
      <c r="A1356" s="27">
        <v>42758.368078703701</v>
      </c>
      <c r="B1356" s="16">
        <v>1</v>
      </c>
      <c r="C1356" s="16"/>
      <c r="D1356" s="16"/>
      <c r="E1356" s="16"/>
      <c r="F1356" s="16">
        <v>1</v>
      </c>
    </row>
    <row r="1357" spans="1:6" x14ac:dyDescent="0.2">
      <c r="A1357" s="27">
        <v>42758.559629629628</v>
      </c>
      <c r="B1357" s="16">
        <v>1</v>
      </c>
      <c r="C1357" s="16"/>
      <c r="D1357" s="16"/>
      <c r="E1357" s="16"/>
      <c r="F1357" s="16">
        <v>1</v>
      </c>
    </row>
    <row r="1358" spans="1:6" x14ac:dyDescent="0.2">
      <c r="A1358" s="27">
        <v>42762.040902777779</v>
      </c>
      <c r="B1358" s="16"/>
      <c r="C1358" s="16">
        <v>1</v>
      </c>
      <c r="D1358" s="16"/>
      <c r="E1358" s="16"/>
      <c r="F1358" s="16">
        <v>1</v>
      </c>
    </row>
    <row r="1359" spans="1:6" x14ac:dyDescent="0.2">
      <c r="A1359" s="27">
        <v>42762.545810185184</v>
      </c>
      <c r="B1359" s="16"/>
      <c r="C1359" s="16"/>
      <c r="D1359" s="16">
        <v>1</v>
      </c>
      <c r="E1359" s="16"/>
      <c r="F1359" s="16">
        <v>1</v>
      </c>
    </row>
    <row r="1360" spans="1:6" x14ac:dyDescent="0.2">
      <c r="A1360" s="27">
        <v>42762.942430555559</v>
      </c>
      <c r="B1360" s="16">
        <v>1</v>
      </c>
      <c r="C1360" s="16"/>
      <c r="D1360" s="16"/>
      <c r="E1360" s="16"/>
      <c r="F1360" s="16">
        <v>1</v>
      </c>
    </row>
    <row r="1361" spans="1:6" x14ac:dyDescent="0.2">
      <c r="A1361" s="27">
        <v>42763.780671296299</v>
      </c>
      <c r="B1361" s="16"/>
      <c r="C1361" s="16"/>
      <c r="D1361" s="16"/>
      <c r="E1361" s="16">
        <v>1</v>
      </c>
      <c r="F1361" s="16">
        <v>1</v>
      </c>
    </row>
    <row r="1362" spans="1:6" x14ac:dyDescent="0.2">
      <c r="A1362" s="27">
        <v>42766.805034722223</v>
      </c>
      <c r="B1362" s="16">
        <v>1</v>
      </c>
      <c r="C1362" s="16"/>
      <c r="D1362" s="16"/>
      <c r="E1362" s="16"/>
      <c r="F1362" s="16">
        <v>1</v>
      </c>
    </row>
    <row r="1363" spans="1:6" x14ac:dyDescent="0.2">
      <c r="A1363" s="27">
        <v>42766.956921296296</v>
      </c>
      <c r="B1363" s="16"/>
      <c r="C1363" s="16"/>
      <c r="D1363" s="16">
        <v>1</v>
      </c>
      <c r="E1363" s="16"/>
      <c r="F1363" s="16">
        <v>1</v>
      </c>
    </row>
    <row r="1364" spans="1:6" x14ac:dyDescent="0.2">
      <c r="A1364" s="27">
        <v>42767.031678240739</v>
      </c>
      <c r="B1364" s="16"/>
      <c r="C1364" s="16"/>
      <c r="D1364" s="16">
        <v>1</v>
      </c>
      <c r="E1364" s="16"/>
      <c r="F1364" s="16">
        <v>1</v>
      </c>
    </row>
    <row r="1365" spans="1:6" x14ac:dyDescent="0.2">
      <c r="A1365" s="27">
        <v>42768.425370370373</v>
      </c>
      <c r="B1365" s="16">
        <v>1</v>
      </c>
      <c r="C1365" s="16"/>
      <c r="D1365" s="16"/>
      <c r="E1365" s="16"/>
      <c r="F1365" s="16">
        <v>1</v>
      </c>
    </row>
    <row r="1366" spans="1:6" x14ac:dyDescent="0.2">
      <c r="A1366" s="27">
        <v>42768.97084490741</v>
      </c>
      <c r="B1366" s="16"/>
      <c r="C1366" s="16"/>
      <c r="D1366" s="16">
        <v>1</v>
      </c>
      <c r="E1366" s="16"/>
      <c r="F1366" s="16">
        <v>1</v>
      </c>
    </row>
    <row r="1367" spans="1:6" x14ac:dyDescent="0.2">
      <c r="A1367" s="27">
        <v>42769.574999999997</v>
      </c>
      <c r="B1367" s="16">
        <v>1</v>
      </c>
      <c r="C1367" s="16"/>
      <c r="D1367" s="16"/>
      <c r="E1367" s="16"/>
      <c r="F1367" s="16">
        <v>1</v>
      </c>
    </row>
    <row r="1368" spans="1:6" x14ac:dyDescent="0.2">
      <c r="A1368" s="27">
        <v>42770.290590277778</v>
      </c>
      <c r="B1368" s="16"/>
      <c r="C1368" s="16"/>
      <c r="D1368" s="16">
        <v>1</v>
      </c>
      <c r="E1368" s="16"/>
      <c r="F1368" s="16">
        <v>1</v>
      </c>
    </row>
    <row r="1369" spans="1:6" x14ac:dyDescent="0.2">
      <c r="A1369" s="27">
        <v>42772.833379629628</v>
      </c>
      <c r="B1369" s="16">
        <v>1</v>
      </c>
      <c r="C1369" s="16"/>
      <c r="D1369" s="16"/>
      <c r="E1369" s="16"/>
      <c r="F1369" s="16">
        <v>1</v>
      </c>
    </row>
    <row r="1370" spans="1:6" x14ac:dyDescent="0.2">
      <c r="A1370" s="27">
        <v>42773.916180555556</v>
      </c>
      <c r="B1370" s="16"/>
      <c r="C1370" s="16">
        <v>1</v>
      </c>
      <c r="D1370" s="16"/>
      <c r="E1370" s="16"/>
      <c r="F1370" s="16">
        <v>1</v>
      </c>
    </row>
    <row r="1371" spans="1:6" x14ac:dyDescent="0.2">
      <c r="A1371" s="27">
        <v>42775.51494212963</v>
      </c>
      <c r="B1371" s="16">
        <v>1</v>
      </c>
      <c r="C1371" s="16"/>
      <c r="D1371" s="16"/>
      <c r="E1371" s="16"/>
      <c r="F1371" s="16">
        <v>1</v>
      </c>
    </row>
    <row r="1372" spans="1:6" x14ac:dyDescent="0.2">
      <c r="A1372" s="27">
        <v>42775.733715277776</v>
      </c>
      <c r="B1372" s="16">
        <v>1</v>
      </c>
      <c r="C1372" s="16"/>
      <c r="D1372" s="16"/>
      <c r="E1372" s="16"/>
      <c r="F1372" s="16">
        <v>1</v>
      </c>
    </row>
    <row r="1373" spans="1:6" x14ac:dyDescent="0.2">
      <c r="A1373" s="27">
        <v>42775.964212962965</v>
      </c>
      <c r="B1373" s="16"/>
      <c r="C1373" s="16"/>
      <c r="D1373" s="16">
        <v>1</v>
      </c>
      <c r="E1373" s="16"/>
      <c r="F1373" s="16">
        <v>1</v>
      </c>
    </row>
    <row r="1374" spans="1:6" x14ac:dyDescent="0.2">
      <c r="A1374" s="27">
        <v>42779.610289351855</v>
      </c>
      <c r="B1374" s="16">
        <v>1</v>
      </c>
      <c r="C1374" s="16"/>
      <c r="D1374" s="16"/>
      <c r="E1374" s="16"/>
      <c r="F1374" s="16">
        <v>1</v>
      </c>
    </row>
    <row r="1375" spans="1:6" x14ac:dyDescent="0.2">
      <c r="A1375" s="27">
        <v>42780.740277777775</v>
      </c>
      <c r="B1375" s="16">
        <v>1</v>
      </c>
      <c r="C1375" s="16"/>
      <c r="D1375" s="16"/>
      <c r="E1375" s="16"/>
      <c r="F1375" s="16">
        <v>1</v>
      </c>
    </row>
    <row r="1376" spans="1:6" x14ac:dyDescent="0.2">
      <c r="A1376" s="27">
        <v>42780.825706018521</v>
      </c>
      <c r="B1376" s="16"/>
      <c r="C1376" s="16">
        <v>1</v>
      </c>
      <c r="D1376" s="16"/>
      <c r="E1376" s="16"/>
      <c r="F1376" s="16">
        <v>1</v>
      </c>
    </row>
    <row r="1377" spans="1:6" x14ac:dyDescent="0.2">
      <c r="A1377" s="27">
        <v>42783.459398148145</v>
      </c>
      <c r="B1377" s="16">
        <v>1</v>
      </c>
      <c r="C1377" s="16"/>
      <c r="D1377" s="16"/>
      <c r="E1377" s="16"/>
      <c r="F1377" s="16">
        <v>1</v>
      </c>
    </row>
    <row r="1378" spans="1:6" x14ac:dyDescent="0.2">
      <c r="A1378" s="27">
        <v>42783.513182870367</v>
      </c>
      <c r="B1378" s="16"/>
      <c r="C1378" s="16">
        <v>1</v>
      </c>
      <c r="D1378" s="16"/>
      <c r="E1378" s="16"/>
      <c r="F1378" s="16">
        <v>1</v>
      </c>
    </row>
    <row r="1379" spans="1:6" x14ac:dyDescent="0.2">
      <c r="A1379" s="27">
        <v>42785.270370370374</v>
      </c>
      <c r="B1379" s="16"/>
      <c r="C1379" s="16">
        <v>1</v>
      </c>
      <c r="D1379" s="16"/>
      <c r="E1379" s="16"/>
      <c r="F1379" s="16">
        <v>1</v>
      </c>
    </row>
    <row r="1380" spans="1:6" x14ac:dyDescent="0.2">
      <c r="A1380" s="27">
        <v>42786.350231481483</v>
      </c>
      <c r="B1380" s="16"/>
      <c r="C1380" s="16">
        <v>1</v>
      </c>
      <c r="D1380" s="16"/>
      <c r="E1380" s="16"/>
      <c r="F1380" s="16">
        <v>1</v>
      </c>
    </row>
    <row r="1381" spans="1:6" x14ac:dyDescent="0.2">
      <c r="A1381" s="27">
        <v>42787.862430555557</v>
      </c>
      <c r="B1381" s="16"/>
      <c r="C1381" s="16">
        <v>1</v>
      </c>
      <c r="D1381" s="16"/>
      <c r="E1381" s="16"/>
      <c r="F1381" s="16">
        <v>1</v>
      </c>
    </row>
    <row r="1382" spans="1:6" x14ac:dyDescent="0.2">
      <c r="A1382" s="27">
        <v>42788.565208333333</v>
      </c>
      <c r="B1382" s="16"/>
      <c r="C1382" s="16">
        <v>1</v>
      </c>
      <c r="D1382" s="16"/>
      <c r="E1382" s="16"/>
      <c r="F1382" s="16">
        <v>1</v>
      </c>
    </row>
    <row r="1383" spans="1:6" x14ac:dyDescent="0.2">
      <c r="A1383" s="27">
        <v>42789.462430555555</v>
      </c>
      <c r="B1383" s="16"/>
      <c r="C1383" s="16">
        <v>1</v>
      </c>
      <c r="D1383" s="16"/>
      <c r="E1383" s="16"/>
      <c r="F1383" s="16">
        <v>1</v>
      </c>
    </row>
    <row r="1384" spans="1:6" x14ac:dyDescent="0.2">
      <c r="A1384" s="27">
        <v>42790.583368055559</v>
      </c>
      <c r="B1384" s="16"/>
      <c r="C1384" s="16"/>
      <c r="D1384" s="16"/>
      <c r="E1384" s="16">
        <v>1</v>
      </c>
      <c r="F1384" s="16">
        <v>1</v>
      </c>
    </row>
    <row r="1385" spans="1:6" x14ac:dyDescent="0.2">
      <c r="A1385" s="27">
        <v>42796.538275462961</v>
      </c>
      <c r="B1385" s="16"/>
      <c r="C1385" s="16">
        <v>1</v>
      </c>
      <c r="D1385" s="16"/>
      <c r="E1385" s="16"/>
      <c r="F1385" s="16">
        <v>1</v>
      </c>
    </row>
    <row r="1386" spans="1:6" x14ac:dyDescent="0.2">
      <c r="A1386" s="27">
        <v>42796.682476851849</v>
      </c>
      <c r="B1386" s="16"/>
      <c r="C1386" s="16">
        <v>1</v>
      </c>
      <c r="D1386" s="16"/>
      <c r="E1386" s="16"/>
      <c r="F1386" s="16">
        <v>1</v>
      </c>
    </row>
    <row r="1387" spans="1:6" x14ac:dyDescent="0.2">
      <c r="A1387" s="27">
        <v>42800.720127314817</v>
      </c>
      <c r="B1387" s="16"/>
      <c r="C1387" s="16">
        <v>1</v>
      </c>
      <c r="D1387" s="16"/>
      <c r="E1387" s="16"/>
      <c r="F1387" s="16">
        <v>1</v>
      </c>
    </row>
    <row r="1388" spans="1:6" x14ac:dyDescent="0.2">
      <c r="A1388" s="27">
        <v>42800.753333333334</v>
      </c>
      <c r="B1388" s="16"/>
      <c r="C1388" s="16">
        <v>1</v>
      </c>
      <c r="D1388" s="16"/>
      <c r="E1388" s="16"/>
      <c r="F1388" s="16">
        <v>1</v>
      </c>
    </row>
    <row r="1389" spans="1:6" x14ac:dyDescent="0.2">
      <c r="A1389" s="27">
        <v>42800.801817129628</v>
      </c>
      <c r="B1389" s="16"/>
      <c r="C1389" s="16">
        <v>1</v>
      </c>
      <c r="D1389" s="16"/>
      <c r="E1389" s="16"/>
      <c r="F1389" s="16">
        <v>1</v>
      </c>
    </row>
    <row r="1390" spans="1:6" x14ac:dyDescent="0.2">
      <c r="A1390" s="27">
        <v>42801.774699074071</v>
      </c>
      <c r="B1390" s="16"/>
      <c r="C1390" s="16">
        <v>1</v>
      </c>
      <c r="D1390" s="16"/>
      <c r="E1390" s="16"/>
      <c r="F1390" s="16">
        <v>1</v>
      </c>
    </row>
    <row r="1391" spans="1:6" x14ac:dyDescent="0.2">
      <c r="A1391" s="27">
        <v>42802.718784722223</v>
      </c>
      <c r="B1391" s="16"/>
      <c r="C1391" s="16">
        <v>1</v>
      </c>
      <c r="D1391" s="16"/>
      <c r="E1391" s="16"/>
      <c r="F1391" s="16">
        <v>1</v>
      </c>
    </row>
    <row r="1392" spans="1:6" x14ac:dyDescent="0.2">
      <c r="A1392" s="27">
        <v>42803.579224537039</v>
      </c>
      <c r="B1392" s="16"/>
      <c r="C1392" s="16">
        <v>1</v>
      </c>
      <c r="D1392" s="16"/>
      <c r="E1392" s="16"/>
      <c r="F1392" s="16">
        <v>1</v>
      </c>
    </row>
    <row r="1393" spans="1:6" x14ac:dyDescent="0.2">
      <c r="A1393" s="27">
        <v>42803.842812499999</v>
      </c>
      <c r="B1393" s="16"/>
      <c r="C1393" s="16">
        <v>1</v>
      </c>
      <c r="D1393" s="16"/>
      <c r="E1393" s="16"/>
      <c r="F1393" s="16">
        <v>1</v>
      </c>
    </row>
    <row r="1394" spans="1:6" x14ac:dyDescent="0.2">
      <c r="A1394" s="27">
        <v>42807.151863425926</v>
      </c>
      <c r="B1394" s="16"/>
      <c r="C1394" s="16">
        <v>1</v>
      </c>
      <c r="D1394" s="16"/>
      <c r="E1394" s="16"/>
      <c r="F1394" s="16">
        <v>1</v>
      </c>
    </row>
    <row r="1395" spans="1:6" x14ac:dyDescent="0.2">
      <c r="A1395" s="27">
        <v>42807.885057870371</v>
      </c>
      <c r="B1395" s="16"/>
      <c r="C1395" s="16">
        <v>1</v>
      </c>
      <c r="D1395" s="16"/>
      <c r="E1395" s="16"/>
      <c r="F1395" s="16">
        <v>1</v>
      </c>
    </row>
    <row r="1396" spans="1:6" x14ac:dyDescent="0.2">
      <c r="A1396" s="27">
        <v>42808.358287037037</v>
      </c>
      <c r="B1396" s="16"/>
      <c r="C1396" s="16">
        <v>1</v>
      </c>
      <c r="D1396" s="16"/>
      <c r="E1396" s="16"/>
      <c r="F1396" s="16">
        <v>1</v>
      </c>
    </row>
    <row r="1397" spans="1:6" x14ac:dyDescent="0.2">
      <c r="A1397" s="27">
        <v>42808.640231481484</v>
      </c>
      <c r="B1397" s="16"/>
      <c r="C1397" s="16">
        <v>1</v>
      </c>
      <c r="D1397" s="16"/>
      <c r="E1397" s="16"/>
      <c r="F1397" s="16">
        <v>1</v>
      </c>
    </row>
    <row r="1398" spans="1:6" x14ac:dyDescent="0.2">
      <c r="A1398" s="27">
        <v>42809.645914351851</v>
      </c>
      <c r="B1398" s="16"/>
      <c r="C1398" s="16">
        <v>1</v>
      </c>
      <c r="D1398" s="16"/>
      <c r="E1398" s="16"/>
      <c r="F1398" s="16">
        <v>1</v>
      </c>
    </row>
    <row r="1399" spans="1:6" x14ac:dyDescent="0.2">
      <c r="A1399" s="27" t="s">
        <v>8361</v>
      </c>
      <c r="B1399" s="16">
        <v>839</v>
      </c>
      <c r="C1399" s="16">
        <v>24</v>
      </c>
      <c r="D1399" s="16">
        <v>493</v>
      </c>
      <c r="E1399" s="16">
        <v>37</v>
      </c>
      <c r="F1399" s="16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zoomScaleNormal="100" workbookViewId="0">
      <pane xSplit="2" ySplit="2" topLeftCell="E3" activePane="bottomRight" state="frozen"/>
      <selection pane="topRight" activeCell="C1" sqref="C1"/>
      <selection pane="bottomLeft" activeCell="A3" sqref="A3"/>
      <selection pane="bottomRight" activeCell="R4051" sqref="R4051"/>
    </sheetView>
  </sheetViews>
  <sheetFormatPr baseColWidth="10" defaultColWidth="8.83203125" defaultRowHeight="15" x14ac:dyDescent="0.2"/>
  <cols>
    <col min="1" max="1" width="7.6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8.6640625" style="8" customWidth="1"/>
    <col min="6" max="6" width="19.5" customWidth="1"/>
    <col min="7" max="7" width="12.1640625" bestFit="1" customWidth="1"/>
    <col min="8" max="8" width="13" bestFit="1" customWidth="1"/>
    <col min="9" max="9" width="18.33203125" style="16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4" bestFit="1" customWidth="1"/>
    <col min="15" max="15" width="16.33203125" style="11" bestFit="1" customWidth="1"/>
    <col min="16" max="16" width="18.6640625" customWidth="1"/>
    <col min="17" max="17" width="21.1640625" bestFit="1" customWidth="1"/>
    <col min="18" max="18" width="14.5" bestFit="1" customWidth="1"/>
    <col min="19" max="19" width="26.33203125" style="14" bestFit="1" customWidth="1"/>
    <col min="20" max="20" width="9.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2" t="s">
        <v>8307</v>
      </c>
      <c r="Q1" s="17" t="s">
        <v>8358</v>
      </c>
      <c r="R1" s="19" t="s">
        <v>8359</v>
      </c>
      <c r="S1" s="22" t="s">
        <v>8365</v>
      </c>
      <c r="T1" s="26" t="s">
        <v>8369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 s="16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 s="13">
        <f>IFERROR(ROUND(E2/L2,2),0)</f>
        <v>88.6</v>
      </c>
      <c r="Q2" s="18" t="s">
        <v>8308</v>
      </c>
      <c r="R2" t="s">
        <v>8309</v>
      </c>
      <c r="S2" s="14">
        <f>(((J2/60)/60)/24)+DATE(1970,1,1)</f>
        <v>41324.214571759258</v>
      </c>
      <c r="T2">
        <f>YEAR(S2)</f>
        <v>2013</v>
      </c>
      <c r="U2" s="28"/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 s="16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>ROUND(E3/D3*100,0)</f>
        <v>21535</v>
      </c>
      <c r="P3" s="13">
        <f>IFERROR(ROUND(E3/L3,2),0)</f>
        <v>1389.36</v>
      </c>
      <c r="Q3" s="18" t="s">
        <v>8308</v>
      </c>
      <c r="R3" t="s">
        <v>8310</v>
      </c>
      <c r="S3" s="14">
        <f t="shared" ref="S3:S66" si="0">(((J3/60)/60)/24)+DATE(1970,1,1)</f>
        <v>42714.440416666665</v>
      </c>
      <c r="T3">
        <f t="shared" ref="T3:T66" si="1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 s="16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>ROUND(E4/D4*100,0)</f>
        <v>263</v>
      </c>
      <c r="P4" s="13">
        <f>IFERROR(ROUND(E4/L4,2),0)</f>
        <v>272.36</v>
      </c>
      <c r="Q4" s="18" t="s">
        <v>8308</v>
      </c>
      <c r="R4" t="s">
        <v>8309</v>
      </c>
      <c r="S4" s="14">
        <f t="shared" si="0"/>
        <v>41561.500706018516</v>
      </c>
      <c r="T4">
        <f t="shared" si="1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 s="16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>ROUND(E5/D5*100,0)</f>
        <v>543</v>
      </c>
      <c r="P5" s="13">
        <f>IFERROR(ROUND(E5/L5,2),0)</f>
        <v>116.35</v>
      </c>
      <c r="Q5" s="18" t="s">
        <v>8308</v>
      </c>
      <c r="R5" t="s">
        <v>8309</v>
      </c>
      <c r="S5" s="14">
        <f t="shared" si="0"/>
        <v>41803.880659722221</v>
      </c>
      <c r="T5">
        <f t="shared" si="1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 s="1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>ROUND(E6/D6*100,0)</f>
        <v>800</v>
      </c>
      <c r="P6" s="13">
        <f>IFERROR(ROUND(E6/L6,2),0)</f>
        <v>188.51</v>
      </c>
      <c r="Q6" s="18" t="s">
        <v>8308</v>
      </c>
      <c r="R6" t="s">
        <v>8309</v>
      </c>
      <c r="S6" s="14">
        <f t="shared" si="0"/>
        <v>42473.604270833333</v>
      </c>
      <c r="T6">
        <f t="shared" si="1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 s="16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>ROUND(E7/D7*100,0)</f>
        <v>495</v>
      </c>
      <c r="P7" s="13">
        <f>IFERROR(ROUND(E7/L7,2),0)</f>
        <v>173.58</v>
      </c>
      <c r="Q7" s="18" t="s">
        <v>8308</v>
      </c>
      <c r="R7" t="s">
        <v>8309</v>
      </c>
      <c r="S7" s="14">
        <f t="shared" si="0"/>
        <v>42499.960810185185</v>
      </c>
      <c r="T7">
        <f t="shared" si="1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 s="16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>ROUND(E8/D8*100,0)</f>
        <v>1182</v>
      </c>
      <c r="P8" s="13">
        <f>IFERROR(ROUND(E8/L8,2),0)</f>
        <v>29.19</v>
      </c>
      <c r="Q8" s="18" t="s">
        <v>8311</v>
      </c>
      <c r="R8" t="s">
        <v>8312</v>
      </c>
      <c r="S8" s="14">
        <f t="shared" si="0"/>
        <v>41394.871678240743</v>
      </c>
      <c r="T8">
        <f t="shared" si="1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 s="16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>ROUND(E9/D9*100,0)</f>
        <v>1027</v>
      </c>
      <c r="P9" s="13">
        <f>IFERROR(ROUND(E9/L9,2),0)</f>
        <v>1323.25</v>
      </c>
      <c r="Q9" s="18" t="s">
        <v>8308</v>
      </c>
      <c r="R9" t="s">
        <v>8309</v>
      </c>
      <c r="S9" s="14">
        <f t="shared" si="0"/>
        <v>41039.225601851853</v>
      </c>
      <c r="T9">
        <f t="shared" si="1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 s="16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>ROUND(E10/D10*100,0)</f>
        <v>257</v>
      </c>
      <c r="P10" s="13">
        <f>IFERROR(ROUND(E10/L10,2),0)</f>
        <v>247.94</v>
      </c>
      <c r="Q10" s="18" t="s">
        <v>8308</v>
      </c>
      <c r="R10" t="s">
        <v>8309</v>
      </c>
      <c r="S10" s="14">
        <f t="shared" si="0"/>
        <v>42549.722962962958</v>
      </c>
      <c r="T10">
        <f t="shared" si="1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 s="16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>ROUND(E11/D11*100,0)</f>
        <v>191</v>
      </c>
      <c r="P11" s="13">
        <f>IFERROR(ROUND(E11/L11,2),0)</f>
        <v>86.16</v>
      </c>
      <c r="Q11" s="18" t="s">
        <v>8308</v>
      </c>
      <c r="R11" t="s">
        <v>8309</v>
      </c>
      <c r="S11" s="14">
        <f t="shared" si="0"/>
        <v>41389.364849537036</v>
      </c>
      <c r="T11">
        <f t="shared" si="1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 s="16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>ROUND(E12/D12*100,0)</f>
        <v>157</v>
      </c>
      <c r="P12" s="13">
        <f>IFERROR(ROUND(E12/L12,2),0)</f>
        <v>849.67</v>
      </c>
      <c r="Q12" s="18" t="s">
        <v>8313</v>
      </c>
      <c r="R12" t="s">
        <v>8314</v>
      </c>
      <c r="S12" s="14">
        <f t="shared" si="0"/>
        <v>42415.253437499996</v>
      </c>
      <c r="T12">
        <f t="shared" si="1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 s="16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>ROUND(E13/D13*100,0)</f>
        <v>820</v>
      </c>
      <c r="P13" s="13">
        <f>IFERROR(ROUND(E13/L13,2),0)</f>
        <v>422.02</v>
      </c>
      <c r="Q13" s="18" t="s">
        <v>8308</v>
      </c>
      <c r="R13" t="s">
        <v>8309</v>
      </c>
      <c r="S13" s="14">
        <f t="shared" si="0"/>
        <v>42347.358483796299</v>
      </c>
      <c r="T13">
        <f t="shared" si="1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 s="16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>ROUND(E14/D14*100,0)</f>
        <v>317</v>
      </c>
      <c r="P14" s="13">
        <f>IFERROR(ROUND(E14/L14,2),0)</f>
        <v>259.25</v>
      </c>
      <c r="Q14" s="18" t="s">
        <v>8308</v>
      </c>
      <c r="R14" t="s">
        <v>8309</v>
      </c>
      <c r="S14" s="14">
        <f t="shared" si="0"/>
        <v>42519.6565162037</v>
      </c>
      <c r="T14">
        <f t="shared" si="1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 s="16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>ROUND(E15/D15*100,0)</f>
        <v>699</v>
      </c>
      <c r="P15" s="13">
        <f>IFERROR(ROUND(E15/L15,2),0)</f>
        <v>842.11</v>
      </c>
      <c r="Q15" s="18" t="s">
        <v>8308</v>
      </c>
      <c r="R15" t="s">
        <v>8309</v>
      </c>
      <c r="S15" s="14">
        <f t="shared" si="0"/>
        <v>42394.580740740741</v>
      </c>
      <c r="T15">
        <f t="shared" si="1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 s="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>ROUND(E16/D16*100,0)</f>
        <v>348</v>
      </c>
      <c r="P16" s="13">
        <f>IFERROR(ROUND(E16/L16,2),0)</f>
        <v>511.79</v>
      </c>
      <c r="Q16" s="18" t="s">
        <v>8308</v>
      </c>
      <c r="R16" t="s">
        <v>8309</v>
      </c>
      <c r="S16" s="14">
        <f t="shared" si="0"/>
        <v>42157.251828703709</v>
      </c>
      <c r="T16">
        <f t="shared" si="1"/>
        <v>2015</v>
      </c>
    </row>
    <row r="17" spans="1:20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 s="16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>ROUND(E17/D17*100,0)</f>
        <v>34</v>
      </c>
      <c r="P17" s="13">
        <f>IFERROR(ROUND(E17/L17,2),0)</f>
        <v>223.58</v>
      </c>
      <c r="Q17" s="18" t="s">
        <v>8308</v>
      </c>
      <c r="R17" t="s">
        <v>8315</v>
      </c>
      <c r="S17" s="14">
        <f t="shared" si="0"/>
        <v>42689.582349537035</v>
      </c>
      <c r="T17">
        <f t="shared" si="1"/>
        <v>2016</v>
      </c>
    </row>
    <row r="18" spans="1:20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 s="16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>ROUND(E18/D18*100,0)</f>
        <v>126</v>
      </c>
      <c r="P18" s="13">
        <f>IFERROR(ROUND(E18/L18,2),0)</f>
        <v>64.569999999999993</v>
      </c>
      <c r="Q18" s="18" t="s">
        <v>8308</v>
      </c>
      <c r="R18" t="s">
        <v>8309</v>
      </c>
      <c r="S18" s="14">
        <f t="shared" si="0"/>
        <v>41744.290868055556</v>
      </c>
      <c r="T18">
        <f t="shared" si="1"/>
        <v>2014</v>
      </c>
    </row>
    <row r="19" spans="1:20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 s="16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>ROUND(E19/D19*100,0)</f>
        <v>788</v>
      </c>
      <c r="P19" s="13">
        <f>IFERROR(ROUND(E19/L19,2),0)</f>
        <v>176.2</v>
      </c>
      <c r="Q19" s="18" t="s">
        <v>8308</v>
      </c>
      <c r="R19" t="s">
        <v>8309</v>
      </c>
      <c r="S19" s="14">
        <f t="shared" si="0"/>
        <v>41730.584374999999</v>
      </c>
      <c r="T19">
        <f t="shared" si="1"/>
        <v>2014</v>
      </c>
    </row>
    <row r="20" spans="1:20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 s="16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>ROUND(E20/D20*100,0)</f>
        <v>2791</v>
      </c>
      <c r="P20" s="13">
        <f>IFERROR(ROUND(E20/L20,2),0)</f>
        <v>83.8</v>
      </c>
      <c r="Q20" s="18" t="s">
        <v>8308</v>
      </c>
      <c r="R20" t="s">
        <v>8315</v>
      </c>
      <c r="S20" s="14">
        <f t="shared" si="0"/>
        <v>42704.335810185185</v>
      </c>
      <c r="T20">
        <f t="shared" si="1"/>
        <v>2016</v>
      </c>
    </row>
    <row r="21" spans="1:20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 s="16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>ROUND(E21/D21*100,0)</f>
        <v>387</v>
      </c>
      <c r="P21" s="13">
        <f>IFERROR(ROUND(E21/L21,2),0)</f>
        <v>593.94000000000005</v>
      </c>
      <c r="Q21" s="18" t="s">
        <v>8308</v>
      </c>
      <c r="R21" t="s">
        <v>8309</v>
      </c>
      <c r="S21" s="14">
        <f t="shared" si="0"/>
        <v>42076.130011574074</v>
      </c>
      <c r="T21">
        <f t="shared" si="1"/>
        <v>2015</v>
      </c>
    </row>
    <row r="22" spans="1:20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 s="16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>ROUND(E22/D22*100,0)</f>
        <v>1460</v>
      </c>
      <c r="P22" s="13">
        <f>IFERROR(ROUND(E22/L22,2),0)</f>
        <v>134.36000000000001</v>
      </c>
      <c r="Q22" s="18" t="s">
        <v>8308</v>
      </c>
      <c r="R22" t="s">
        <v>8310</v>
      </c>
      <c r="S22" s="14">
        <f t="shared" si="0"/>
        <v>42199.651319444441</v>
      </c>
      <c r="T22">
        <f t="shared" si="1"/>
        <v>2015</v>
      </c>
    </row>
    <row r="23" spans="1:20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 s="16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>ROUND(E23/D23*100,0)</f>
        <v>951</v>
      </c>
      <c r="P23" s="13">
        <f>IFERROR(ROUND(E23/L23,2),0)</f>
        <v>65.89</v>
      </c>
      <c r="Q23" s="18" t="s">
        <v>8316</v>
      </c>
      <c r="R23" t="s">
        <v>8317</v>
      </c>
      <c r="S23" s="14">
        <f t="shared" si="0"/>
        <v>42033.584016203706</v>
      </c>
      <c r="T23">
        <f t="shared" si="1"/>
        <v>2015</v>
      </c>
    </row>
    <row r="24" spans="1:20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 s="16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>ROUND(E24/D24*100,0)</f>
        <v>975</v>
      </c>
      <c r="P24" s="13">
        <f>IFERROR(ROUND(E24/L24,2),0)</f>
        <v>426.93</v>
      </c>
      <c r="Q24" s="18" t="s">
        <v>8316</v>
      </c>
      <c r="R24" t="s">
        <v>8317</v>
      </c>
      <c r="S24" s="14">
        <f t="shared" si="0"/>
        <v>42677.005474537036</v>
      </c>
      <c r="T24">
        <f t="shared" si="1"/>
        <v>2016</v>
      </c>
    </row>
    <row r="25" spans="1:20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 s="16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>ROUND(E25/D25*100,0)</f>
        <v>260</v>
      </c>
      <c r="P25" s="13">
        <f>IFERROR(ROUND(E25/L25,2),0)</f>
        <v>180.75</v>
      </c>
      <c r="Q25" s="18" t="s">
        <v>8308</v>
      </c>
      <c r="R25" t="s">
        <v>8309</v>
      </c>
      <c r="S25" s="14">
        <f t="shared" si="0"/>
        <v>42452.272824074069</v>
      </c>
      <c r="T25">
        <f t="shared" si="1"/>
        <v>2016</v>
      </c>
    </row>
    <row r="26" spans="1:20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 s="1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>ROUND(E26/D26*100,0)</f>
        <v>115</v>
      </c>
      <c r="P26" s="13">
        <f>IFERROR(ROUND(E26/L26,2),0)</f>
        <v>282.66000000000003</v>
      </c>
      <c r="Q26" s="18" t="s">
        <v>8308</v>
      </c>
      <c r="R26" t="s">
        <v>8309</v>
      </c>
      <c r="S26" s="14">
        <f t="shared" si="0"/>
        <v>42290.460023148145</v>
      </c>
      <c r="T26">
        <f t="shared" si="1"/>
        <v>2015</v>
      </c>
    </row>
    <row r="27" spans="1:20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 s="16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>ROUND(E27/D27*100,0)</f>
        <v>382</v>
      </c>
      <c r="P27" s="13">
        <f>IFERROR(ROUND(E27/L27,2),0)</f>
        <v>128.38999999999999</v>
      </c>
      <c r="Q27" s="18" t="s">
        <v>8308</v>
      </c>
      <c r="R27" t="s">
        <v>8309</v>
      </c>
      <c r="S27" s="14">
        <f t="shared" si="0"/>
        <v>42136.209675925929</v>
      </c>
      <c r="T27">
        <f t="shared" si="1"/>
        <v>2015</v>
      </c>
    </row>
    <row r="28" spans="1:20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 s="16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>ROUND(E28/D28*100,0)</f>
        <v>207</v>
      </c>
      <c r="P28" s="13">
        <f>IFERROR(ROUND(E28/L28,2),0)</f>
        <v>136.63999999999999</v>
      </c>
      <c r="Q28" s="18" t="s">
        <v>8308</v>
      </c>
      <c r="R28" t="s">
        <v>8309</v>
      </c>
      <c r="S28" s="14">
        <f t="shared" si="0"/>
        <v>41835.540486111109</v>
      </c>
      <c r="T28">
        <f t="shared" si="1"/>
        <v>2014</v>
      </c>
    </row>
    <row r="29" spans="1:20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 s="16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>ROUND(E29/D29*100,0)</f>
        <v>53</v>
      </c>
      <c r="P29" s="13">
        <f>IFERROR(ROUND(E29/L29,2),0)</f>
        <v>2928.93</v>
      </c>
      <c r="Q29" s="18" t="s">
        <v>8308</v>
      </c>
      <c r="R29" t="s">
        <v>8318</v>
      </c>
      <c r="S29" s="14">
        <f t="shared" si="0"/>
        <v>42746.270057870366</v>
      </c>
      <c r="T29">
        <f t="shared" si="1"/>
        <v>2017</v>
      </c>
    </row>
    <row r="30" spans="1:20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 s="16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>ROUND(E30/D30*100,0)</f>
        <v>1015</v>
      </c>
      <c r="P30" s="13">
        <f>IFERROR(ROUND(E30/L30,2),0)</f>
        <v>56.97</v>
      </c>
      <c r="Q30" s="18" t="s">
        <v>8316</v>
      </c>
      <c r="R30" t="s">
        <v>8317</v>
      </c>
      <c r="S30" s="14">
        <f t="shared" si="0"/>
        <v>42068.209097222221</v>
      </c>
      <c r="T30">
        <f t="shared" si="1"/>
        <v>2015</v>
      </c>
    </row>
    <row r="31" spans="1:20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 s="16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>ROUND(E31/D31*100,0)</f>
        <v>402</v>
      </c>
      <c r="P31" s="13">
        <f>IFERROR(ROUND(E31/L31,2),0)</f>
        <v>245.02</v>
      </c>
      <c r="Q31" s="18" t="s">
        <v>8308</v>
      </c>
      <c r="R31" t="s">
        <v>8309</v>
      </c>
      <c r="S31" s="14">
        <f t="shared" si="0"/>
        <v>42311.216898148152</v>
      </c>
      <c r="T31">
        <f t="shared" si="1"/>
        <v>2015</v>
      </c>
    </row>
    <row r="32" spans="1:20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 s="16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>ROUND(E32/D32*100,0)</f>
        <v>945</v>
      </c>
      <c r="P32" s="13">
        <f>IFERROR(ROUND(E32/L32,2),0)</f>
        <v>164.8</v>
      </c>
      <c r="Q32" s="18" t="s">
        <v>8316</v>
      </c>
      <c r="R32" t="s">
        <v>8317</v>
      </c>
      <c r="S32" s="14">
        <f t="shared" si="0"/>
        <v>41873.79184027778</v>
      </c>
      <c r="T32">
        <f t="shared" si="1"/>
        <v>2014</v>
      </c>
    </row>
    <row r="33" spans="1:20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 s="16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>ROUND(E33/D33*100,0)</f>
        <v>485</v>
      </c>
      <c r="P33" s="13">
        <f>IFERROR(ROUND(E33/L33,2),0)</f>
        <v>108.97</v>
      </c>
      <c r="Q33" s="18" t="s">
        <v>8308</v>
      </c>
      <c r="R33" t="s">
        <v>8309</v>
      </c>
      <c r="S33" s="14">
        <f t="shared" si="0"/>
        <v>42605.70857638889</v>
      </c>
      <c r="T33">
        <f t="shared" si="1"/>
        <v>2016</v>
      </c>
    </row>
    <row r="34" spans="1:20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 s="16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>ROUND(E34/D34*100,0)</f>
        <v>526</v>
      </c>
      <c r="P34" s="13">
        <f>IFERROR(ROUND(E34/L34,2),0)</f>
        <v>54.88</v>
      </c>
      <c r="Q34" s="18" t="s">
        <v>8319</v>
      </c>
      <c r="R34" t="s">
        <v>8320</v>
      </c>
      <c r="S34" s="14">
        <f t="shared" si="0"/>
        <v>41842.917129629634</v>
      </c>
      <c r="T34">
        <f t="shared" si="1"/>
        <v>2014</v>
      </c>
    </row>
    <row r="35" spans="1:20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 s="16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>ROUND(E35/D35*100,0)</f>
        <v>720</v>
      </c>
      <c r="P35" s="13">
        <f>IFERROR(ROUND(E35/L35,2),0)</f>
        <v>107.82</v>
      </c>
      <c r="Q35" s="18" t="s">
        <v>8316</v>
      </c>
      <c r="R35" t="s">
        <v>8317</v>
      </c>
      <c r="S35" s="14">
        <f t="shared" si="0"/>
        <v>42725.869363425925</v>
      </c>
      <c r="T35">
        <f t="shared" si="1"/>
        <v>2016</v>
      </c>
    </row>
    <row r="36" spans="1:20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 s="1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>ROUND(E36/D36*100,0)</f>
        <v>355</v>
      </c>
      <c r="P36" s="13">
        <f>IFERROR(ROUND(E36/L36,2),0)</f>
        <v>91.21</v>
      </c>
      <c r="Q36" s="18" t="s">
        <v>8308</v>
      </c>
      <c r="R36" t="s">
        <v>8309</v>
      </c>
      <c r="S36" s="14">
        <f t="shared" si="0"/>
        <v>42423.542384259257</v>
      </c>
      <c r="T36">
        <f t="shared" si="1"/>
        <v>2016</v>
      </c>
    </row>
    <row r="37" spans="1:20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 s="16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>ROUND(E37/D37*100,0)</f>
        <v>353</v>
      </c>
      <c r="P37" s="13">
        <f>IFERROR(ROUND(E37/L37,2),0)</f>
        <v>326.29000000000002</v>
      </c>
      <c r="Q37" s="18" t="s">
        <v>8308</v>
      </c>
      <c r="R37" t="s">
        <v>8309</v>
      </c>
      <c r="S37" s="14">
        <f t="shared" si="0"/>
        <v>42375.08394675926</v>
      </c>
      <c r="T37">
        <f t="shared" si="1"/>
        <v>2016</v>
      </c>
    </row>
    <row r="38" spans="1:20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 s="16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>ROUND(E38/D38*100,0)</f>
        <v>294</v>
      </c>
      <c r="P38" s="13">
        <f>IFERROR(ROUND(E38/L38,2),0)</f>
        <v>483.34</v>
      </c>
      <c r="Q38" s="18" t="s">
        <v>8308</v>
      </c>
      <c r="R38" t="s">
        <v>8309</v>
      </c>
      <c r="S38" s="14">
        <f t="shared" si="0"/>
        <v>42067.923668981486</v>
      </c>
      <c r="T38">
        <f t="shared" si="1"/>
        <v>2015</v>
      </c>
    </row>
    <row r="39" spans="1:20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 s="16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>ROUND(E39/D39*100,0)</f>
        <v>114</v>
      </c>
      <c r="P39" s="13">
        <f>IFERROR(ROUND(E39/L39,2),0)</f>
        <v>161.26</v>
      </c>
      <c r="Q39" s="18" t="s">
        <v>8321</v>
      </c>
      <c r="R39" t="s">
        <v>8322</v>
      </c>
      <c r="S39" s="14">
        <f t="shared" si="0"/>
        <v>41261.767812500002</v>
      </c>
      <c r="T39">
        <f t="shared" si="1"/>
        <v>2012</v>
      </c>
    </row>
    <row r="40" spans="1:20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 s="16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>ROUND(E40/D40*100,0)</f>
        <v>1705</v>
      </c>
      <c r="P40" s="13">
        <f>IFERROR(ROUND(E40/L40,2),0)</f>
        <v>68.819999999999993</v>
      </c>
      <c r="Q40" s="18" t="s">
        <v>8308</v>
      </c>
      <c r="R40" t="s">
        <v>8309</v>
      </c>
      <c r="S40" s="14">
        <f t="shared" si="0"/>
        <v>42548.269861111112</v>
      </c>
      <c r="T40">
        <f t="shared" si="1"/>
        <v>2016</v>
      </c>
    </row>
    <row r="41" spans="1:20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 s="16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>ROUND(E41/D41*100,0)</f>
        <v>136</v>
      </c>
      <c r="P41" s="13">
        <f>IFERROR(ROUND(E41/L41,2),0)</f>
        <v>449.26</v>
      </c>
      <c r="Q41" s="18" t="s">
        <v>8308</v>
      </c>
      <c r="R41" t="s">
        <v>8309</v>
      </c>
      <c r="S41" s="14">
        <f t="shared" si="0"/>
        <v>42675.438946759255</v>
      </c>
      <c r="T41">
        <f t="shared" si="1"/>
        <v>2016</v>
      </c>
    </row>
    <row r="42" spans="1:20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 s="16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>ROUND(E42/D42*100,0)</f>
        <v>147</v>
      </c>
      <c r="P42" s="13">
        <f>IFERROR(ROUND(E42/L42,2),0)</f>
        <v>155.24</v>
      </c>
      <c r="Q42" s="18" t="s">
        <v>8323</v>
      </c>
      <c r="R42" t="s">
        <v>8324</v>
      </c>
      <c r="S42" s="14">
        <f t="shared" si="0"/>
        <v>41894.632361111115</v>
      </c>
      <c r="T42">
        <f t="shared" si="1"/>
        <v>2014</v>
      </c>
    </row>
    <row r="43" spans="1:20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 s="16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>ROUND(E43/D43*100,0)</f>
        <v>113</v>
      </c>
      <c r="P43" s="13">
        <f>IFERROR(ROUND(E43/L43,2),0)</f>
        <v>147.16999999999999</v>
      </c>
      <c r="Q43" s="18" t="s">
        <v>8321</v>
      </c>
      <c r="R43" t="s">
        <v>8322</v>
      </c>
      <c r="S43" s="14">
        <f t="shared" si="0"/>
        <v>42775.314884259264</v>
      </c>
      <c r="T43">
        <f t="shared" si="1"/>
        <v>2017</v>
      </c>
    </row>
    <row r="44" spans="1:20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 s="16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>ROUND(E44/D44*100,0)</f>
        <v>211</v>
      </c>
      <c r="P44" s="13">
        <f>IFERROR(ROUND(E44/L44,2),0)</f>
        <v>262.16000000000003</v>
      </c>
      <c r="Q44" s="18" t="s">
        <v>8308</v>
      </c>
      <c r="R44" t="s">
        <v>8309</v>
      </c>
      <c r="S44" s="14">
        <f t="shared" si="0"/>
        <v>42311.625081018516</v>
      </c>
      <c r="T44">
        <f t="shared" si="1"/>
        <v>2015</v>
      </c>
    </row>
    <row r="45" spans="1:20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 s="16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>ROUND(E45/D45*100,0)</f>
        <v>1678</v>
      </c>
      <c r="P45" s="13">
        <f>IFERROR(ROUND(E45/L45,2),0)</f>
        <v>20.47</v>
      </c>
      <c r="Q45" s="18" t="s">
        <v>8308</v>
      </c>
      <c r="R45" t="s">
        <v>8309</v>
      </c>
      <c r="S45" s="14">
        <f t="shared" si="0"/>
        <v>41450.681574074071</v>
      </c>
      <c r="T45">
        <f t="shared" si="1"/>
        <v>2013</v>
      </c>
    </row>
    <row r="46" spans="1:20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 s="1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>ROUND(E46/D46*100,0)</f>
        <v>399</v>
      </c>
      <c r="P46" s="13">
        <f>IFERROR(ROUND(E46/L46,2),0)</f>
        <v>577.28</v>
      </c>
      <c r="Q46" s="18" t="s">
        <v>8308</v>
      </c>
      <c r="R46" t="s">
        <v>8309</v>
      </c>
      <c r="S46" s="14">
        <f t="shared" si="0"/>
        <v>41020.271770833337</v>
      </c>
      <c r="T46">
        <f t="shared" si="1"/>
        <v>2012</v>
      </c>
    </row>
    <row r="47" spans="1:20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 s="16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>ROUND(E47/D47*100,0)</f>
        <v>161</v>
      </c>
      <c r="P47" s="13">
        <f>IFERROR(ROUND(E47/L47,2),0)</f>
        <v>457.39</v>
      </c>
      <c r="Q47" s="18" t="s">
        <v>8308</v>
      </c>
      <c r="R47" t="s">
        <v>8309</v>
      </c>
      <c r="S47" s="14">
        <f t="shared" si="0"/>
        <v>42136.420752314814</v>
      </c>
      <c r="T47">
        <f t="shared" si="1"/>
        <v>2015</v>
      </c>
    </row>
    <row r="48" spans="1:20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 s="16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>ROUND(E48/D48*100,0)</f>
        <v>201</v>
      </c>
      <c r="P48" s="13">
        <f>IFERROR(ROUND(E48/L48,2),0)</f>
        <v>220.74</v>
      </c>
      <c r="Q48" s="18" t="s">
        <v>8308</v>
      </c>
      <c r="R48" t="s">
        <v>8309</v>
      </c>
      <c r="S48" s="14">
        <f t="shared" si="0"/>
        <v>42136.184560185182</v>
      </c>
      <c r="T48">
        <f t="shared" si="1"/>
        <v>2015</v>
      </c>
    </row>
    <row r="49" spans="1:20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 s="16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>ROUND(E49/D49*100,0)</f>
        <v>102</v>
      </c>
      <c r="P49" s="13">
        <f>IFERROR(ROUND(E49/L49,2),0)</f>
        <v>108</v>
      </c>
      <c r="Q49" s="18" t="s">
        <v>8323</v>
      </c>
      <c r="R49" t="s">
        <v>8324</v>
      </c>
      <c r="S49" s="14">
        <f t="shared" si="0"/>
        <v>42322.653749999998</v>
      </c>
      <c r="T49">
        <f t="shared" si="1"/>
        <v>2015</v>
      </c>
    </row>
    <row r="50" spans="1:20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 s="16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>ROUND(E50/D50*100,0)</f>
        <v>153</v>
      </c>
      <c r="P50" s="13">
        <f>IFERROR(ROUND(E50/L50,2),0)</f>
        <v>324.69</v>
      </c>
      <c r="Q50" s="18" t="s">
        <v>8308</v>
      </c>
      <c r="R50" t="s">
        <v>8309</v>
      </c>
      <c r="S50" s="14">
        <f t="shared" si="0"/>
        <v>42087.668032407411</v>
      </c>
      <c r="T50">
        <f t="shared" si="1"/>
        <v>2015</v>
      </c>
    </row>
    <row r="51" spans="1:20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 s="16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>ROUND(E51/D51*100,0)</f>
        <v>305</v>
      </c>
      <c r="P51" s="13">
        <f>IFERROR(ROUND(E51/L51,2),0)</f>
        <v>383.36</v>
      </c>
      <c r="Q51" s="18" t="s">
        <v>8308</v>
      </c>
      <c r="R51" t="s">
        <v>8309</v>
      </c>
      <c r="S51" s="14">
        <f t="shared" si="0"/>
        <v>42661.323414351849</v>
      </c>
      <c r="T51">
        <f t="shared" si="1"/>
        <v>2016</v>
      </c>
    </row>
    <row r="52" spans="1:20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 s="16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>ROUND(E52/D52*100,0)</f>
        <v>51</v>
      </c>
      <c r="P52" s="13">
        <f>IFERROR(ROUND(E52/L52,2),0)</f>
        <v>117.68</v>
      </c>
      <c r="Q52" s="18" t="s">
        <v>8321</v>
      </c>
      <c r="R52" t="s">
        <v>8325</v>
      </c>
      <c r="S52" s="14">
        <f t="shared" si="0"/>
        <v>42556.583368055552</v>
      </c>
      <c r="T52">
        <f t="shared" si="1"/>
        <v>2016</v>
      </c>
    </row>
    <row r="53" spans="1:20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 s="16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>ROUND(E53/D53*100,0)</f>
        <v>75</v>
      </c>
      <c r="P53" s="13">
        <f>IFERROR(ROUND(E53/L53,2),0)</f>
        <v>932.31</v>
      </c>
      <c r="Q53" s="18" t="s">
        <v>8308</v>
      </c>
      <c r="R53" t="s">
        <v>8310</v>
      </c>
      <c r="S53" s="14">
        <f t="shared" si="0"/>
        <v>42276.624803240738</v>
      </c>
      <c r="T53">
        <f t="shared" si="1"/>
        <v>2015</v>
      </c>
    </row>
    <row r="54" spans="1:20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 s="16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>ROUND(E54/D54*100,0)</f>
        <v>147</v>
      </c>
      <c r="P54" s="13">
        <f>IFERROR(ROUND(E54/L54,2),0)</f>
        <v>92.25</v>
      </c>
      <c r="Q54" s="18" t="s">
        <v>8321</v>
      </c>
      <c r="R54" t="s">
        <v>8322</v>
      </c>
      <c r="S54" s="14">
        <f t="shared" si="0"/>
        <v>42758.197013888886</v>
      </c>
      <c r="T54">
        <f t="shared" si="1"/>
        <v>2017</v>
      </c>
    </row>
    <row r="55" spans="1:20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 s="16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>ROUND(E55/D55*100,0)</f>
        <v>285</v>
      </c>
      <c r="P55" s="13">
        <f>IFERROR(ROUND(E55/L55,2),0)</f>
        <v>279.38</v>
      </c>
      <c r="Q55" s="18" t="s">
        <v>8308</v>
      </c>
      <c r="R55" t="s">
        <v>8309</v>
      </c>
      <c r="S55" s="14">
        <f t="shared" si="0"/>
        <v>42676.586979166663</v>
      </c>
      <c r="T55">
        <f t="shared" si="1"/>
        <v>2016</v>
      </c>
    </row>
    <row r="56" spans="1:20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 s="1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>ROUND(E56/D56*100,0)</f>
        <v>109</v>
      </c>
      <c r="P56" s="13">
        <f>IFERROR(ROUND(E56/L56,2),0)</f>
        <v>56.34</v>
      </c>
      <c r="Q56" s="18" t="s">
        <v>8321</v>
      </c>
      <c r="R56" t="s">
        <v>8322</v>
      </c>
      <c r="S56" s="14">
        <f t="shared" si="0"/>
        <v>41709.463518518518</v>
      </c>
      <c r="T56">
        <f t="shared" si="1"/>
        <v>2014</v>
      </c>
    </row>
    <row r="57" spans="1:20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 s="16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>ROUND(E57/D57*100,0)</f>
        <v>456</v>
      </c>
      <c r="P57" s="13">
        <f>IFERROR(ROUND(E57/L57,2),0)</f>
        <v>52.62</v>
      </c>
      <c r="Q57" s="18" t="s">
        <v>8311</v>
      </c>
      <c r="R57" t="s">
        <v>8312</v>
      </c>
      <c r="S57" s="14">
        <f t="shared" si="0"/>
        <v>40959.734398148146</v>
      </c>
      <c r="T57">
        <f t="shared" si="1"/>
        <v>2012</v>
      </c>
    </row>
    <row r="58" spans="1:20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 s="16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>ROUND(E58/D58*100,0)</f>
        <v>1360</v>
      </c>
      <c r="P58" s="13">
        <f>IFERROR(ROUND(E58/L58,2),0)</f>
        <v>53.87</v>
      </c>
      <c r="Q58" s="18" t="s">
        <v>8316</v>
      </c>
      <c r="R58" t="s">
        <v>8317</v>
      </c>
      <c r="S58" s="14">
        <f t="shared" si="0"/>
        <v>41569.575613425928</v>
      </c>
      <c r="T58">
        <f t="shared" si="1"/>
        <v>2013</v>
      </c>
    </row>
    <row r="59" spans="1:20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 s="16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>ROUND(E59/D59*100,0)</f>
        <v>1081</v>
      </c>
      <c r="P59" s="13">
        <f>IFERROR(ROUND(E59/L59,2),0)</f>
        <v>40.07</v>
      </c>
      <c r="Q59" s="18" t="s">
        <v>8316</v>
      </c>
      <c r="R59" t="s">
        <v>8317</v>
      </c>
      <c r="S59" s="14">
        <f t="shared" si="0"/>
        <v>42691.8512037037</v>
      </c>
      <c r="T59">
        <f t="shared" si="1"/>
        <v>2016</v>
      </c>
    </row>
    <row r="60" spans="1:20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 s="16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>ROUND(E60/D60*100,0)</f>
        <v>148</v>
      </c>
      <c r="P60" s="13">
        <f>IFERROR(ROUND(E60/L60,2),0)</f>
        <v>91.83</v>
      </c>
      <c r="Q60" s="18" t="s">
        <v>8308</v>
      </c>
      <c r="R60" t="s">
        <v>8309</v>
      </c>
      <c r="S60" s="14">
        <f t="shared" si="0"/>
        <v>41387.651516203703</v>
      </c>
      <c r="T60">
        <f t="shared" si="1"/>
        <v>2013</v>
      </c>
    </row>
    <row r="61" spans="1:20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 s="16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>ROUND(E61/D61*100,0)</f>
        <v>125</v>
      </c>
      <c r="P61" s="13">
        <f>IFERROR(ROUND(E61/L61,2),0)</f>
        <v>385.04</v>
      </c>
      <c r="Q61" s="18" t="s">
        <v>8308</v>
      </c>
      <c r="R61" t="s">
        <v>8309</v>
      </c>
      <c r="S61" s="14">
        <f t="shared" si="0"/>
        <v>42502.569120370375</v>
      </c>
      <c r="T61">
        <f t="shared" si="1"/>
        <v>2016</v>
      </c>
    </row>
    <row r="62" spans="1:20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 s="16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>ROUND(E62/D62*100,0)</f>
        <v>248</v>
      </c>
      <c r="P62" s="13">
        <f>IFERROR(ROUND(E62/L62,2),0)</f>
        <v>408.98</v>
      </c>
      <c r="Q62" s="18" t="s">
        <v>8308</v>
      </c>
      <c r="R62" t="s">
        <v>8309</v>
      </c>
      <c r="S62" s="14">
        <f t="shared" si="0"/>
        <v>41941.500520833331</v>
      </c>
      <c r="T62">
        <f t="shared" si="1"/>
        <v>2014</v>
      </c>
    </row>
    <row r="63" spans="1:20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 s="16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>ROUND(E63/D63*100,0)</f>
        <v>182</v>
      </c>
      <c r="P63" s="13">
        <f>IFERROR(ROUND(E63/L63,2),0)</f>
        <v>81.75</v>
      </c>
      <c r="Q63" s="18" t="s">
        <v>8321</v>
      </c>
      <c r="R63" t="s">
        <v>8322</v>
      </c>
      <c r="S63" s="14">
        <f t="shared" si="0"/>
        <v>41674.063078703701</v>
      </c>
      <c r="T63">
        <f t="shared" si="1"/>
        <v>2014</v>
      </c>
    </row>
    <row r="64" spans="1:20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 s="16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>ROUND(E64/D64*100,0)</f>
        <v>120</v>
      </c>
      <c r="P64" s="13">
        <f>IFERROR(ROUND(E64/L64,2),0)</f>
        <v>223.1</v>
      </c>
      <c r="Q64" s="18" t="s">
        <v>8308</v>
      </c>
      <c r="R64" t="s">
        <v>8309</v>
      </c>
      <c r="S64" s="14">
        <f t="shared" si="0"/>
        <v>42048.813877314817</v>
      </c>
      <c r="T64">
        <f t="shared" si="1"/>
        <v>2015</v>
      </c>
    </row>
    <row r="65" spans="1:20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 s="16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>ROUND(E65/D65*100,0)</f>
        <v>234</v>
      </c>
      <c r="P65" s="13">
        <f>IFERROR(ROUND(E65/L65,2),0)</f>
        <v>331.1</v>
      </c>
      <c r="Q65" s="18" t="s">
        <v>8308</v>
      </c>
      <c r="R65" t="s">
        <v>8309</v>
      </c>
      <c r="S65" s="14">
        <f t="shared" si="0"/>
        <v>41800.604895833334</v>
      </c>
      <c r="T65">
        <f t="shared" si="1"/>
        <v>2014</v>
      </c>
    </row>
    <row r="66" spans="1:20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 s="1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>ROUND(E66/D66*100,0)</f>
        <v>156</v>
      </c>
      <c r="P66" s="13">
        <f>IFERROR(ROUND(E66/L66,2),0)</f>
        <v>54.75</v>
      </c>
      <c r="Q66" s="18" t="s">
        <v>8321</v>
      </c>
      <c r="R66" t="s">
        <v>8322</v>
      </c>
      <c r="S66" s="14">
        <f t="shared" si="0"/>
        <v>41744.590682870366</v>
      </c>
      <c r="T66">
        <f t="shared" si="1"/>
        <v>2014</v>
      </c>
    </row>
    <row r="67" spans="1:20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 s="16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>ROUND(E67/D67*100,0)</f>
        <v>579</v>
      </c>
      <c r="P67" s="13">
        <f>IFERROR(ROUND(E67/L67,2),0)</f>
        <v>61.38</v>
      </c>
      <c r="Q67" s="18" t="s">
        <v>8308</v>
      </c>
      <c r="R67" t="s">
        <v>8309</v>
      </c>
      <c r="S67" s="14">
        <f t="shared" ref="S67:S130" si="2">(((J67/60)/60)/24)+DATE(1970,1,1)</f>
        <v>42557.792453703703</v>
      </c>
      <c r="T67">
        <f t="shared" ref="T67:T130" si="3">YEAR(S67)</f>
        <v>2016</v>
      </c>
    </row>
    <row r="68" spans="1:20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 s="16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>ROUND(E68/D68*100,0)</f>
        <v>58</v>
      </c>
      <c r="P68" s="13">
        <f>IFERROR(ROUND(E68/L68,2),0)</f>
        <v>343.15</v>
      </c>
      <c r="Q68" s="18" t="s">
        <v>8308</v>
      </c>
      <c r="R68" t="s">
        <v>8310</v>
      </c>
      <c r="S68" s="14">
        <f t="shared" si="2"/>
        <v>42675.66778935185</v>
      </c>
      <c r="T68">
        <f t="shared" si="3"/>
        <v>2016</v>
      </c>
    </row>
    <row r="69" spans="1:20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 s="16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>ROUND(E69/D69*100,0)</f>
        <v>115</v>
      </c>
      <c r="P69" s="13">
        <f>IFERROR(ROUND(E69/L69,2),0)</f>
        <v>566.39</v>
      </c>
      <c r="Q69" s="18" t="s">
        <v>8308</v>
      </c>
      <c r="R69" t="s">
        <v>8309</v>
      </c>
      <c r="S69" s="14">
        <f t="shared" si="2"/>
        <v>42423.3830787037</v>
      </c>
      <c r="T69">
        <f t="shared" si="3"/>
        <v>2016</v>
      </c>
    </row>
    <row r="70" spans="1:20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 s="16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>ROUND(E70/D70*100,0)</f>
        <v>113</v>
      </c>
      <c r="P70" s="13">
        <f>IFERROR(ROUND(E70/L70,2),0)</f>
        <v>203.63</v>
      </c>
      <c r="Q70" s="18" t="s">
        <v>8321</v>
      </c>
      <c r="R70" t="s">
        <v>8322</v>
      </c>
      <c r="S70" s="14">
        <f t="shared" si="2"/>
        <v>42263.680289351847</v>
      </c>
      <c r="T70">
        <f t="shared" si="3"/>
        <v>2015</v>
      </c>
    </row>
    <row r="71" spans="1:20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 s="16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>ROUND(E71/D71*100,0)</f>
        <v>113</v>
      </c>
      <c r="P71" s="13">
        <f>IFERROR(ROUND(E71/L71,2),0)</f>
        <v>89.31</v>
      </c>
      <c r="Q71" s="18" t="s">
        <v>8323</v>
      </c>
      <c r="R71" t="s">
        <v>8324</v>
      </c>
      <c r="S71" s="14">
        <f t="shared" si="2"/>
        <v>42644.535358796296</v>
      </c>
      <c r="T71">
        <f t="shared" si="3"/>
        <v>2016</v>
      </c>
    </row>
    <row r="72" spans="1:20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 s="16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>ROUND(E72/D72*100,0)</f>
        <v>1105</v>
      </c>
      <c r="P72" s="13">
        <f>IFERROR(ROUND(E72/L72,2),0)</f>
        <v>67.69</v>
      </c>
      <c r="Q72" s="18" t="s">
        <v>8308</v>
      </c>
      <c r="R72" t="s">
        <v>8309</v>
      </c>
      <c r="S72" s="14">
        <f t="shared" si="2"/>
        <v>41148.194641203707</v>
      </c>
      <c r="T72">
        <f t="shared" si="3"/>
        <v>2012</v>
      </c>
    </row>
    <row r="73" spans="1:20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 s="16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>ROUND(E73/D73*100,0)</f>
        <v>1379</v>
      </c>
      <c r="P73" s="13">
        <f>IFERROR(ROUND(E73/L73,2),0)</f>
        <v>31.82</v>
      </c>
      <c r="Q73" s="18" t="s">
        <v>8308</v>
      </c>
      <c r="R73" t="s">
        <v>8315</v>
      </c>
      <c r="S73" s="14">
        <f t="shared" si="2"/>
        <v>41144.42155092593</v>
      </c>
      <c r="T73">
        <f t="shared" si="3"/>
        <v>2012</v>
      </c>
    </row>
    <row r="74" spans="1:20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 s="16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>ROUND(E74/D74*100,0)</f>
        <v>217</v>
      </c>
      <c r="P74" s="13">
        <f>IFERROR(ROUND(E74/L74,2),0)</f>
        <v>78.83</v>
      </c>
      <c r="Q74" s="18" t="s">
        <v>8308</v>
      </c>
      <c r="R74" t="s">
        <v>8309</v>
      </c>
      <c r="S74" s="14">
        <f t="shared" si="2"/>
        <v>42728.71230324074</v>
      </c>
      <c r="T74">
        <f t="shared" si="3"/>
        <v>2016</v>
      </c>
    </row>
    <row r="75" spans="1:20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 s="16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>ROUND(E75/D75*100,0)</f>
        <v>107</v>
      </c>
      <c r="P75" s="13">
        <f>IFERROR(ROUND(E75/L75,2),0)</f>
        <v>60.97</v>
      </c>
      <c r="Q75" s="18" t="s">
        <v>8308</v>
      </c>
      <c r="R75" t="s">
        <v>8315</v>
      </c>
      <c r="S75" s="14">
        <f t="shared" si="2"/>
        <v>42508.541550925926</v>
      </c>
      <c r="T75">
        <f t="shared" si="3"/>
        <v>2016</v>
      </c>
    </row>
    <row r="76" spans="1:20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 s="1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>ROUND(E76/D76*100,0)</f>
        <v>82</v>
      </c>
      <c r="P76" s="13">
        <f>IFERROR(ROUND(E76/L76,2),0)</f>
        <v>120.39</v>
      </c>
      <c r="Q76" s="18" t="s">
        <v>8308</v>
      </c>
      <c r="R76" t="s">
        <v>8310</v>
      </c>
      <c r="S76" s="14">
        <f t="shared" si="2"/>
        <v>41563.485509259262</v>
      </c>
      <c r="T76">
        <f t="shared" si="3"/>
        <v>2013</v>
      </c>
    </row>
    <row r="77" spans="1:20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 s="16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>ROUND(E77/D77*100,0)</f>
        <v>304</v>
      </c>
      <c r="P77" s="13">
        <f>IFERROR(ROUND(E77/L77,2),0)</f>
        <v>157.29</v>
      </c>
      <c r="Q77" s="18" t="s">
        <v>8308</v>
      </c>
      <c r="R77" t="s">
        <v>8315</v>
      </c>
      <c r="S77" s="14">
        <f t="shared" si="2"/>
        <v>41075.237858796296</v>
      </c>
      <c r="T77">
        <f t="shared" si="3"/>
        <v>2012</v>
      </c>
    </row>
    <row r="78" spans="1:20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 s="16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>ROUND(E78/D78*100,0)</f>
        <v>212</v>
      </c>
      <c r="P78" s="13">
        <f>IFERROR(ROUND(E78/L78,2),0)</f>
        <v>127.36</v>
      </c>
      <c r="Q78" s="18" t="s">
        <v>8308</v>
      </c>
      <c r="R78" t="s">
        <v>8309</v>
      </c>
      <c r="S78" s="14">
        <f t="shared" si="2"/>
        <v>42651.420567129629</v>
      </c>
      <c r="T78">
        <f t="shared" si="3"/>
        <v>2016</v>
      </c>
    </row>
    <row r="79" spans="1:20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 s="16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>ROUND(E79/D79*100,0)</f>
        <v>141</v>
      </c>
      <c r="P79" s="13">
        <f>IFERROR(ROUND(E79/L79,2),0)</f>
        <v>95.83</v>
      </c>
      <c r="Q79" s="18" t="s">
        <v>8308</v>
      </c>
      <c r="R79" t="s">
        <v>8310</v>
      </c>
      <c r="S79" s="14">
        <f t="shared" si="2"/>
        <v>42199.618518518517</v>
      </c>
      <c r="T79">
        <f t="shared" si="3"/>
        <v>2015</v>
      </c>
    </row>
    <row r="80" spans="1:20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 s="16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>ROUND(E80/D80*100,0)</f>
        <v>2647</v>
      </c>
      <c r="P80" s="13">
        <f>IFERROR(ROUND(E80/L80,2),0)</f>
        <v>53.48</v>
      </c>
      <c r="Q80" s="18" t="s">
        <v>8316</v>
      </c>
      <c r="R80" t="s">
        <v>8317</v>
      </c>
      <c r="S80" s="14">
        <f t="shared" si="2"/>
        <v>41660.708530092597</v>
      </c>
      <c r="T80">
        <f t="shared" si="3"/>
        <v>2014</v>
      </c>
    </row>
    <row r="81" spans="1:20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 s="16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>ROUND(E81/D81*100,0)</f>
        <v>106</v>
      </c>
      <c r="P81" s="13">
        <f>IFERROR(ROUND(E81/L81,2),0)</f>
        <v>261.75</v>
      </c>
      <c r="Q81" s="18" t="s">
        <v>8308</v>
      </c>
      <c r="R81" t="s">
        <v>8309</v>
      </c>
      <c r="S81" s="14">
        <f t="shared" si="2"/>
        <v>42452.579988425925</v>
      </c>
      <c r="T81">
        <f t="shared" si="3"/>
        <v>2016</v>
      </c>
    </row>
    <row r="82" spans="1:20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 s="16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>ROUND(E82/D82*100,0)</f>
        <v>521</v>
      </c>
      <c r="P82" s="13">
        <f>IFERROR(ROUND(E82/L82,2),0)</f>
        <v>48.1</v>
      </c>
      <c r="Q82" s="18" t="s">
        <v>8319</v>
      </c>
      <c r="R82" t="s">
        <v>8320</v>
      </c>
      <c r="S82" s="14">
        <f t="shared" si="2"/>
        <v>41666.924710648149</v>
      </c>
      <c r="T82">
        <f t="shared" si="3"/>
        <v>2014</v>
      </c>
    </row>
    <row r="83" spans="1:20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 s="16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>ROUND(E83/D83*100,0)</f>
        <v>103</v>
      </c>
      <c r="P83" s="13">
        <f>IFERROR(ROUND(E83/L83,2),0)</f>
        <v>227.85</v>
      </c>
      <c r="Q83" s="18" t="s">
        <v>8308</v>
      </c>
      <c r="R83" t="s">
        <v>8309</v>
      </c>
      <c r="S83" s="14">
        <f t="shared" si="2"/>
        <v>42081.903587962966</v>
      </c>
      <c r="T83">
        <f t="shared" si="3"/>
        <v>2015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 s="16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>ROUND(E84/D84*100,0)</f>
        <v>101</v>
      </c>
      <c r="P84" s="13">
        <f>IFERROR(ROUND(E84/L84,2),0)</f>
        <v>1008.24</v>
      </c>
      <c r="Q84" s="18" t="s">
        <v>8323</v>
      </c>
      <c r="R84" t="s">
        <v>8326</v>
      </c>
      <c r="S84" s="14">
        <f t="shared" si="2"/>
        <v>42116.710752314815</v>
      </c>
      <c r="T84">
        <f t="shared" si="3"/>
        <v>2015</v>
      </c>
    </row>
    <row r="85" spans="1:20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 s="16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>ROUND(E85/D85*100,0)</f>
        <v>1436</v>
      </c>
      <c r="P85" s="13">
        <f>IFERROR(ROUND(E85/L85,2),0)</f>
        <v>74.11</v>
      </c>
      <c r="Q85" s="18" t="s">
        <v>8308</v>
      </c>
      <c r="R85" t="s">
        <v>8309</v>
      </c>
      <c r="S85" s="14">
        <f t="shared" si="2"/>
        <v>41326.987974537034</v>
      </c>
      <c r="T85">
        <f t="shared" si="3"/>
        <v>2013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 s="1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>ROUND(E86/D86*100,0)</f>
        <v>100</v>
      </c>
      <c r="P86" s="13">
        <f>IFERROR(ROUND(E86/L86,2),0)</f>
        <v>179.28</v>
      </c>
      <c r="Q86" s="18" t="s">
        <v>8323</v>
      </c>
      <c r="R86" t="s">
        <v>8326</v>
      </c>
      <c r="S86" s="14">
        <f t="shared" si="2"/>
        <v>41730.276747685188</v>
      </c>
      <c r="T86">
        <f t="shared" si="3"/>
        <v>2014</v>
      </c>
    </row>
    <row r="87" spans="1:20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 s="16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>ROUND(E87/D87*100,0)</f>
        <v>132</v>
      </c>
      <c r="P87" s="13">
        <f>IFERROR(ROUND(E87/L87,2),0)</f>
        <v>105.05</v>
      </c>
      <c r="Q87" s="18" t="s">
        <v>8321</v>
      </c>
      <c r="R87" t="s">
        <v>8322</v>
      </c>
      <c r="S87" s="14">
        <f t="shared" si="2"/>
        <v>42072.738067129627</v>
      </c>
      <c r="T87">
        <f t="shared" si="3"/>
        <v>2015</v>
      </c>
    </row>
    <row r="88" spans="1:20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 s="16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>ROUND(E88/D88*100,0)</f>
        <v>56</v>
      </c>
      <c r="P88" s="13">
        <f>IFERROR(ROUND(E88/L88,2),0)</f>
        <v>790.84</v>
      </c>
      <c r="Q88" s="18" t="s">
        <v>8308</v>
      </c>
      <c r="R88" t="s">
        <v>8310</v>
      </c>
      <c r="S88" s="14">
        <f t="shared" si="2"/>
        <v>42395.309039351851</v>
      </c>
      <c r="T88">
        <f t="shared" si="3"/>
        <v>2016</v>
      </c>
    </row>
    <row r="89" spans="1:20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 s="16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>ROUND(E89/D89*100,0)</f>
        <v>201</v>
      </c>
      <c r="P89" s="13">
        <f>IFERROR(ROUND(E89/L89,2),0)</f>
        <v>51.31</v>
      </c>
      <c r="Q89" s="18" t="s">
        <v>8308</v>
      </c>
      <c r="R89" t="s">
        <v>8309</v>
      </c>
      <c r="S89" s="14">
        <f t="shared" si="2"/>
        <v>40624.181400462963</v>
      </c>
      <c r="T89">
        <f t="shared" si="3"/>
        <v>2011</v>
      </c>
    </row>
    <row r="90" spans="1:20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 s="16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>ROUND(E90/D90*100,0)</f>
        <v>320</v>
      </c>
      <c r="P90" s="13">
        <f>IFERROR(ROUND(E90/L90,2),0)</f>
        <v>55.28</v>
      </c>
      <c r="Q90" s="18" t="s">
        <v>8308</v>
      </c>
      <c r="R90" t="s">
        <v>8309</v>
      </c>
      <c r="S90" s="14">
        <f t="shared" si="2"/>
        <v>42570.996423611112</v>
      </c>
      <c r="T90">
        <f t="shared" si="3"/>
        <v>2016</v>
      </c>
    </row>
    <row r="91" spans="1:20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 s="16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>ROUND(E91/D91*100,0)</f>
        <v>144</v>
      </c>
      <c r="P91" s="13">
        <f>IFERROR(ROUND(E91/L91,2),0)</f>
        <v>74.64</v>
      </c>
      <c r="Q91" s="18" t="s">
        <v>8308</v>
      </c>
      <c r="R91" t="s">
        <v>8315</v>
      </c>
      <c r="S91" s="14">
        <f t="shared" si="2"/>
        <v>42251.16715277778</v>
      </c>
      <c r="T91">
        <f t="shared" si="3"/>
        <v>2015</v>
      </c>
    </row>
    <row r="92" spans="1:20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 s="16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>ROUND(E92/D92*100,0)</f>
        <v>1857</v>
      </c>
      <c r="P92" s="13">
        <f>IFERROR(ROUND(E92/L92,2),0)</f>
        <v>149.03</v>
      </c>
      <c r="Q92" s="18" t="s">
        <v>8316</v>
      </c>
      <c r="R92" t="s">
        <v>8317</v>
      </c>
      <c r="S92" s="14">
        <f t="shared" si="2"/>
        <v>41319.349988425929</v>
      </c>
      <c r="T92">
        <f t="shared" si="3"/>
        <v>2013</v>
      </c>
    </row>
    <row r="93" spans="1:20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 s="16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>ROUND(E93/D93*100,0)</f>
        <v>154</v>
      </c>
      <c r="P93" s="13">
        <f>IFERROR(ROUND(E93/L93,2),0)</f>
        <v>84.87</v>
      </c>
      <c r="Q93" s="18" t="s">
        <v>8323</v>
      </c>
      <c r="R93" t="s">
        <v>8324</v>
      </c>
      <c r="S93" s="14">
        <f t="shared" si="2"/>
        <v>41828.229490740741</v>
      </c>
      <c r="T93">
        <f t="shared" si="3"/>
        <v>2014</v>
      </c>
    </row>
    <row r="94" spans="1:20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 s="16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>ROUND(E94/D94*100,0)</f>
        <v>922</v>
      </c>
      <c r="P94" s="13">
        <f>IFERROR(ROUND(E94/L94,2),0)</f>
        <v>192.39</v>
      </c>
      <c r="Q94" s="18" t="s">
        <v>8308</v>
      </c>
      <c r="R94" t="s">
        <v>8309</v>
      </c>
      <c r="S94" s="14">
        <f t="shared" si="2"/>
        <v>41312.88077546296</v>
      </c>
      <c r="T94">
        <f t="shared" si="3"/>
        <v>2013</v>
      </c>
    </row>
    <row r="95" spans="1:20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 s="16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>ROUND(E95/D95*100,0)</f>
        <v>166</v>
      </c>
      <c r="P95" s="13">
        <f>IFERROR(ROUND(E95/L95,2),0)</f>
        <v>97.73</v>
      </c>
      <c r="Q95" s="18" t="s">
        <v>8313</v>
      </c>
      <c r="R95" t="s">
        <v>8314</v>
      </c>
      <c r="S95" s="14">
        <f t="shared" si="2"/>
        <v>42163.583599537036</v>
      </c>
      <c r="T95">
        <f t="shared" si="3"/>
        <v>2015</v>
      </c>
    </row>
    <row r="96" spans="1:20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 s="1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>ROUND(E96/D96*100,0)</f>
        <v>101</v>
      </c>
      <c r="P96" s="13">
        <f>IFERROR(ROUND(E96/L96,2),0)</f>
        <v>589.95000000000005</v>
      </c>
      <c r="Q96" s="18" t="s">
        <v>8321</v>
      </c>
      <c r="R96" t="s">
        <v>8322</v>
      </c>
      <c r="S96" s="14">
        <f t="shared" si="2"/>
        <v>40870.774409722224</v>
      </c>
      <c r="T96">
        <f t="shared" si="3"/>
        <v>2011</v>
      </c>
    </row>
    <row r="97" spans="1:20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 s="16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>ROUND(E97/D97*100,0)</f>
        <v>68</v>
      </c>
      <c r="P97" s="13">
        <f>IFERROR(ROUND(E97/L97,2),0)</f>
        <v>244.8</v>
      </c>
      <c r="Q97" s="18" t="s">
        <v>8323</v>
      </c>
      <c r="R97" t="s">
        <v>8324</v>
      </c>
      <c r="S97" s="14">
        <f t="shared" si="2"/>
        <v>42530.993032407408</v>
      </c>
      <c r="T97">
        <f t="shared" si="3"/>
        <v>2016</v>
      </c>
    </row>
    <row r="98" spans="1:20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 s="16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>ROUND(E98/D98*100,0)</f>
        <v>85</v>
      </c>
      <c r="P98" s="13">
        <f>IFERROR(ROUND(E98/L98,2),0)</f>
        <v>379.23</v>
      </c>
      <c r="Q98" s="18" t="s">
        <v>8308</v>
      </c>
      <c r="R98" t="s">
        <v>8310</v>
      </c>
      <c r="S98" s="14">
        <f t="shared" si="2"/>
        <v>41955.863750000004</v>
      </c>
      <c r="T98">
        <f t="shared" si="3"/>
        <v>2014</v>
      </c>
    </row>
    <row r="99" spans="1:20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 s="16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>ROUND(E99/D99*100,0)</f>
        <v>118</v>
      </c>
      <c r="P99" s="13">
        <f>IFERROR(ROUND(E99/L99,2),0)</f>
        <v>2500.9699999999998</v>
      </c>
      <c r="Q99" s="18" t="s">
        <v>8308</v>
      </c>
      <c r="R99" t="s">
        <v>8309</v>
      </c>
      <c r="S99" s="14">
        <f t="shared" si="2"/>
        <v>41964.362743055557</v>
      </c>
      <c r="T99">
        <f t="shared" si="3"/>
        <v>2014</v>
      </c>
    </row>
    <row r="100" spans="1:20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 s="16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>ROUND(E100/D100*100,0)</f>
        <v>214</v>
      </c>
      <c r="P100" s="13">
        <f>IFERROR(ROUND(E100/L100,2),0)</f>
        <v>144.69</v>
      </c>
      <c r="Q100" s="18" t="s">
        <v>8321</v>
      </c>
      <c r="R100" t="s">
        <v>8322</v>
      </c>
      <c r="S100" s="14">
        <f t="shared" si="2"/>
        <v>42200.67659722222</v>
      </c>
      <c r="T100">
        <f t="shared" si="3"/>
        <v>2015</v>
      </c>
    </row>
    <row r="101" spans="1:20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 s="16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>ROUND(E101/D101*100,0)</f>
        <v>32</v>
      </c>
      <c r="P101" s="13">
        <f>IFERROR(ROUND(E101/L101,2),0)</f>
        <v>800.7</v>
      </c>
      <c r="Q101" s="18" t="s">
        <v>8308</v>
      </c>
      <c r="R101" t="s">
        <v>8310</v>
      </c>
      <c r="S101" s="14">
        <f t="shared" si="2"/>
        <v>42669.802303240736</v>
      </c>
      <c r="T101">
        <f t="shared" si="3"/>
        <v>2016</v>
      </c>
    </row>
    <row r="102" spans="1:20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 s="16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>ROUND(E102/D102*100,0)</f>
        <v>199</v>
      </c>
      <c r="P102" s="13">
        <f>IFERROR(ROUND(E102/L102,2),0)</f>
        <v>51.21</v>
      </c>
      <c r="Q102" s="18" t="s">
        <v>8308</v>
      </c>
      <c r="R102" t="s">
        <v>8309</v>
      </c>
      <c r="S102" s="14">
        <f t="shared" si="2"/>
        <v>41603.333668981482</v>
      </c>
      <c r="T102">
        <f t="shared" si="3"/>
        <v>2013</v>
      </c>
    </row>
    <row r="103" spans="1:20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 s="16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>ROUND(E103/D103*100,0)</f>
        <v>429</v>
      </c>
      <c r="P103" s="13">
        <f>IFERROR(ROUND(E103/L103,2),0)</f>
        <v>64.819999999999993</v>
      </c>
      <c r="Q103" s="18" t="s">
        <v>8327</v>
      </c>
      <c r="R103" t="s">
        <v>8328</v>
      </c>
      <c r="S103" s="14">
        <f t="shared" si="2"/>
        <v>41324.79415509259</v>
      </c>
      <c r="T103">
        <f t="shared" si="3"/>
        <v>2013</v>
      </c>
    </row>
    <row r="104" spans="1:20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 s="16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>ROUND(E104/D104*100,0)</f>
        <v>111</v>
      </c>
      <c r="P104" s="13">
        <f>IFERROR(ROUND(E104/L104,2),0)</f>
        <v>226.21</v>
      </c>
      <c r="Q104" s="18" t="s">
        <v>8308</v>
      </c>
      <c r="R104" t="s">
        <v>8309</v>
      </c>
      <c r="S104" s="14">
        <f t="shared" si="2"/>
        <v>42467.581388888888</v>
      </c>
      <c r="T104">
        <f t="shared" si="3"/>
        <v>2016</v>
      </c>
    </row>
    <row r="105" spans="1:20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 s="16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>ROUND(E105/D105*100,0)</f>
        <v>104</v>
      </c>
      <c r="P105" s="13">
        <f>IFERROR(ROUND(E105/L105,2),0)</f>
        <v>156.05000000000001</v>
      </c>
      <c r="Q105" s="18" t="s">
        <v>8321</v>
      </c>
      <c r="R105" t="s">
        <v>8322</v>
      </c>
      <c r="S105" s="14">
        <f t="shared" si="2"/>
        <v>42278.946620370371</v>
      </c>
      <c r="T105">
        <f t="shared" si="3"/>
        <v>2015</v>
      </c>
    </row>
    <row r="106" spans="1:20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 s="1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>ROUND(E106/D106*100,0)</f>
        <v>110</v>
      </c>
      <c r="P106" s="13">
        <f>IFERROR(ROUND(E106/L106,2),0)</f>
        <v>71.849999999999994</v>
      </c>
      <c r="Q106" s="18" t="s">
        <v>8327</v>
      </c>
      <c r="R106" t="s">
        <v>8329</v>
      </c>
      <c r="S106" s="14">
        <f t="shared" si="2"/>
        <v>42049.833761574075</v>
      </c>
      <c r="T106">
        <f t="shared" si="3"/>
        <v>2015</v>
      </c>
    </row>
    <row r="107" spans="1:20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 s="16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>ROUND(E107/D107*100,0)</f>
        <v>153</v>
      </c>
      <c r="P107" s="13">
        <f>IFERROR(ROUND(E107/L107,2),0)</f>
        <v>138.49</v>
      </c>
      <c r="Q107" s="18" t="s">
        <v>8308</v>
      </c>
      <c r="R107" t="s">
        <v>8309</v>
      </c>
      <c r="S107" s="14">
        <f t="shared" si="2"/>
        <v>41351.76090277778</v>
      </c>
      <c r="T107">
        <f t="shared" si="3"/>
        <v>2013</v>
      </c>
    </row>
    <row r="108" spans="1:20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 s="16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>ROUND(E108/D108*100,0)</f>
        <v>102</v>
      </c>
      <c r="P108" s="13">
        <f>IFERROR(ROUND(E108/L108,2),0)</f>
        <v>154.41999999999999</v>
      </c>
      <c r="Q108" s="18" t="s">
        <v>8321</v>
      </c>
      <c r="R108" t="s">
        <v>8322</v>
      </c>
      <c r="S108" s="14">
        <f t="shared" si="2"/>
        <v>40812.803229166668</v>
      </c>
      <c r="T108">
        <f t="shared" si="3"/>
        <v>2011</v>
      </c>
    </row>
    <row r="109" spans="1:20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 s="16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>ROUND(E109/D109*100,0)</f>
        <v>381</v>
      </c>
      <c r="P109" s="13">
        <f>IFERROR(ROUND(E109/L109,2),0)</f>
        <v>188.38</v>
      </c>
      <c r="Q109" s="18" t="s">
        <v>8316</v>
      </c>
      <c r="R109" t="s">
        <v>8317</v>
      </c>
      <c r="S109" s="14">
        <f t="shared" si="2"/>
        <v>41968.829826388886</v>
      </c>
      <c r="T109">
        <f t="shared" si="3"/>
        <v>2014</v>
      </c>
    </row>
    <row r="110" spans="1:20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 s="16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>ROUND(E110/D110*100,0)</f>
        <v>304</v>
      </c>
      <c r="P110" s="13">
        <f>IFERROR(ROUND(E110/L110,2),0)</f>
        <v>143.21</v>
      </c>
      <c r="Q110" s="18" t="s">
        <v>8308</v>
      </c>
      <c r="R110" t="s">
        <v>8309</v>
      </c>
      <c r="S110" s="14">
        <f t="shared" si="2"/>
        <v>42689.565671296295</v>
      </c>
      <c r="T110">
        <f t="shared" si="3"/>
        <v>2016</v>
      </c>
    </row>
    <row r="111" spans="1:20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 s="16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>ROUND(E111/D111*100,0)</f>
        <v>375</v>
      </c>
      <c r="P111" s="13">
        <f>IFERROR(ROUND(E111/L111,2),0)</f>
        <v>186.81</v>
      </c>
      <c r="Q111" s="18" t="s">
        <v>8308</v>
      </c>
      <c r="R111" t="s">
        <v>8309</v>
      </c>
      <c r="S111" s="14">
        <f t="shared" si="2"/>
        <v>41445.334131944444</v>
      </c>
      <c r="T111">
        <f t="shared" si="3"/>
        <v>2013</v>
      </c>
    </row>
    <row r="112" spans="1:20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 s="16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>ROUND(E112/D112*100,0)</f>
        <v>300</v>
      </c>
      <c r="P112" s="13">
        <f>IFERROR(ROUND(E112/L112,2),0)</f>
        <v>73.489999999999995</v>
      </c>
      <c r="Q112" s="18" t="s">
        <v>8308</v>
      </c>
      <c r="R112" t="s">
        <v>8310</v>
      </c>
      <c r="S112" s="14">
        <f t="shared" si="2"/>
        <v>41898.665960648148</v>
      </c>
      <c r="T112">
        <f t="shared" si="3"/>
        <v>2014</v>
      </c>
    </row>
    <row r="113" spans="1:20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 s="16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>ROUND(E113/D113*100,0)</f>
        <v>226</v>
      </c>
      <c r="P113" s="13">
        <f>IFERROR(ROUND(E113/L113,2),0)</f>
        <v>118.61</v>
      </c>
      <c r="Q113" s="18" t="s">
        <v>8308</v>
      </c>
      <c r="R113" t="s">
        <v>8309</v>
      </c>
      <c r="S113" s="14">
        <f t="shared" si="2"/>
        <v>41212.996481481481</v>
      </c>
      <c r="T113">
        <f t="shared" si="3"/>
        <v>2012</v>
      </c>
    </row>
    <row r="114" spans="1:20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 s="16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>ROUND(E114/D114*100,0)</f>
        <v>370</v>
      </c>
      <c r="P114" s="13">
        <f>IFERROR(ROUND(E114/L114,2),0)</f>
        <v>182.78</v>
      </c>
      <c r="Q114" s="18" t="s">
        <v>8308</v>
      </c>
      <c r="R114" t="s">
        <v>8309</v>
      </c>
      <c r="S114" s="14">
        <f t="shared" si="2"/>
        <v>41730.663530092592</v>
      </c>
      <c r="T114">
        <f t="shared" si="3"/>
        <v>2014</v>
      </c>
    </row>
    <row r="115" spans="1:20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 s="16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>ROUND(E115/D115*100,0)</f>
        <v>246</v>
      </c>
      <c r="P115" s="13">
        <f>IFERROR(ROUND(E115/L115,2),0)</f>
        <v>161.88</v>
      </c>
      <c r="Q115" s="18" t="s">
        <v>8308</v>
      </c>
      <c r="R115" t="s">
        <v>8309</v>
      </c>
      <c r="S115" s="14">
        <f t="shared" si="2"/>
        <v>41611.917673611111</v>
      </c>
      <c r="T115">
        <f t="shared" si="3"/>
        <v>2013</v>
      </c>
    </row>
    <row r="116" spans="1:20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 s="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>ROUND(E116/D116*100,0)</f>
        <v>294</v>
      </c>
      <c r="P116" s="13">
        <f>IFERROR(ROUND(E116/L116,2),0)</f>
        <v>66.62</v>
      </c>
      <c r="Q116" s="18" t="s">
        <v>8319</v>
      </c>
      <c r="R116" t="s">
        <v>8320</v>
      </c>
      <c r="S116" s="14">
        <f t="shared" si="2"/>
        <v>42692.79987268518</v>
      </c>
      <c r="T116">
        <f t="shared" si="3"/>
        <v>2016</v>
      </c>
    </row>
    <row r="117" spans="1:20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 s="16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>ROUND(E117/D117*100,0)</f>
        <v>65</v>
      </c>
      <c r="P117" s="13">
        <f>IFERROR(ROUND(E117/L117,2),0)</f>
        <v>201.6</v>
      </c>
      <c r="Q117" s="18" t="s">
        <v>8308</v>
      </c>
      <c r="R117" t="s">
        <v>8310</v>
      </c>
      <c r="S117" s="14">
        <f t="shared" si="2"/>
        <v>41947.457569444443</v>
      </c>
      <c r="T117">
        <f t="shared" si="3"/>
        <v>2014</v>
      </c>
    </row>
    <row r="118" spans="1:20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 s="16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>ROUND(E118/D118*100,0)</f>
        <v>110</v>
      </c>
      <c r="P118" s="13">
        <f>IFERROR(ROUND(E118/L118,2),0)</f>
        <v>75.44</v>
      </c>
      <c r="Q118" s="18" t="s">
        <v>8321</v>
      </c>
      <c r="R118" t="s">
        <v>8322</v>
      </c>
      <c r="S118" s="14">
        <f t="shared" si="2"/>
        <v>42117.891423611116</v>
      </c>
      <c r="T118">
        <f t="shared" si="3"/>
        <v>2015</v>
      </c>
    </row>
    <row r="119" spans="1:20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 s="16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>ROUND(E119/D119*100,0)</f>
        <v>198</v>
      </c>
      <c r="P119" s="13">
        <f>IFERROR(ROUND(E119/L119,2),0)</f>
        <v>101.86</v>
      </c>
      <c r="Q119" s="18" t="s">
        <v>8308</v>
      </c>
      <c r="R119" t="s">
        <v>8309</v>
      </c>
      <c r="S119" s="14">
        <f t="shared" si="2"/>
        <v>41526.60665509259</v>
      </c>
      <c r="T119">
        <f t="shared" si="3"/>
        <v>2013</v>
      </c>
    </row>
    <row r="120" spans="1:20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 s="16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>ROUND(E120/D120*100,0)</f>
        <v>452</v>
      </c>
      <c r="P120" s="13">
        <f>IFERROR(ROUND(E120/L120,2),0)</f>
        <v>75.650000000000006</v>
      </c>
      <c r="Q120" s="18" t="s">
        <v>8316</v>
      </c>
      <c r="R120" t="s">
        <v>8317</v>
      </c>
      <c r="S120" s="14">
        <f t="shared" si="2"/>
        <v>42664.405925925923</v>
      </c>
      <c r="T120">
        <f t="shared" si="3"/>
        <v>2016</v>
      </c>
    </row>
    <row r="121" spans="1:20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 s="16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>ROUND(E121/D121*100,0)</f>
        <v>133</v>
      </c>
      <c r="P121" s="13">
        <f>IFERROR(ROUND(E121/L121,2),0)</f>
        <v>100.08</v>
      </c>
      <c r="Q121" s="18" t="s">
        <v>8321</v>
      </c>
      <c r="R121" t="s">
        <v>8322</v>
      </c>
      <c r="S121" s="14">
        <f t="shared" si="2"/>
        <v>41519.004733796297</v>
      </c>
      <c r="T121">
        <f t="shared" si="3"/>
        <v>2013</v>
      </c>
    </row>
    <row r="122" spans="1:20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 s="16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>ROUND(E122/D122*100,0)</f>
        <v>102</v>
      </c>
      <c r="P122" s="13">
        <f>IFERROR(ROUND(E122/L122,2),0)</f>
        <v>147.68</v>
      </c>
      <c r="Q122" s="18" t="s">
        <v>8308</v>
      </c>
      <c r="R122" t="s">
        <v>8309</v>
      </c>
      <c r="S122" s="14">
        <f t="shared" si="2"/>
        <v>42199.365844907406</v>
      </c>
      <c r="T122">
        <f t="shared" si="3"/>
        <v>2015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 s="16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>ROUND(E123/D123*100,0)</f>
        <v>101</v>
      </c>
      <c r="P123" s="13">
        <f>IFERROR(ROUND(E123/L123,2),0)</f>
        <v>74.58</v>
      </c>
      <c r="Q123" s="18" t="s">
        <v>8327</v>
      </c>
      <c r="R123" t="s">
        <v>8330</v>
      </c>
      <c r="S123" s="14">
        <f t="shared" si="2"/>
        <v>42774.121342592596</v>
      </c>
      <c r="T123">
        <f t="shared" si="3"/>
        <v>2017</v>
      </c>
    </row>
    <row r="124" spans="1:20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 s="16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>ROUND(E124/D124*100,0)</f>
        <v>145</v>
      </c>
      <c r="P124" s="13">
        <f>IFERROR(ROUND(E124/L124,2),0)</f>
        <v>88.26</v>
      </c>
      <c r="Q124" s="18" t="s">
        <v>8313</v>
      </c>
      <c r="R124" t="s">
        <v>8314</v>
      </c>
      <c r="S124" s="14">
        <f t="shared" si="2"/>
        <v>42443.00204861111</v>
      </c>
      <c r="T124">
        <f t="shared" si="3"/>
        <v>2016</v>
      </c>
    </row>
    <row r="125" spans="1:20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 s="16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>ROUND(E125/D125*100,0)</f>
        <v>130</v>
      </c>
      <c r="P125" s="13">
        <f>IFERROR(ROUND(E125/L125,2),0)</f>
        <v>358.97</v>
      </c>
      <c r="Q125" s="18" t="s">
        <v>8313</v>
      </c>
      <c r="R125" t="s">
        <v>8314</v>
      </c>
      <c r="S125" s="14">
        <f t="shared" si="2"/>
        <v>42219.950729166667</v>
      </c>
      <c r="T125">
        <f t="shared" si="3"/>
        <v>2015</v>
      </c>
    </row>
    <row r="126" spans="1:20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 s="1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>ROUND(E126/D126*100,0)</f>
        <v>128</v>
      </c>
      <c r="P126" s="13">
        <f>IFERROR(ROUND(E126/L126,2),0)</f>
        <v>244.12</v>
      </c>
      <c r="Q126" s="18" t="s">
        <v>8308</v>
      </c>
      <c r="R126" t="s">
        <v>8309</v>
      </c>
      <c r="S126" s="14">
        <f t="shared" si="2"/>
        <v>42340.972118055557</v>
      </c>
      <c r="T126">
        <f t="shared" si="3"/>
        <v>2015</v>
      </c>
    </row>
    <row r="127" spans="1:20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 s="16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>ROUND(E127/D127*100,0)</f>
        <v>353</v>
      </c>
      <c r="P127" s="13">
        <f>IFERROR(ROUND(E127/L127,2),0)</f>
        <v>64.63</v>
      </c>
      <c r="Q127" s="18" t="s">
        <v>8316</v>
      </c>
      <c r="R127" t="s">
        <v>8317</v>
      </c>
      <c r="S127" s="14">
        <f t="shared" si="2"/>
        <v>41915.003275462965</v>
      </c>
      <c r="T127">
        <f t="shared" si="3"/>
        <v>2014</v>
      </c>
    </row>
    <row r="128" spans="1:20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 s="16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>ROUND(E128/D128*100,0)</f>
        <v>109</v>
      </c>
      <c r="P128" s="13">
        <f>IFERROR(ROUND(E128/L128,2),0)</f>
        <v>103.52</v>
      </c>
      <c r="Q128" s="18" t="s">
        <v>8321</v>
      </c>
      <c r="R128" t="s">
        <v>8322</v>
      </c>
      <c r="S128" s="14">
        <f t="shared" si="2"/>
        <v>42297.791886574079</v>
      </c>
      <c r="T128">
        <f t="shared" si="3"/>
        <v>2015</v>
      </c>
    </row>
    <row r="129" spans="1:20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 s="16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>ROUND(E129/D129*100,0)</f>
        <v>139</v>
      </c>
      <c r="P129" s="13">
        <f>IFERROR(ROUND(E129/L129,2),0)</f>
        <v>133.74</v>
      </c>
      <c r="Q129" s="18" t="s">
        <v>8313</v>
      </c>
      <c r="R129" t="s">
        <v>8314</v>
      </c>
      <c r="S129" s="14">
        <f t="shared" si="2"/>
        <v>41899.830312500002</v>
      </c>
      <c r="T129">
        <f t="shared" si="3"/>
        <v>2014</v>
      </c>
    </row>
    <row r="130" spans="1:20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 s="16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>ROUND(E130/D130*100,0)</f>
        <v>172</v>
      </c>
      <c r="P130" s="13">
        <f>IFERROR(ROUND(E130/L130,2),0)</f>
        <v>153.52000000000001</v>
      </c>
      <c r="Q130" s="18" t="s">
        <v>8323</v>
      </c>
      <c r="R130" t="s">
        <v>8324</v>
      </c>
      <c r="S130" s="14">
        <f t="shared" si="2"/>
        <v>42090.912500000006</v>
      </c>
      <c r="T130">
        <f t="shared" si="3"/>
        <v>2015</v>
      </c>
    </row>
    <row r="131" spans="1:20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 s="16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>ROUND(E131/D131*100,0)</f>
        <v>120</v>
      </c>
      <c r="P131" s="13">
        <f>IFERROR(ROUND(E131/L131,2),0)</f>
        <v>118.45</v>
      </c>
      <c r="Q131" s="18" t="s">
        <v>8308</v>
      </c>
      <c r="R131" t="s">
        <v>8309</v>
      </c>
      <c r="S131" s="14">
        <f t="shared" ref="S131:S194" si="4">(((J131/60)/60)/24)+DATE(1970,1,1)</f>
        <v>41975.329317129625</v>
      </c>
      <c r="T131">
        <f t="shared" ref="T131:T194" si="5">YEAR(S131)</f>
        <v>2014</v>
      </c>
    </row>
    <row r="132" spans="1:20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 s="16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>ROUND(E132/D132*100,0)</f>
        <v>120</v>
      </c>
      <c r="P132" s="13">
        <f>IFERROR(ROUND(E132/L132,2),0)</f>
        <v>80.989999999999995</v>
      </c>
      <c r="Q132" s="18" t="s">
        <v>8308</v>
      </c>
      <c r="R132" t="s">
        <v>8309</v>
      </c>
      <c r="S132" s="14">
        <f t="shared" si="4"/>
        <v>41575.527349537035</v>
      </c>
      <c r="T132">
        <f t="shared" si="5"/>
        <v>2013</v>
      </c>
    </row>
    <row r="133" spans="1:20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 s="16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>ROUND(E133/D133*100,0)</f>
        <v>200</v>
      </c>
      <c r="P133" s="13">
        <f>IFERROR(ROUND(E133/L133,2),0)</f>
        <v>118.2</v>
      </c>
      <c r="Q133" s="18" t="s">
        <v>8327</v>
      </c>
      <c r="R133" t="s">
        <v>8331</v>
      </c>
      <c r="S133" s="14">
        <f t="shared" si="4"/>
        <v>41843.64271990741</v>
      </c>
      <c r="T133">
        <f t="shared" si="5"/>
        <v>2014</v>
      </c>
    </row>
    <row r="134" spans="1:20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 s="16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>ROUND(E134/D134*100,0)</f>
        <v>117</v>
      </c>
      <c r="P134" s="13">
        <f>IFERROR(ROUND(E134/L134,2),0)</f>
        <v>92.16</v>
      </c>
      <c r="Q134" s="18" t="s">
        <v>8311</v>
      </c>
      <c r="R134" t="s">
        <v>8312</v>
      </c>
      <c r="S134" s="14">
        <f t="shared" si="4"/>
        <v>41464.934016203704</v>
      </c>
      <c r="T134">
        <f t="shared" si="5"/>
        <v>2013</v>
      </c>
    </row>
    <row r="135" spans="1:20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 s="16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>ROUND(E135/D135*100,0)</f>
        <v>145</v>
      </c>
      <c r="P135" s="13">
        <f>IFERROR(ROUND(E135/L135,2),0)</f>
        <v>511.65</v>
      </c>
      <c r="Q135" s="18" t="s">
        <v>8308</v>
      </c>
      <c r="R135" t="s">
        <v>8309</v>
      </c>
      <c r="S135" s="14">
        <f t="shared" si="4"/>
        <v>42745.744618055556</v>
      </c>
      <c r="T135">
        <f t="shared" si="5"/>
        <v>2017</v>
      </c>
    </row>
    <row r="136" spans="1:20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 s="1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>ROUND(E136/D136*100,0)</f>
        <v>116</v>
      </c>
      <c r="P136" s="13">
        <f>IFERROR(ROUND(E136/L136,2),0)</f>
        <v>307.2</v>
      </c>
      <c r="Q136" s="18" t="s">
        <v>8308</v>
      </c>
      <c r="R136" t="s">
        <v>8309</v>
      </c>
      <c r="S136" s="14">
        <f t="shared" si="4"/>
        <v>42103.042546296296</v>
      </c>
      <c r="T136">
        <f t="shared" si="5"/>
        <v>2015</v>
      </c>
    </row>
    <row r="137" spans="1:20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 s="16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>ROUND(E137/D137*100,0)</f>
        <v>191</v>
      </c>
      <c r="P137" s="13">
        <f>IFERROR(ROUND(E137/L137,2),0)</f>
        <v>83.35</v>
      </c>
      <c r="Q137" s="18" t="s">
        <v>8321</v>
      </c>
      <c r="R137" t="s">
        <v>8322</v>
      </c>
      <c r="S137" s="14">
        <f t="shared" si="4"/>
        <v>40682.051689814813</v>
      </c>
      <c r="T137">
        <f t="shared" si="5"/>
        <v>2011</v>
      </c>
    </row>
    <row r="138" spans="1:20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 s="16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>ROUND(E138/D138*100,0)</f>
        <v>23</v>
      </c>
      <c r="P138" s="13">
        <f>IFERROR(ROUND(E138/L138,2),0)</f>
        <v>161.12</v>
      </c>
      <c r="Q138" s="18" t="s">
        <v>8308</v>
      </c>
      <c r="R138" t="s">
        <v>8310</v>
      </c>
      <c r="S138" s="14">
        <f t="shared" si="4"/>
        <v>42289.675173611111</v>
      </c>
      <c r="T138">
        <f t="shared" si="5"/>
        <v>2015</v>
      </c>
    </row>
    <row r="139" spans="1:20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 s="16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>ROUND(E139/D139*100,0)</f>
        <v>283</v>
      </c>
      <c r="P139" s="13">
        <f>IFERROR(ROUND(E139/L139,2),0)</f>
        <v>42.63</v>
      </c>
      <c r="Q139" s="18" t="s">
        <v>8316</v>
      </c>
      <c r="R139" t="s">
        <v>8317</v>
      </c>
      <c r="S139" s="14">
        <f t="shared" si="4"/>
        <v>42684.000046296293</v>
      </c>
      <c r="T139">
        <f t="shared" si="5"/>
        <v>2016</v>
      </c>
    </row>
    <row r="140" spans="1:20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 s="16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>ROUND(E140/D140*100,0)</f>
        <v>1132</v>
      </c>
      <c r="P140" s="13">
        <f>IFERROR(ROUND(E140/L140,2),0)</f>
        <v>80.73</v>
      </c>
      <c r="Q140" s="18" t="s">
        <v>8308</v>
      </c>
      <c r="R140" t="s">
        <v>8309</v>
      </c>
      <c r="S140" s="14">
        <f t="shared" si="4"/>
        <v>41324.193298611113</v>
      </c>
      <c r="T140">
        <f t="shared" si="5"/>
        <v>2013</v>
      </c>
    </row>
    <row r="141" spans="1:20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 s="16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>ROUND(E141/D141*100,0)</f>
        <v>281</v>
      </c>
      <c r="P141" s="13">
        <f>IFERROR(ROUND(E141/L141,2),0)</f>
        <v>201.96</v>
      </c>
      <c r="Q141" s="18" t="s">
        <v>8308</v>
      </c>
      <c r="R141" t="s">
        <v>8309</v>
      </c>
      <c r="S141" s="14">
        <f t="shared" si="4"/>
        <v>42600.278749999998</v>
      </c>
      <c r="T141">
        <f t="shared" si="5"/>
        <v>2016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 s="16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>ROUND(E142/D142*100,0)</f>
        <v>160</v>
      </c>
      <c r="P142" s="13">
        <f>IFERROR(ROUND(E142/L142,2),0)</f>
        <v>60.3</v>
      </c>
      <c r="Q142" s="18" t="s">
        <v>8323</v>
      </c>
      <c r="R142" t="s">
        <v>8326</v>
      </c>
      <c r="S142" s="14">
        <f t="shared" si="4"/>
        <v>41940.69158564815</v>
      </c>
      <c r="T142">
        <f t="shared" si="5"/>
        <v>2014</v>
      </c>
    </row>
    <row r="143" spans="1:20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 s="16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>ROUND(E143/D143*100,0)</f>
        <v>110</v>
      </c>
      <c r="P143" s="13">
        <f>IFERROR(ROUND(E143/L143,2),0)</f>
        <v>157.33000000000001</v>
      </c>
      <c r="Q143" s="18" t="s">
        <v>8321</v>
      </c>
      <c r="R143" t="s">
        <v>8322</v>
      </c>
      <c r="S143" s="14">
        <f t="shared" si="4"/>
        <v>41526.708935185183</v>
      </c>
      <c r="T143">
        <f t="shared" si="5"/>
        <v>2013</v>
      </c>
    </row>
    <row r="144" spans="1:20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 s="16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>ROUND(E144/D144*100,0)</f>
        <v>100</v>
      </c>
      <c r="P144" s="13">
        <f>IFERROR(ROUND(E144/L144,2),0)</f>
        <v>169.85</v>
      </c>
      <c r="Q144" s="18" t="s">
        <v>8321</v>
      </c>
      <c r="R144" t="s">
        <v>8322</v>
      </c>
      <c r="S144" s="14">
        <f t="shared" si="4"/>
        <v>42459.780844907407</v>
      </c>
      <c r="T144">
        <f t="shared" si="5"/>
        <v>2016</v>
      </c>
    </row>
    <row r="145" spans="1:20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 s="16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>ROUND(E145/D145*100,0)</f>
        <v>123</v>
      </c>
      <c r="P145" s="13">
        <f>IFERROR(ROUND(E145/L145,2),0)</f>
        <v>190.55</v>
      </c>
      <c r="Q145" s="18" t="s">
        <v>8321</v>
      </c>
      <c r="R145" t="s">
        <v>8332</v>
      </c>
      <c r="S145" s="14">
        <f t="shared" si="4"/>
        <v>42327.834247685183</v>
      </c>
      <c r="T145">
        <f t="shared" si="5"/>
        <v>2015</v>
      </c>
    </row>
    <row r="146" spans="1:20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 s="1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>ROUND(E146/D146*100,0)</f>
        <v>114</v>
      </c>
      <c r="P146" s="13">
        <f>IFERROR(ROUND(E146/L146,2),0)</f>
        <v>234.81</v>
      </c>
      <c r="Q146" s="18" t="s">
        <v>8311</v>
      </c>
      <c r="R146" t="s">
        <v>8333</v>
      </c>
      <c r="S146" s="14">
        <f t="shared" si="4"/>
        <v>41946.029467592591</v>
      </c>
      <c r="T146">
        <f t="shared" si="5"/>
        <v>2014</v>
      </c>
    </row>
    <row r="147" spans="1:20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 s="16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>ROUND(E147/D147*100,0)</f>
        <v>108</v>
      </c>
      <c r="P147" s="13">
        <f>IFERROR(ROUND(E147/L147,2),0)</f>
        <v>451.84</v>
      </c>
      <c r="Q147" s="18" t="s">
        <v>8308</v>
      </c>
      <c r="R147" t="s">
        <v>8309</v>
      </c>
      <c r="S147" s="14">
        <f t="shared" si="4"/>
        <v>42044.272847222222</v>
      </c>
      <c r="T147">
        <f t="shared" si="5"/>
        <v>2015</v>
      </c>
    </row>
    <row r="148" spans="1:20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 s="16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>ROUND(E148/D148*100,0)</f>
        <v>537</v>
      </c>
      <c r="P148" s="13">
        <f>IFERROR(ROUND(E148/L148,2),0)</f>
        <v>61.2</v>
      </c>
      <c r="Q148" s="18" t="s">
        <v>8316</v>
      </c>
      <c r="R148" t="s">
        <v>8317</v>
      </c>
      <c r="S148" s="14">
        <f t="shared" si="4"/>
        <v>42425.757986111115</v>
      </c>
      <c r="T148">
        <f t="shared" si="5"/>
        <v>2016</v>
      </c>
    </row>
    <row r="149" spans="1:20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 s="16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>ROUND(E149/D149*100,0)</f>
        <v>79</v>
      </c>
      <c r="P149" s="13">
        <f>IFERROR(ROUND(E149/L149,2),0)</f>
        <v>117.7</v>
      </c>
      <c r="Q149" s="18" t="s">
        <v>8308</v>
      </c>
      <c r="R149" t="s">
        <v>8310</v>
      </c>
      <c r="S149" s="14">
        <f t="shared" si="4"/>
        <v>42696.663506944446</v>
      </c>
      <c r="T149">
        <f t="shared" si="5"/>
        <v>2016</v>
      </c>
    </row>
    <row r="150" spans="1:20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 s="16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>ROUND(E150/D150*100,0)</f>
        <v>133</v>
      </c>
      <c r="P150" s="13">
        <f>IFERROR(ROUND(E150/L150,2),0)</f>
        <v>81.650000000000006</v>
      </c>
      <c r="Q150" s="18" t="s">
        <v>8316</v>
      </c>
      <c r="R150" t="s">
        <v>8317</v>
      </c>
      <c r="S150" s="14">
        <f t="shared" si="4"/>
        <v>42292.513888888891</v>
      </c>
      <c r="T150">
        <f t="shared" si="5"/>
        <v>2015</v>
      </c>
    </row>
    <row r="151" spans="1:20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 s="16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>ROUND(E151/D151*100,0)</f>
        <v>106</v>
      </c>
      <c r="P151" s="13">
        <f>IFERROR(ROUND(E151/L151,2),0)</f>
        <v>56.2</v>
      </c>
      <c r="Q151" s="18" t="s">
        <v>8308</v>
      </c>
      <c r="R151" t="s">
        <v>8309</v>
      </c>
      <c r="S151" s="14">
        <f t="shared" si="4"/>
        <v>41800.423043981478</v>
      </c>
      <c r="T151">
        <f t="shared" si="5"/>
        <v>2014</v>
      </c>
    </row>
    <row r="152" spans="1:20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 s="16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>ROUND(E152/D152*100,0)</f>
        <v>131</v>
      </c>
      <c r="P152" s="13">
        <f>IFERROR(ROUND(E152/L152,2),0)</f>
        <v>164.3</v>
      </c>
      <c r="Q152" s="18" t="s">
        <v>8323</v>
      </c>
      <c r="R152" t="s">
        <v>8324</v>
      </c>
      <c r="S152" s="14">
        <f t="shared" si="4"/>
        <v>42053.704293981486</v>
      </c>
      <c r="T152">
        <f t="shared" si="5"/>
        <v>2015</v>
      </c>
    </row>
    <row r="153" spans="1:20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 s="16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>ROUND(E153/D153*100,0)</f>
        <v>104</v>
      </c>
      <c r="P153" s="13">
        <f>IFERROR(ROUND(E153/L153,2),0)</f>
        <v>70.92</v>
      </c>
      <c r="Q153" s="18" t="s">
        <v>8321</v>
      </c>
      <c r="R153" t="s">
        <v>8322</v>
      </c>
      <c r="S153" s="14">
        <f t="shared" si="4"/>
        <v>42689.187881944439</v>
      </c>
      <c r="T153">
        <f t="shared" si="5"/>
        <v>2016</v>
      </c>
    </row>
    <row r="154" spans="1:20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 s="16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>ROUND(E154/D154*100,0)</f>
        <v>104</v>
      </c>
      <c r="P154" s="13">
        <f>IFERROR(ROUND(E154/L154,2),0)</f>
        <v>711.04</v>
      </c>
      <c r="Q154" s="18" t="s">
        <v>8321</v>
      </c>
      <c r="R154" t="s">
        <v>8322</v>
      </c>
      <c r="S154" s="14">
        <f t="shared" si="4"/>
        <v>40732.842245370368</v>
      </c>
      <c r="T154">
        <f t="shared" si="5"/>
        <v>2011</v>
      </c>
    </row>
    <row r="155" spans="1:20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 s="16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>ROUND(E155/D155*100,0)</f>
        <v>103</v>
      </c>
      <c r="P155" s="13">
        <f>IFERROR(ROUND(E155/L155,2),0)</f>
        <v>115.45</v>
      </c>
      <c r="Q155" s="18" t="s">
        <v>8321</v>
      </c>
      <c r="R155" t="s">
        <v>8322</v>
      </c>
      <c r="S155" s="14">
        <f t="shared" si="4"/>
        <v>41051.168900462959</v>
      </c>
      <c r="T155">
        <f t="shared" si="5"/>
        <v>2012</v>
      </c>
    </row>
    <row r="156" spans="1:20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 s="1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>ROUND(E156/D156*100,0)</f>
        <v>103</v>
      </c>
      <c r="P156" s="13">
        <f>IFERROR(ROUND(E156/L156,2),0)</f>
        <v>193.05</v>
      </c>
      <c r="Q156" s="18" t="s">
        <v>8321</v>
      </c>
      <c r="R156" t="s">
        <v>8322</v>
      </c>
      <c r="S156" s="14">
        <f t="shared" si="4"/>
        <v>42507.860196759255</v>
      </c>
      <c r="T156">
        <f t="shared" si="5"/>
        <v>2016</v>
      </c>
    </row>
    <row r="157" spans="1:20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 s="16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>ROUND(E157/D157*100,0)</f>
        <v>103</v>
      </c>
      <c r="P157" s="13">
        <f>IFERROR(ROUND(E157/L157,2),0)</f>
        <v>118.97</v>
      </c>
      <c r="Q157" s="18" t="s">
        <v>8323</v>
      </c>
      <c r="R157" t="s">
        <v>8324</v>
      </c>
      <c r="S157" s="14">
        <f t="shared" si="4"/>
        <v>41778.193622685183</v>
      </c>
      <c r="T157">
        <f t="shared" si="5"/>
        <v>2014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 s="16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>ROUND(E158/D158*100,0)</f>
        <v>128</v>
      </c>
      <c r="P158" s="13">
        <f>IFERROR(ROUND(E158/L158,2),0)</f>
        <v>186.8</v>
      </c>
      <c r="Q158" s="18" t="s">
        <v>8323</v>
      </c>
      <c r="R158" t="s">
        <v>8326</v>
      </c>
      <c r="S158" s="14">
        <f t="shared" si="4"/>
        <v>42020.700567129628</v>
      </c>
      <c r="T158">
        <f t="shared" si="5"/>
        <v>2015</v>
      </c>
    </row>
    <row r="159" spans="1:20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 s="16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>ROUND(E159/D159*100,0)</f>
        <v>102</v>
      </c>
      <c r="P159" s="13">
        <f>IFERROR(ROUND(E159/L159,2),0)</f>
        <v>158.36000000000001</v>
      </c>
      <c r="Q159" s="18" t="s">
        <v>8308</v>
      </c>
      <c r="R159" t="s">
        <v>8310</v>
      </c>
      <c r="S159" s="14">
        <f t="shared" si="4"/>
        <v>42542.526423611111</v>
      </c>
      <c r="T159">
        <f t="shared" si="5"/>
        <v>2016</v>
      </c>
    </row>
    <row r="160" spans="1:20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 s="16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>ROUND(E160/D160*100,0)</f>
        <v>254</v>
      </c>
      <c r="P160" s="13">
        <f>IFERROR(ROUND(E160/L160,2),0)</f>
        <v>493.82</v>
      </c>
      <c r="Q160" s="18" t="s">
        <v>8313</v>
      </c>
      <c r="R160" t="s">
        <v>8314</v>
      </c>
      <c r="S160" s="14">
        <f t="shared" si="4"/>
        <v>42132.941805555558</v>
      </c>
      <c r="T160">
        <f t="shared" si="5"/>
        <v>2015</v>
      </c>
    </row>
    <row r="161" spans="1:20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 s="16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>ROUND(E161/D161*100,0)</f>
        <v>102</v>
      </c>
      <c r="P161" s="13">
        <f>IFERROR(ROUND(E161/L161,2),0)</f>
        <v>164.94</v>
      </c>
      <c r="Q161" s="18" t="s">
        <v>8323</v>
      </c>
      <c r="R161" t="s">
        <v>8324</v>
      </c>
      <c r="S161" s="14">
        <f t="shared" si="4"/>
        <v>42612.149780092594</v>
      </c>
      <c r="T161">
        <f t="shared" si="5"/>
        <v>2016</v>
      </c>
    </row>
    <row r="162" spans="1:20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 s="16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>ROUND(E162/D162*100,0)</f>
        <v>101</v>
      </c>
      <c r="P162" s="13">
        <f>IFERROR(ROUND(E162/L162,2),0)</f>
        <v>82.5</v>
      </c>
      <c r="Q162" s="18" t="s">
        <v>8327</v>
      </c>
      <c r="R162" t="s">
        <v>8328</v>
      </c>
      <c r="S162" s="14">
        <f t="shared" si="4"/>
        <v>41851.962916666671</v>
      </c>
      <c r="T162">
        <f t="shared" si="5"/>
        <v>2014</v>
      </c>
    </row>
    <row r="163" spans="1:20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 s="16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>ROUND(E163/D163*100,0)</f>
        <v>168</v>
      </c>
      <c r="P163" s="13">
        <f>IFERROR(ROUND(E163/L163,2),0)</f>
        <v>76.14</v>
      </c>
      <c r="Q163" s="18" t="s">
        <v>8308</v>
      </c>
      <c r="R163" t="s">
        <v>8309</v>
      </c>
      <c r="S163" s="14">
        <f t="shared" si="4"/>
        <v>41179.098530092589</v>
      </c>
      <c r="T163">
        <f t="shared" si="5"/>
        <v>2012</v>
      </c>
    </row>
    <row r="164" spans="1:20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 s="16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>ROUND(E164/D164*100,0)</f>
        <v>125</v>
      </c>
      <c r="P164" s="13">
        <f>IFERROR(ROUND(E164/L164,2),0)</f>
        <v>188.31</v>
      </c>
      <c r="Q164" s="18" t="s">
        <v>8321</v>
      </c>
      <c r="R164" t="s">
        <v>8322</v>
      </c>
      <c r="S164" s="14">
        <f t="shared" si="4"/>
        <v>42437.636469907404</v>
      </c>
      <c r="T164">
        <f t="shared" si="5"/>
        <v>2016</v>
      </c>
    </row>
    <row r="165" spans="1:20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 s="16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>ROUND(E165/D165*100,0)</f>
        <v>119</v>
      </c>
      <c r="P165" s="13">
        <f>IFERROR(ROUND(E165/L165,2),0)</f>
        <v>346.04</v>
      </c>
      <c r="Q165" s="18" t="s">
        <v>8327</v>
      </c>
      <c r="R165" t="s">
        <v>8331</v>
      </c>
      <c r="S165" s="14">
        <f t="shared" si="4"/>
        <v>41951.695671296293</v>
      </c>
      <c r="T165">
        <f t="shared" si="5"/>
        <v>2014</v>
      </c>
    </row>
    <row r="166" spans="1:20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 s="1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>ROUND(E166/D166*100,0)</f>
        <v>199</v>
      </c>
      <c r="P166" s="13">
        <f>IFERROR(ROUND(E166/L166,2),0)</f>
        <v>183.8</v>
      </c>
      <c r="Q166" s="18" t="s">
        <v>8313</v>
      </c>
      <c r="R166" t="s">
        <v>8314</v>
      </c>
      <c r="S166" s="14">
        <f t="shared" si="4"/>
        <v>42152.288819444439</v>
      </c>
      <c r="T166">
        <f t="shared" si="5"/>
        <v>2015</v>
      </c>
    </row>
    <row r="167" spans="1:20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 s="16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>ROUND(E167/D167*100,0)</f>
        <v>165</v>
      </c>
      <c r="P167" s="13">
        <f>IFERROR(ROUND(E167/L167,2),0)</f>
        <v>59.96</v>
      </c>
      <c r="Q167" s="18" t="s">
        <v>8321</v>
      </c>
      <c r="R167" t="s">
        <v>8332</v>
      </c>
      <c r="S167" s="14">
        <f t="shared" si="4"/>
        <v>41791.713252314818</v>
      </c>
      <c r="T167">
        <f t="shared" si="5"/>
        <v>2014</v>
      </c>
    </row>
    <row r="168" spans="1:20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 s="16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>ROUND(E168/D168*100,0)</f>
        <v>493</v>
      </c>
      <c r="P168" s="13">
        <f>IFERROR(ROUND(E168/L168,2),0)</f>
        <v>69.760000000000005</v>
      </c>
      <c r="Q168" s="18" t="s">
        <v>8308</v>
      </c>
      <c r="R168" t="s">
        <v>8309</v>
      </c>
      <c r="S168" s="14">
        <f t="shared" si="4"/>
        <v>42198.676655092597</v>
      </c>
      <c r="T168">
        <f t="shared" si="5"/>
        <v>2015</v>
      </c>
    </row>
    <row r="169" spans="1:20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 s="16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>ROUND(E169/D169*100,0)</f>
        <v>196</v>
      </c>
      <c r="P169" s="13">
        <f>IFERROR(ROUND(E169/L169,2),0)</f>
        <v>36</v>
      </c>
      <c r="Q169" s="18" t="s">
        <v>8308</v>
      </c>
      <c r="R169" t="s">
        <v>8309</v>
      </c>
      <c r="S169" s="14">
        <f t="shared" si="4"/>
        <v>41783.642939814818</v>
      </c>
      <c r="T169">
        <f t="shared" si="5"/>
        <v>2014</v>
      </c>
    </row>
    <row r="170" spans="1:20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 s="16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>ROUND(E170/D170*100,0)</f>
        <v>101</v>
      </c>
      <c r="P170" s="13">
        <f>IFERROR(ROUND(E170/L170,2),0)</f>
        <v>526.46</v>
      </c>
      <c r="Q170" s="18" t="s">
        <v>8327</v>
      </c>
      <c r="R170" t="s">
        <v>8328</v>
      </c>
      <c r="S170" s="14">
        <f t="shared" si="4"/>
        <v>41136.777812500004</v>
      </c>
      <c r="T170">
        <f t="shared" si="5"/>
        <v>2012</v>
      </c>
    </row>
    <row r="171" spans="1:20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 s="16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>ROUND(E171/D171*100,0)</f>
        <v>108</v>
      </c>
      <c r="P171" s="13">
        <f>IFERROR(ROUND(E171/L171,2),0)</f>
        <v>149.46</v>
      </c>
      <c r="Q171" s="18" t="s">
        <v>8311</v>
      </c>
      <c r="R171" t="s">
        <v>8312</v>
      </c>
      <c r="S171" s="14">
        <f t="shared" si="4"/>
        <v>41290.598483796297</v>
      </c>
      <c r="T171">
        <f t="shared" si="5"/>
        <v>2013</v>
      </c>
    </row>
    <row r="172" spans="1:20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 s="16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>ROUND(E172/D172*100,0)</f>
        <v>119</v>
      </c>
      <c r="P172" s="13">
        <f>IFERROR(ROUND(E172/L172,2),0)</f>
        <v>151.32</v>
      </c>
      <c r="Q172" s="18" t="s">
        <v>8308</v>
      </c>
      <c r="R172" t="s">
        <v>8310</v>
      </c>
      <c r="S172" s="14">
        <f t="shared" si="4"/>
        <v>42199.57</v>
      </c>
      <c r="T172">
        <f t="shared" si="5"/>
        <v>2015</v>
      </c>
    </row>
    <row r="173" spans="1:20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 s="16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>ROUND(E173/D173*100,0)</f>
        <v>473</v>
      </c>
      <c r="P173" s="13">
        <f>IFERROR(ROUND(E173/L173,2),0)</f>
        <v>278.39</v>
      </c>
      <c r="Q173" s="18" t="s">
        <v>8308</v>
      </c>
      <c r="R173" t="s">
        <v>8309</v>
      </c>
      <c r="S173" s="14">
        <f t="shared" si="4"/>
        <v>42115.071504629625</v>
      </c>
      <c r="T173">
        <f t="shared" si="5"/>
        <v>2015</v>
      </c>
    </row>
    <row r="174" spans="1:20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 s="16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>ROUND(E174/D174*100,0)</f>
        <v>135</v>
      </c>
      <c r="P174" s="13">
        <f>IFERROR(ROUND(E174/L174,2),0)</f>
        <v>53.99</v>
      </c>
      <c r="Q174" s="18" t="s">
        <v>8313</v>
      </c>
      <c r="R174" t="s">
        <v>8314</v>
      </c>
      <c r="S174" s="14">
        <f t="shared" si="4"/>
        <v>42275.767303240747</v>
      </c>
      <c r="T174">
        <f t="shared" si="5"/>
        <v>2015</v>
      </c>
    </row>
    <row r="175" spans="1:20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 s="16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>ROUND(E175/D175*100,0)</f>
        <v>63</v>
      </c>
      <c r="P175" s="13">
        <f>IFERROR(ROUND(E175/L175,2),0)</f>
        <v>48.28</v>
      </c>
      <c r="Q175" s="18" t="s">
        <v>8316</v>
      </c>
      <c r="R175" t="s">
        <v>8334</v>
      </c>
      <c r="S175" s="14">
        <f t="shared" si="4"/>
        <v>41838.377893518518</v>
      </c>
      <c r="T175">
        <f t="shared" si="5"/>
        <v>2014</v>
      </c>
    </row>
    <row r="176" spans="1:20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 s="1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>ROUND(E176/D176*100,0)</f>
        <v>233</v>
      </c>
      <c r="P176" s="13">
        <f>IFERROR(ROUND(E176/L176,2),0)</f>
        <v>44.46</v>
      </c>
      <c r="Q176" s="18" t="s">
        <v>8323</v>
      </c>
      <c r="R176" t="s">
        <v>8324</v>
      </c>
      <c r="S176" s="14">
        <f t="shared" si="4"/>
        <v>42512.698217592595</v>
      </c>
      <c r="T176">
        <f t="shared" si="5"/>
        <v>2016</v>
      </c>
    </row>
    <row r="177" spans="1:20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 s="16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>ROUND(E177/D177*100,0)</f>
        <v>102</v>
      </c>
      <c r="P177" s="13">
        <f>IFERROR(ROUND(E177/L177,2),0)</f>
        <v>231.66</v>
      </c>
      <c r="Q177" s="18" t="s">
        <v>8323</v>
      </c>
      <c r="R177" t="s">
        <v>8335</v>
      </c>
      <c r="S177" s="14">
        <f t="shared" si="4"/>
        <v>41863.584120370368</v>
      </c>
      <c r="T177">
        <f t="shared" si="5"/>
        <v>2014</v>
      </c>
    </row>
    <row r="178" spans="1:20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 s="16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>ROUND(E178/D178*100,0)</f>
        <v>115</v>
      </c>
      <c r="P178" s="13">
        <f>IFERROR(ROUND(E178/L178,2),0)</f>
        <v>76.72</v>
      </c>
      <c r="Q178" s="18" t="s">
        <v>8311</v>
      </c>
      <c r="R178" t="s">
        <v>8312</v>
      </c>
      <c r="S178" s="14">
        <f t="shared" si="4"/>
        <v>40933.80190972222</v>
      </c>
      <c r="T178">
        <f t="shared" si="5"/>
        <v>2012</v>
      </c>
    </row>
    <row r="179" spans="1:20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 s="16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>ROUND(E179/D179*100,0)</f>
        <v>170</v>
      </c>
      <c r="P179" s="13">
        <f>IFERROR(ROUND(E179/L179,2),0)</f>
        <v>67.42</v>
      </c>
      <c r="Q179" s="18" t="s">
        <v>8308</v>
      </c>
      <c r="R179" t="s">
        <v>8309</v>
      </c>
      <c r="S179" s="14">
        <f t="shared" si="4"/>
        <v>41351.541377314818</v>
      </c>
      <c r="T179">
        <f t="shared" si="5"/>
        <v>2013</v>
      </c>
    </row>
    <row r="180" spans="1:20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 s="16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>ROUND(E180/D180*100,0)</f>
        <v>101</v>
      </c>
      <c r="P180" s="13">
        <f>IFERROR(ROUND(E180/L180,2),0)</f>
        <v>254.39</v>
      </c>
      <c r="Q180" s="18" t="s">
        <v>8321</v>
      </c>
      <c r="R180" t="s">
        <v>8322</v>
      </c>
      <c r="S180" s="14">
        <f t="shared" si="4"/>
        <v>40194.920046296298</v>
      </c>
      <c r="T180">
        <f t="shared" si="5"/>
        <v>2010</v>
      </c>
    </row>
    <row r="181" spans="1:20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 s="16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>ROUND(E181/D181*100,0)</f>
        <v>113</v>
      </c>
      <c r="P181" s="13">
        <f>IFERROR(ROUND(E181/L181,2),0)</f>
        <v>162.91</v>
      </c>
      <c r="Q181" s="18" t="s">
        <v>8323</v>
      </c>
      <c r="R181" t="s">
        <v>8324</v>
      </c>
      <c r="S181" s="14">
        <f t="shared" si="4"/>
        <v>41928.881064814814</v>
      </c>
      <c r="T181">
        <f t="shared" si="5"/>
        <v>2014</v>
      </c>
    </row>
    <row r="182" spans="1:20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 s="16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>ROUND(E182/D182*100,0)</f>
        <v>1802</v>
      </c>
      <c r="P182" s="13">
        <f>IFERROR(ROUND(E182/L182,2),0)</f>
        <v>49.93</v>
      </c>
      <c r="Q182" s="18" t="s">
        <v>8316</v>
      </c>
      <c r="R182" t="s">
        <v>8317</v>
      </c>
      <c r="S182" s="14">
        <f t="shared" si="4"/>
        <v>42776.704432870371</v>
      </c>
      <c r="T182">
        <f t="shared" si="5"/>
        <v>2017</v>
      </c>
    </row>
    <row r="183" spans="1:20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 s="16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>ROUND(E183/D183*100,0)</f>
        <v>179</v>
      </c>
      <c r="P183" s="13">
        <f>IFERROR(ROUND(E183/L183,2),0)</f>
        <v>282.72000000000003</v>
      </c>
      <c r="Q183" s="18" t="s">
        <v>8308</v>
      </c>
      <c r="R183" t="s">
        <v>8309</v>
      </c>
      <c r="S183" s="14">
        <f t="shared" si="4"/>
        <v>41725.082384259258</v>
      </c>
      <c r="T183">
        <f t="shared" si="5"/>
        <v>2014</v>
      </c>
    </row>
    <row r="184" spans="1:20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 s="16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>ROUND(E184/D184*100,0)</f>
        <v>112</v>
      </c>
      <c r="P184" s="13">
        <f>IFERROR(ROUND(E184/L184,2),0)</f>
        <v>117.77</v>
      </c>
      <c r="Q184" s="18" t="s">
        <v>8321</v>
      </c>
      <c r="R184" t="s">
        <v>8322</v>
      </c>
      <c r="S184" s="14">
        <f t="shared" si="4"/>
        <v>42292.495474537034</v>
      </c>
      <c r="T184">
        <f t="shared" si="5"/>
        <v>2015</v>
      </c>
    </row>
    <row r="185" spans="1:20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 s="16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>ROUND(E185/D185*100,0)</f>
        <v>127</v>
      </c>
      <c r="P185" s="13">
        <f>IFERROR(ROUND(E185/L185,2),0)</f>
        <v>1644</v>
      </c>
      <c r="Q185" s="18" t="s">
        <v>8308</v>
      </c>
      <c r="R185" t="s">
        <v>8310</v>
      </c>
      <c r="S185" s="14">
        <f t="shared" si="4"/>
        <v>41891.693379629629</v>
      </c>
      <c r="T185">
        <f t="shared" si="5"/>
        <v>2014</v>
      </c>
    </row>
    <row r="186" spans="1:20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 s="1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>ROUND(E186/D186*100,0)</f>
        <v>125</v>
      </c>
      <c r="P186" s="13">
        <f>IFERROR(ROUND(E186/L186,2),0)</f>
        <v>146.35</v>
      </c>
      <c r="Q186" s="18" t="s">
        <v>8321</v>
      </c>
      <c r="R186" t="s">
        <v>8322</v>
      </c>
      <c r="S186" s="14">
        <f t="shared" si="4"/>
        <v>42772.669062500005</v>
      </c>
      <c r="T186">
        <f t="shared" si="5"/>
        <v>2017</v>
      </c>
    </row>
    <row r="187" spans="1:20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 s="16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>ROUND(E187/D187*100,0)</f>
        <v>127</v>
      </c>
      <c r="P187" s="13">
        <f>IFERROR(ROUND(E187/L187,2),0)</f>
        <v>44.91</v>
      </c>
      <c r="Q187" s="18" t="s">
        <v>8321</v>
      </c>
      <c r="R187" t="s">
        <v>8322</v>
      </c>
      <c r="S187" s="14">
        <f t="shared" si="4"/>
        <v>42427.964745370366</v>
      </c>
      <c r="T187">
        <f t="shared" si="5"/>
        <v>2016</v>
      </c>
    </row>
    <row r="188" spans="1:20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 s="16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>ROUND(E188/D188*100,0)</f>
        <v>143</v>
      </c>
      <c r="P188" s="13">
        <f>IFERROR(ROUND(E188/L188,2),0)</f>
        <v>114.77</v>
      </c>
      <c r="Q188" s="18" t="s">
        <v>8308</v>
      </c>
      <c r="R188" t="s">
        <v>8309</v>
      </c>
      <c r="S188" s="14">
        <f t="shared" si="4"/>
        <v>42361.602476851855</v>
      </c>
      <c r="T188">
        <f t="shared" si="5"/>
        <v>2015</v>
      </c>
    </row>
    <row r="189" spans="1:20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 s="16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>ROUND(E189/D189*100,0)</f>
        <v>22</v>
      </c>
      <c r="P189" s="13">
        <f>IFERROR(ROUND(E189/L189,2),0)</f>
        <v>1536.25</v>
      </c>
      <c r="Q189" s="18" t="s">
        <v>8308</v>
      </c>
      <c r="R189" t="s">
        <v>8310</v>
      </c>
      <c r="S189" s="14">
        <f t="shared" si="4"/>
        <v>42527.625671296293</v>
      </c>
      <c r="T189">
        <f t="shared" si="5"/>
        <v>2016</v>
      </c>
    </row>
    <row r="190" spans="1:20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 s="16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>ROUND(E190/D190*100,0)</f>
        <v>107</v>
      </c>
      <c r="P190" s="13">
        <f>IFERROR(ROUND(E190/L190,2),0)</f>
        <v>97.36</v>
      </c>
      <c r="Q190" s="18" t="s">
        <v>8321</v>
      </c>
      <c r="R190" t="s">
        <v>8322</v>
      </c>
      <c r="S190" s="14">
        <f t="shared" si="4"/>
        <v>42507.581412037034</v>
      </c>
      <c r="T190">
        <f t="shared" si="5"/>
        <v>2016</v>
      </c>
    </row>
    <row r="191" spans="1:20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 s="16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>ROUND(E191/D191*100,0)</f>
        <v>106</v>
      </c>
      <c r="P191" s="13">
        <f>IFERROR(ROUND(E191/L191,2),0)</f>
        <v>104.99</v>
      </c>
      <c r="Q191" s="18" t="s">
        <v>8319</v>
      </c>
      <c r="R191" t="s">
        <v>8320</v>
      </c>
      <c r="S191" s="14">
        <f t="shared" si="4"/>
        <v>42643.642800925925</v>
      </c>
      <c r="T191">
        <f t="shared" si="5"/>
        <v>2016</v>
      </c>
    </row>
    <row r="192" spans="1:20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 s="16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>ROUND(E192/D192*100,0)</f>
        <v>8</v>
      </c>
      <c r="P192" s="13">
        <f>IFERROR(ROUND(E192/L192,2),0)</f>
        <v>78.67</v>
      </c>
      <c r="Q192" s="18" t="s">
        <v>8308</v>
      </c>
      <c r="R192" t="s">
        <v>8315</v>
      </c>
      <c r="S192" s="14">
        <f t="shared" si="4"/>
        <v>42226.313298611116</v>
      </c>
      <c r="T192">
        <f t="shared" si="5"/>
        <v>2015</v>
      </c>
    </row>
    <row r="193" spans="1:20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 s="16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>ROUND(E193/D193*100,0)</f>
        <v>12</v>
      </c>
      <c r="P193" s="13">
        <f>IFERROR(ROUND(E193/L193,2),0)</f>
        <v>2796.67</v>
      </c>
      <c r="Q193" s="18" t="s">
        <v>8323</v>
      </c>
      <c r="R193" t="s">
        <v>8324</v>
      </c>
      <c r="S193" s="14">
        <f t="shared" si="4"/>
        <v>42531.228437500002</v>
      </c>
      <c r="T193">
        <f t="shared" si="5"/>
        <v>2016</v>
      </c>
    </row>
    <row r="194" spans="1:20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 s="16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>ROUND(E194/D194*100,0)</f>
        <v>105</v>
      </c>
      <c r="P194" s="13">
        <f>IFERROR(ROUND(E194/L194,2),0)</f>
        <v>55.07</v>
      </c>
      <c r="Q194" s="18" t="s">
        <v>8321</v>
      </c>
      <c r="R194" t="s">
        <v>8322</v>
      </c>
      <c r="S194" s="14">
        <f t="shared" si="4"/>
        <v>40904.738194444442</v>
      </c>
      <c r="T194">
        <f t="shared" si="5"/>
        <v>2011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 s="16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>ROUND(E195/D195*100,0)</f>
        <v>104</v>
      </c>
      <c r="P195" s="13">
        <f>IFERROR(ROUND(E195/L195,2),0)</f>
        <v>922.22</v>
      </c>
      <c r="Q195" s="18" t="s">
        <v>8323</v>
      </c>
      <c r="R195" t="s">
        <v>8324</v>
      </c>
      <c r="S195" s="14">
        <f t="shared" ref="S195:S258" si="6">(((J195/60)/60)/24)+DATE(1970,1,1)</f>
        <v>42756.690162037034</v>
      </c>
      <c r="T195">
        <f t="shared" ref="T195:T258" si="7">YEAR(S195)</f>
        <v>2017</v>
      </c>
    </row>
    <row r="196" spans="1:20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 s="1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>ROUND(E196/D196*100,0)</f>
        <v>113</v>
      </c>
      <c r="P196" s="13">
        <f>IFERROR(ROUND(E196/L196,2),0)</f>
        <v>109.04</v>
      </c>
      <c r="Q196" s="18" t="s">
        <v>8321</v>
      </c>
      <c r="R196" t="s">
        <v>8322</v>
      </c>
      <c r="S196" s="14">
        <f t="shared" si="6"/>
        <v>41949.697962962964</v>
      </c>
      <c r="T196">
        <f t="shared" si="7"/>
        <v>2014</v>
      </c>
    </row>
    <row r="197" spans="1:20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 s="16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>ROUND(E197/D197*100,0)</f>
        <v>20</v>
      </c>
      <c r="P197" s="13">
        <f>IFERROR(ROUND(E197/L197,2),0)</f>
        <v>202.23</v>
      </c>
      <c r="Q197" s="18" t="s">
        <v>8323</v>
      </c>
      <c r="R197" t="s">
        <v>8324</v>
      </c>
      <c r="S197" s="14">
        <f t="shared" si="6"/>
        <v>42334.803923611107</v>
      </c>
      <c r="T197">
        <f t="shared" si="7"/>
        <v>2015</v>
      </c>
    </row>
    <row r="198" spans="1:20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 s="16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>ROUND(E198/D198*100,0)</f>
        <v>116</v>
      </c>
      <c r="P198" s="13">
        <f>IFERROR(ROUND(E198/L198,2),0)</f>
        <v>246.61</v>
      </c>
      <c r="Q198" s="18" t="s">
        <v>8321</v>
      </c>
      <c r="R198" t="s">
        <v>8322</v>
      </c>
      <c r="S198" s="14">
        <f t="shared" si="6"/>
        <v>41943.293912037036</v>
      </c>
      <c r="T198">
        <f t="shared" si="7"/>
        <v>2014</v>
      </c>
    </row>
    <row r="199" spans="1:20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 s="16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>ROUND(E199/D199*100,0)</f>
        <v>150</v>
      </c>
      <c r="P199" s="13">
        <f>IFERROR(ROUND(E199/L199,2),0)</f>
        <v>97.82</v>
      </c>
      <c r="Q199" s="18" t="s">
        <v>8321</v>
      </c>
      <c r="R199" t="s">
        <v>8322</v>
      </c>
      <c r="S199" s="14">
        <f t="shared" si="6"/>
        <v>41164.040960648148</v>
      </c>
      <c r="T199">
        <f t="shared" si="7"/>
        <v>2012</v>
      </c>
    </row>
    <row r="200" spans="1:20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 s="16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>ROUND(E200/D200*100,0)</f>
        <v>203</v>
      </c>
      <c r="P200" s="13">
        <f>IFERROR(ROUND(E200/L200,2),0)</f>
        <v>130.22999999999999</v>
      </c>
      <c r="Q200" s="18" t="s">
        <v>8319</v>
      </c>
      <c r="R200" t="s">
        <v>8320</v>
      </c>
      <c r="S200" s="14">
        <f t="shared" si="6"/>
        <v>41836.625254629631</v>
      </c>
      <c r="T200">
        <f t="shared" si="7"/>
        <v>2014</v>
      </c>
    </row>
    <row r="201" spans="1:20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 s="16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>ROUND(E201/D201*100,0)</f>
        <v>40</v>
      </c>
      <c r="P201" s="13">
        <f>IFERROR(ROUND(E201/L201,2),0)</f>
        <v>162.91999999999999</v>
      </c>
      <c r="Q201" s="18" t="s">
        <v>8308</v>
      </c>
      <c r="R201" t="s">
        <v>8310</v>
      </c>
      <c r="S201" s="14">
        <f t="shared" si="6"/>
        <v>42278.498240740737</v>
      </c>
      <c r="T201">
        <f t="shared" si="7"/>
        <v>2015</v>
      </c>
    </row>
    <row r="202" spans="1:20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 s="16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>ROUND(E202/D202*100,0)</f>
        <v>183</v>
      </c>
      <c r="P202" s="13">
        <f>IFERROR(ROUND(E202/L202,2),0)</f>
        <v>159.51</v>
      </c>
      <c r="Q202" s="18" t="s">
        <v>8321</v>
      </c>
      <c r="R202" t="s">
        <v>8332</v>
      </c>
      <c r="S202" s="14">
        <f t="shared" si="6"/>
        <v>42032.693043981482</v>
      </c>
      <c r="T202">
        <f t="shared" si="7"/>
        <v>2015</v>
      </c>
    </row>
    <row r="203" spans="1:20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 s="16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>ROUND(E203/D203*100,0)</f>
        <v>322</v>
      </c>
      <c r="P203" s="13">
        <f>IFERROR(ROUND(E203/L203,2),0)</f>
        <v>56.41</v>
      </c>
      <c r="Q203" s="18" t="s">
        <v>8313</v>
      </c>
      <c r="R203" t="s">
        <v>8314</v>
      </c>
      <c r="S203" s="14">
        <f t="shared" si="6"/>
        <v>42072.488182870366</v>
      </c>
      <c r="T203">
        <f t="shared" si="7"/>
        <v>2015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 s="16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>ROUND(E204/D204*100,0)</f>
        <v>100</v>
      </c>
      <c r="P204" s="13">
        <f>IFERROR(ROUND(E204/L204,2),0)</f>
        <v>550.04</v>
      </c>
      <c r="Q204" s="18" t="s">
        <v>8323</v>
      </c>
      <c r="R204" t="s">
        <v>8326</v>
      </c>
      <c r="S204" s="14">
        <f t="shared" si="6"/>
        <v>41887.292187500003</v>
      </c>
      <c r="T204">
        <f t="shared" si="7"/>
        <v>2014</v>
      </c>
    </row>
    <row r="205" spans="1:20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 s="16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>ROUND(E205/D205*100,0)</f>
        <v>819</v>
      </c>
      <c r="P205" s="13">
        <f>IFERROR(ROUND(E205/L205,2),0)</f>
        <v>152.62</v>
      </c>
      <c r="Q205" s="18" t="s">
        <v>8308</v>
      </c>
      <c r="R205" t="s">
        <v>8309</v>
      </c>
      <c r="S205" s="14">
        <f t="shared" si="6"/>
        <v>41069.088506944441</v>
      </c>
      <c r="T205">
        <f t="shared" si="7"/>
        <v>2012</v>
      </c>
    </row>
    <row r="206" spans="1:20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 s="1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>ROUND(E206/D206*100,0)</f>
        <v>42</v>
      </c>
      <c r="P206" s="13">
        <f>IFERROR(ROUND(E206/L206,2),0)</f>
        <v>364.35</v>
      </c>
      <c r="Q206" s="18" t="s">
        <v>8308</v>
      </c>
      <c r="R206" t="s">
        <v>8310</v>
      </c>
      <c r="S206" s="14">
        <f t="shared" si="6"/>
        <v>42740.693692129629</v>
      </c>
      <c r="T206">
        <f t="shared" si="7"/>
        <v>2017</v>
      </c>
    </row>
    <row r="207" spans="1:20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 s="16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>ROUND(E207/D207*100,0)</f>
        <v>107</v>
      </c>
      <c r="P207" s="13">
        <f>IFERROR(ROUND(E207/L207,2),0)</f>
        <v>170.45</v>
      </c>
      <c r="Q207" s="18" t="s">
        <v>8313</v>
      </c>
      <c r="R207" t="s">
        <v>8314</v>
      </c>
      <c r="S207" s="14">
        <f t="shared" si="6"/>
        <v>42493.167719907404</v>
      </c>
      <c r="T207">
        <f t="shared" si="7"/>
        <v>2016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 s="16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>ROUND(E208/D208*100,0)</f>
        <v>114</v>
      </c>
      <c r="P208" s="13">
        <f>IFERROR(ROUND(E208/L208,2),0)</f>
        <v>119.18</v>
      </c>
      <c r="Q208" s="18" t="s">
        <v>8323</v>
      </c>
      <c r="R208" t="s">
        <v>8326</v>
      </c>
      <c r="S208" s="14">
        <f t="shared" si="6"/>
        <v>42480.078715277778</v>
      </c>
      <c r="T208">
        <f t="shared" si="7"/>
        <v>2016</v>
      </c>
    </row>
    <row r="209" spans="1:20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 s="16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>ROUND(E209/D209*100,0)</f>
        <v>114</v>
      </c>
      <c r="P209" s="13">
        <f>IFERROR(ROUND(E209/L209,2),0)</f>
        <v>64.02</v>
      </c>
      <c r="Q209" s="18" t="s">
        <v>8308</v>
      </c>
      <c r="R209" t="s">
        <v>8309</v>
      </c>
      <c r="S209" s="14">
        <f t="shared" si="6"/>
        <v>41731.520949074074</v>
      </c>
      <c r="T209">
        <f t="shared" si="7"/>
        <v>2014</v>
      </c>
    </row>
    <row r="210" spans="1:20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 s="16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>ROUND(E210/D210*100,0)</f>
        <v>662</v>
      </c>
      <c r="P210" s="13">
        <f>IFERROR(ROUND(E210/L210,2),0)</f>
        <v>43.33</v>
      </c>
      <c r="Q210" s="18" t="s">
        <v>8311</v>
      </c>
      <c r="R210" t="s">
        <v>8312</v>
      </c>
      <c r="S210" s="14">
        <f t="shared" si="6"/>
        <v>40766.041921296295</v>
      </c>
      <c r="T210">
        <f t="shared" si="7"/>
        <v>2011</v>
      </c>
    </row>
    <row r="211" spans="1:20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 s="16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>ROUND(E211/D211*100,0)</f>
        <v>404</v>
      </c>
      <c r="P211" s="13">
        <f>IFERROR(ROUND(E211/L211,2),0)</f>
        <v>82.4</v>
      </c>
      <c r="Q211" s="18" t="s">
        <v>8316</v>
      </c>
      <c r="R211" t="s">
        <v>8317</v>
      </c>
      <c r="S211" s="14">
        <f t="shared" si="6"/>
        <v>42234.624895833331</v>
      </c>
      <c r="T211">
        <f t="shared" si="7"/>
        <v>2015</v>
      </c>
    </row>
    <row r="212" spans="1:20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 s="16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>ROUND(E212/D212*100,0)</f>
        <v>132</v>
      </c>
      <c r="P212" s="13">
        <f>IFERROR(ROUND(E212/L212,2),0)</f>
        <v>46.58</v>
      </c>
      <c r="Q212" s="18" t="s">
        <v>8308</v>
      </c>
      <c r="R212" t="s">
        <v>8309</v>
      </c>
      <c r="S212" s="14">
        <f t="shared" si="6"/>
        <v>41738.864803240744</v>
      </c>
      <c r="T212">
        <f t="shared" si="7"/>
        <v>2014</v>
      </c>
    </row>
    <row r="213" spans="1:20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 s="16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>ROUND(E213/D213*100,0)</f>
        <v>786</v>
      </c>
      <c r="P213" s="13">
        <f>IFERROR(ROUND(E213/L213,2),0)</f>
        <v>71.59</v>
      </c>
      <c r="Q213" s="18" t="s">
        <v>8313</v>
      </c>
      <c r="R213" t="s">
        <v>8314</v>
      </c>
      <c r="S213" s="14">
        <f t="shared" si="6"/>
        <v>41759.923101851848</v>
      </c>
      <c r="T213">
        <f t="shared" si="7"/>
        <v>2014</v>
      </c>
    </row>
    <row r="214" spans="1:20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 s="16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>ROUND(E214/D214*100,0)</f>
        <v>112</v>
      </c>
      <c r="P214" s="13">
        <f>IFERROR(ROUND(E214/L214,2),0)</f>
        <v>149.44</v>
      </c>
      <c r="Q214" s="18" t="s">
        <v>8323</v>
      </c>
      <c r="R214" t="s">
        <v>8324</v>
      </c>
      <c r="S214" s="14">
        <f t="shared" si="6"/>
        <v>41899.294942129629</v>
      </c>
      <c r="T214">
        <f t="shared" si="7"/>
        <v>2014</v>
      </c>
    </row>
    <row r="215" spans="1:20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 s="16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>ROUND(E215/D215*100,0)</f>
        <v>270</v>
      </c>
      <c r="P215" s="13">
        <f>IFERROR(ROUND(E215/L215,2),0)</f>
        <v>76.44</v>
      </c>
      <c r="Q215" s="18" t="s">
        <v>8313</v>
      </c>
      <c r="R215" t="s">
        <v>8314</v>
      </c>
      <c r="S215" s="14">
        <f t="shared" si="6"/>
        <v>42326.818738425922</v>
      </c>
      <c r="T215">
        <f t="shared" si="7"/>
        <v>2015</v>
      </c>
    </row>
    <row r="216" spans="1:20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 s="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>ROUND(E216/D216*100,0)</f>
        <v>326</v>
      </c>
      <c r="P216" s="13">
        <f>IFERROR(ROUND(E216/L216,2),0)</f>
        <v>80.02</v>
      </c>
      <c r="Q216" s="18" t="s">
        <v>8308</v>
      </c>
      <c r="R216" t="s">
        <v>8315</v>
      </c>
      <c r="S216" s="14">
        <f t="shared" si="6"/>
        <v>41915.747314814813</v>
      </c>
      <c r="T216">
        <f t="shared" si="7"/>
        <v>2014</v>
      </c>
    </row>
    <row r="217" spans="1:20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 s="16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>ROUND(E217/D217*100,0)</f>
        <v>111</v>
      </c>
      <c r="P217" s="13">
        <f>IFERROR(ROUND(E217/L217,2),0)</f>
        <v>109.82</v>
      </c>
      <c r="Q217" s="18" t="s">
        <v>8321</v>
      </c>
      <c r="R217" t="s">
        <v>8322</v>
      </c>
      <c r="S217" s="14">
        <f t="shared" si="6"/>
        <v>41936.001226851848</v>
      </c>
      <c r="T217">
        <f t="shared" si="7"/>
        <v>2014</v>
      </c>
    </row>
    <row r="218" spans="1:20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 s="16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>ROUND(E218/D218*100,0)</f>
        <v>155</v>
      </c>
      <c r="P218" s="13">
        <f>IFERROR(ROUND(E218/L218,2),0)</f>
        <v>82.96</v>
      </c>
      <c r="Q218" s="18" t="s">
        <v>8327</v>
      </c>
      <c r="R218" t="s">
        <v>8331</v>
      </c>
      <c r="S218" s="14">
        <f t="shared" si="6"/>
        <v>41116.690104166664</v>
      </c>
      <c r="T218">
        <f t="shared" si="7"/>
        <v>2012</v>
      </c>
    </row>
    <row r="219" spans="1:20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 s="16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>ROUND(E219/D219*100,0)</f>
        <v>101</v>
      </c>
      <c r="P219" s="13">
        <f>IFERROR(ROUND(E219/L219,2),0)</f>
        <v>287.31</v>
      </c>
      <c r="Q219" s="18" t="s">
        <v>8321</v>
      </c>
      <c r="R219" t="s">
        <v>8322</v>
      </c>
      <c r="S219" s="14">
        <f t="shared" si="6"/>
        <v>41019.793032407404</v>
      </c>
      <c r="T219">
        <f t="shared" si="7"/>
        <v>2012</v>
      </c>
    </row>
    <row r="220" spans="1:20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 s="16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>ROUND(E220/D220*100,0)</f>
        <v>109</v>
      </c>
      <c r="P220" s="13">
        <f>IFERROR(ROUND(E220/L220,2),0)</f>
        <v>66.349999999999994</v>
      </c>
      <c r="Q220" s="18" t="s">
        <v>8321</v>
      </c>
      <c r="R220" t="s">
        <v>8332</v>
      </c>
      <c r="S220" s="14">
        <f t="shared" si="6"/>
        <v>42229.820173611108</v>
      </c>
      <c r="T220">
        <f t="shared" si="7"/>
        <v>2015</v>
      </c>
    </row>
    <row r="221" spans="1:20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 s="16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>ROUND(E221/D221*100,0)</f>
        <v>253</v>
      </c>
      <c r="P221" s="13">
        <f>IFERROR(ROUND(E221/L221,2),0)</f>
        <v>121</v>
      </c>
      <c r="Q221" s="18" t="s">
        <v>8313</v>
      </c>
      <c r="R221" t="s">
        <v>8314</v>
      </c>
      <c r="S221" s="14">
        <f t="shared" si="6"/>
        <v>42503.66474537037</v>
      </c>
      <c r="T221">
        <f t="shared" si="7"/>
        <v>2016</v>
      </c>
    </row>
    <row r="222" spans="1:20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 s="16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>ROUND(E222/D222*100,0)</f>
        <v>107</v>
      </c>
      <c r="P222" s="13">
        <f>IFERROR(ROUND(E222/L222,2),0)</f>
        <v>66.7</v>
      </c>
      <c r="Q222" s="18" t="s">
        <v>8321</v>
      </c>
      <c r="R222" t="s">
        <v>8322</v>
      </c>
      <c r="S222" s="14">
        <f t="shared" si="6"/>
        <v>42479.626875000002</v>
      </c>
      <c r="T222">
        <f t="shared" si="7"/>
        <v>2016</v>
      </c>
    </row>
    <row r="223" spans="1:20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 s="16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>ROUND(E223/D223*100,0)</f>
        <v>124</v>
      </c>
      <c r="P223" s="13">
        <f>IFERROR(ROUND(E223/L223,2),0)</f>
        <v>194.26</v>
      </c>
      <c r="Q223" s="18" t="s">
        <v>8308</v>
      </c>
      <c r="R223" t="s">
        <v>8309</v>
      </c>
      <c r="S223" s="14">
        <f t="shared" si="6"/>
        <v>41535.812708333331</v>
      </c>
      <c r="T223">
        <f t="shared" si="7"/>
        <v>2013</v>
      </c>
    </row>
    <row r="224" spans="1:20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 s="16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>ROUND(E224/D224*100,0)</f>
        <v>103</v>
      </c>
      <c r="P224" s="13">
        <f>IFERROR(ROUND(E224/L224,2),0)</f>
        <v>133.13999999999999</v>
      </c>
      <c r="Q224" s="18" t="s">
        <v>8321</v>
      </c>
      <c r="R224" t="s">
        <v>8322</v>
      </c>
      <c r="S224" s="14">
        <f t="shared" si="6"/>
        <v>41646.628032407411</v>
      </c>
      <c r="T224">
        <f t="shared" si="7"/>
        <v>2014</v>
      </c>
    </row>
    <row r="225" spans="1:20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 s="16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>ROUND(E225/D225*100,0)</f>
        <v>103</v>
      </c>
      <c r="P225" s="13">
        <f>IFERROR(ROUND(E225/L225,2),0)</f>
        <v>106.62</v>
      </c>
      <c r="Q225" s="18" t="s">
        <v>8321</v>
      </c>
      <c r="R225" t="s">
        <v>8322</v>
      </c>
      <c r="S225" s="14">
        <f t="shared" si="6"/>
        <v>42647.446597222224</v>
      </c>
      <c r="T225">
        <f t="shared" si="7"/>
        <v>2016</v>
      </c>
    </row>
    <row r="226" spans="1:20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 s="1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>ROUND(E226/D226*100,0)</f>
        <v>102</v>
      </c>
      <c r="P226" s="13">
        <f>IFERROR(ROUND(E226/L226,2),0)</f>
        <v>219.93</v>
      </c>
      <c r="Q226" s="18" t="s">
        <v>8319</v>
      </c>
      <c r="R226" t="s">
        <v>8320</v>
      </c>
      <c r="S226" s="14">
        <f t="shared" si="6"/>
        <v>42332.89980324074</v>
      </c>
      <c r="T226">
        <f t="shared" si="7"/>
        <v>2015</v>
      </c>
    </row>
    <row r="227" spans="1:20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 s="16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>ROUND(E227/D227*100,0)</f>
        <v>102</v>
      </c>
      <c r="P227" s="13">
        <f>IFERROR(ROUND(E227/L227,2),0)</f>
        <v>104.82</v>
      </c>
      <c r="Q227" s="18" t="s">
        <v>8321</v>
      </c>
      <c r="R227" t="s">
        <v>8322</v>
      </c>
      <c r="S227" s="14">
        <f t="shared" si="6"/>
        <v>41379.515775462962</v>
      </c>
      <c r="T227">
        <f t="shared" si="7"/>
        <v>2013</v>
      </c>
    </row>
    <row r="228" spans="1:20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 s="16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>ROUND(E228/D228*100,0)</f>
        <v>118</v>
      </c>
      <c r="P228" s="13">
        <f>IFERROR(ROUND(E228/L228,2),0)</f>
        <v>98.03</v>
      </c>
      <c r="Q228" s="18" t="s">
        <v>8327</v>
      </c>
      <c r="R228" t="s">
        <v>8331</v>
      </c>
      <c r="S228" s="14">
        <f t="shared" si="6"/>
        <v>40921.919340277782</v>
      </c>
      <c r="T228">
        <f t="shared" si="7"/>
        <v>2012</v>
      </c>
    </row>
    <row r="229" spans="1:20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 s="16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>ROUND(E229/D229*100,0)</f>
        <v>35</v>
      </c>
      <c r="P229" s="13">
        <f>IFERROR(ROUND(E229/L229,2),0)</f>
        <v>119.39</v>
      </c>
      <c r="Q229" s="18" t="s">
        <v>8308</v>
      </c>
      <c r="R229" t="s">
        <v>8310</v>
      </c>
      <c r="S229" s="14">
        <f t="shared" si="6"/>
        <v>42094.808182870373</v>
      </c>
      <c r="T229">
        <f t="shared" si="7"/>
        <v>2015</v>
      </c>
    </row>
    <row r="230" spans="1:20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 s="16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>ROUND(E230/D230*100,0)</f>
        <v>177</v>
      </c>
      <c r="P230" s="13">
        <f>IFERROR(ROUND(E230/L230,2),0)</f>
        <v>97</v>
      </c>
      <c r="Q230" s="18" t="s">
        <v>8323</v>
      </c>
      <c r="R230" t="s">
        <v>8324</v>
      </c>
      <c r="S230" s="14">
        <f t="shared" si="6"/>
        <v>42337.02039351852</v>
      </c>
      <c r="T230">
        <f t="shared" si="7"/>
        <v>2015</v>
      </c>
    </row>
    <row r="231" spans="1:20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 s="16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>ROUND(E231/D231*100,0)</f>
        <v>101</v>
      </c>
      <c r="P231" s="13">
        <f>IFERROR(ROUND(E231/L231,2),0)</f>
        <v>271.51</v>
      </c>
      <c r="Q231" s="18" t="s">
        <v>8319</v>
      </c>
      <c r="R231" t="s">
        <v>8320</v>
      </c>
      <c r="S231" s="14">
        <f t="shared" si="6"/>
        <v>42770.201481481476</v>
      </c>
      <c r="T231">
        <f t="shared" si="7"/>
        <v>2017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 s="16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>ROUND(E232/D232*100,0)</f>
        <v>101</v>
      </c>
      <c r="P232" s="13">
        <f>IFERROR(ROUND(E232/L232,2),0)</f>
        <v>131.13999999999999</v>
      </c>
      <c r="Q232" s="18" t="s">
        <v>8323</v>
      </c>
      <c r="R232" t="s">
        <v>8326</v>
      </c>
      <c r="S232" s="14">
        <f t="shared" si="6"/>
        <v>42252.474351851852</v>
      </c>
      <c r="T232">
        <f t="shared" si="7"/>
        <v>2015</v>
      </c>
    </row>
    <row r="233" spans="1:20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 s="16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>ROUND(E233/D233*100,0)</f>
        <v>59</v>
      </c>
      <c r="P233" s="13">
        <f>IFERROR(ROUND(E233/L233,2),0)</f>
        <v>153.43</v>
      </c>
      <c r="Q233" s="18" t="s">
        <v>8308</v>
      </c>
      <c r="R233" t="s">
        <v>8310</v>
      </c>
      <c r="S233" s="14">
        <f t="shared" si="6"/>
        <v>42282.168993055559</v>
      </c>
      <c r="T233">
        <f t="shared" si="7"/>
        <v>2015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 s="16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>ROUND(E234/D234*100,0)</f>
        <v>100</v>
      </c>
      <c r="P234" s="13">
        <f>IFERROR(ROUND(E234/L234,2),0)</f>
        <v>262.11</v>
      </c>
      <c r="Q234" s="18" t="s">
        <v>8323</v>
      </c>
      <c r="R234" t="s">
        <v>8326</v>
      </c>
      <c r="S234" s="14">
        <f t="shared" si="6"/>
        <v>42219.665173611109</v>
      </c>
      <c r="T234">
        <f t="shared" si="7"/>
        <v>2015</v>
      </c>
    </row>
    <row r="235" spans="1:20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 s="16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>ROUND(E235/D235*100,0)</f>
        <v>185</v>
      </c>
      <c r="P235" s="13">
        <f>IFERROR(ROUND(E235/L235,2),0)</f>
        <v>65.319999999999993</v>
      </c>
      <c r="Q235" s="18" t="s">
        <v>8316</v>
      </c>
      <c r="R235" t="s">
        <v>8317</v>
      </c>
      <c r="S235" s="14">
        <f t="shared" si="6"/>
        <v>42417.625046296293</v>
      </c>
      <c r="T235">
        <f t="shared" si="7"/>
        <v>2016</v>
      </c>
    </row>
    <row r="236" spans="1:20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 s="1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>ROUND(E236/D236*100,0)</f>
        <v>139</v>
      </c>
      <c r="P236" s="13">
        <f>IFERROR(ROUND(E236/L236,2),0)</f>
        <v>103.2</v>
      </c>
      <c r="Q236" s="18" t="s">
        <v>8311</v>
      </c>
      <c r="R236" t="s">
        <v>8312</v>
      </c>
      <c r="S236" s="14">
        <f t="shared" si="6"/>
        <v>41533.542858796296</v>
      </c>
      <c r="T236">
        <f t="shared" si="7"/>
        <v>2013</v>
      </c>
    </row>
    <row r="237" spans="1:20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 s="16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>ROUND(E237/D237*100,0)</f>
        <v>139</v>
      </c>
      <c r="P237" s="13">
        <f>IFERROR(ROUND(E237/L237,2),0)</f>
        <v>40.35</v>
      </c>
      <c r="Q237" s="18" t="s">
        <v>8327</v>
      </c>
      <c r="R237" t="s">
        <v>8331</v>
      </c>
      <c r="S237" s="14">
        <f t="shared" si="6"/>
        <v>42723.63653935185</v>
      </c>
      <c r="T237">
        <f t="shared" si="7"/>
        <v>2016</v>
      </c>
    </row>
    <row r="238" spans="1:20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 s="16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>ROUND(E238/D238*100,0)</f>
        <v>102</v>
      </c>
      <c r="P238" s="13">
        <f>IFERROR(ROUND(E238/L238,2),0)</f>
        <v>119.99</v>
      </c>
      <c r="Q238" s="18" t="s">
        <v>8321</v>
      </c>
      <c r="R238" t="s">
        <v>8322</v>
      </c>
      <c r="S238" s="14">
        <f t="shared" si="6"/>
        <v>42111.970995370371</v>
      </c>
      <c r="T238">
        <f t="shared" si="7"/>
        <v>2015</v>
      </c>
    </row>
    <row r="239" spans="1:20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 s="16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>ROUND(E239/D239*100,0)</f>
        <v>105</v>
      </c>
      <c r="P239" s="13">
        <f>IFERROR(ROUND(E239/L239,2),0)</f>
        <v>83.97</v>
      </c>
      <c r="Q239" s="18" t="s">
        <v>8327</v>
      </c>
      <c r="R239" t="s">
        <v>8331</v>
      </c>
      <c r="S239" s="14">
        <f t="shared" si="6"/>
        <v>41710.594282407408</v>
      </c>
      <c r="T239">
        <f t="shared" si="7"/>
        <v>2014</v>
      </c>
    </row>
    <row r="240" spans="1:20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 s="16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>ROUND(E240/D240*100,0)</f>
        <v>226</v>
      </c>
      <c r="P240" s="13">
        <f>IFERROR(ROUND(E240/L240,2),0)</f>
        <v>230.56</v>
      </c>
      <c r="Q240" s="18" t="s">
        <v>8308</v>
      </c>
      <c r="R240" t="s">
        <v>8309</v>
      </c>
      <c r="S240" s="14">
        <f t="shared" si="6"/>
        <v>40941.199826388889</v>
      </c>
      <c r="T240">
        <f t="shared" si="7"/>
        <v>2012</v>
      </c>
    </row>
    <row r="241" spans="1:20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 s="16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>ROUND(E241/D241*100,0)</f>
        <v>34</v>
      </c>
      <c r="P241" s="13">
        <f>IFERROR(ROUND(E241/L241,2),0)</f>
        <v>99.97</v>
      </c>
      <c r="Q241" s="18" t="s">
        <v>8308</v>
      </c>
      <c r="R241" t="s">
        <v>8310</v>
      </c>
      <c r="S241" s="14">
        <f t="shared" si="6"/>
        <v>42678.459120370375</v>
      </c>
      <c r="T241">
        <f t="shared" si="7"/>
        <v>2016</v>
      </c>
    </row>
    <row r="242" spans="1:20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 s="16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>ROUND(E242/D242*100,0)</f>
        <v>421</v>
      </c>
      <c r="P242" s="13">
        <f>IFERROR(ROUND(E242/L242,2),0)</f>
        <v>164.91</v>
      </c>
      <c r="Q242" s="18" t="s">
        <v>8308</v>
      </c>
      <c r="R242" t="s">
        <v>8309</v>
      </c>
      <c r="S242" s="14">
        <f t="shared" si="6"/>
        <v>41424.27107638889</v>
      </c>
      <c r="T242">
        <f t="shared" si="7"/>
        <v>2013</v>
      </c>
    </row>
    <row r="243" spans="1:20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 s="16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>ROUND(E243/D243*100,0)</f>
        <v>39</v>
      </c>
      <c r="P243" s="13">
        <f>IFERROR(ROUND(E243/L243,2),0)</f>
        <v>117.49</v>
      </c>
      <c r="Q243" s="18" t="s">
        <v>8308</v>
      </c>
      <c r="R243" t="s">
        <v>8318</v>
      </c>
      <c r="S243" s="14">
        <f t="shared" si="6"/>
        <v>42264.963159722218</v>
      </c>
      <c r="T243">
        <f t="shared" si="7"/>
        <v>2015</v>
      </c>
    </row>
    <row r="244" spans="1:20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 s="16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>ROUND(E244/D244*100,0)</f>
        <v>209</v>
      </c>
      <c r="P244" s="13">
        <f>IFERROR(ROUND(E244/L244,2),0)</f>
        <v>131.99</v>
      </c>
      <c r="Q244" s="18" t="s">
        <v>8308</v>
      </c>
      <c r="R244" t="s">
        <v>8309</v>
      </c>
      <c r="S244" s="14">
        <f t="shared" si="6"/>
        <v>41313.755219907405</v>
      </c>
      <c r="T244">
        <f t="shared" si="7"/>
        <v>2013</v>
      </c>
    </row>
    <row r="245" spans="1:20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 s="16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>ROUND(E245/D245*100,0)</f>
        <v>111</v>
      </c>
      <c r="P245" s="13">
        <f>IFERROR(ROUND(E245/L245,2),0)</f>
        <v>90.5</v>
      </c>
      <c r="Q245" s="18" t="s">
        <v>8311</v>
      </c>
      <c r="R245" t="s">
        <v>8312</v>
      </c>
      <c r="S245" s="14">
        <f t="shared" si="6"/>
        <v>40840.615787037037</v>
      </c>
      <c r="T245">
        <f t="shared" si="7"/>
        <v>2011</v>
      </c>
    </row>
    <row r="246" spans="1:20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 s="1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>ROUND(E246/D246*100,0)</f>
        <v>133</v>
      </c>
      <c r="P246" s="13">
        <f>IFERROR(ROUND(E246/L246,2),0)</f>
        <v>73.5</v>
      </c>
      <c r="Q246" s="18" t="s">
        <v>8308</v>
      </c>
      <c r="R246" t="s">
        <v>8309</v>
      </c>
      <c r="S246" s="14">
        <f t="shared" si="6"/>
        <v>41704.735937500001</v>
      </c>
      <c r="T246">
        <f t="shared" si="7"/>
        <v>2014</v>
      </c>
    </row>
    <row r="247" spans="1:20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 s="16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>ROUND(E247/D247*100,0)</f>
        <v>104</v>
      </c>
      <c r="P247" s="13">
        <f>IFERROR(ROUND(E247/L247,2),0)</f>
        <v>96.88</v>
      </c>
      <c r="Q247" s="18" t="s">
        <v>8311</v>
      </c>
      <c r="R247" t="s">
        <v>8312</v>
      </c>
      <c r="S247" s="14">
        <f t="shared" si="6"/>
        <v>42073.957569444443</v>
      </c>
      <c r="T247">
        <f t="shared" si="7"/>
        <v>2015</v>
      </c>
    </row>
    <row r="248" spans="1:20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 s="16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>ROUND(E248/D248*100,0)</f>
        <v>132</v>
      </c>
      <c r="P248" s="13">
        <f>IFERROR(ROUND(E248/L248,2),0)</f>
        <v>215.73</v>
      </c>
      <c r="Q248" s="18" t="s">
        <v>8311</v>
      </c>
      <c r="R248" t="s">
        <v>8333</v>
      </c>
      <c r="S248" s="14">
        <f t="shared" si="6"/>
        <v>40977.805300925924</v>
      </c>
      <c r="T248">
        <f t="shared" si="7"/>
        <v>2012</v>
      </c>
    </row>
    <row r="249" spans="1:20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 s="16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>ROUND(E249/D249*100,0)</f>
        <v>110</v>
      </c>
      <c r="P249" s="13">
        <f>IFERROR(ROUND(E249/L249,2),0)</f>
        <v>94.55</v>
      </c>
      <c r="Q249" s="18" t="s">
        <v>8323</v>
      </c>
      <c r="R249" t="s">
        <v>8324</v>
      </c>
      <c r="S249" s="14">
        <f t="shared" si="6"/>
        <v>41932.708877314813</v>
      </c>
      <c r="T249">
        <f t="shared" si="7"/>
        <v>2014</v>
      </c>
    </row>
    <row r="250" spans="1:20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 s="16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>ROUND(E250/D250*100,0)</f>
        <v>118</v>
      </c>
      <c r="P250" s="13">
        <f>IFERROR(ROUND(E250/L250,2),0)</f>
        <v>65.86</v>
      </c>
      <c r="Q250" s="18" t="s">
        <v>8327</v>
      </c>
      <c r="R250" t="s">
        <v>8336</v>
      </c>
      <c r="S250" s="14">
        <f t="shared" si="6"/>
        <v>42702.212337962963</v>
      </c>
      <c r="T250">
        <f t="shared" si="7"/>
        <v>2016</v>
      </c>
    </row>
    <row r="251" spans="1:20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 s="16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>ROUND(E251/D251*100,0)</f>
        <v>131</v>
      </c>
      <c r="P251" s="13">
        <f>IFERROR(ROUND(E251/L251,2),0)</f>
        <v>150.9</v>
      </c>
      <c r="Q251" s="18" t="s">
        <v>8321</v>
      </c>
      <c r="R251" t="s">
        <v>8332</v>
      </c>
      <c r="S251" s="14">
        <f t="shared" si="6"/>
        <v>41754.047083333331</v>
      </c>
      <c r="T251">
        <f t="shared" si="7"/>
        <v>2014</v>
      </c>
    </row>
    <row r="252" spans="1:20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 s="16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>ROUND(E252/D252*100,0)</f>
        <v>408</v>
      </c>
      <c r="P252" s="13">
        <f>IFERROR(ROUND(E252/L252,2),0)</f>
        <v>81.95</v>
      </c>
      <c r="Q252" s="18" t="s">
        <v>8308</v>
      </c>
      <c r="R252" t="s">
        <v>8315</v>
      </c>
      <c r="S252" s="14">
        <f t="shared" si="6"/>
        <v>42184.874675925923</v>
      </c>
      <c r="T252">
        <f t="shared" si="7"/>
        <v>2015</v>
      </c>
    </row>
    <row r="253" spans="1:20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 s="16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>ROUND(E253/D253*100,0)</f>
        <v>141</v>
      </c>
      <c r="P253" s="13">
        <f>IFERROR(ROUND(E253/L253,2),0)</f>
        <v>55.76</v>
      </c>
      <c r="Q253" s="18" t="s">
        <v>8308</v>
      </c>
      <c r="R253" t="s">
        <v>8315</v>
      </c>
      <c r="S253" s="14">
        <f t="shared" si="6"/>
        <v>42564.881076388891</v>
      </c>
      <c r="T253">
        <f t="shared" si="7"/>
        <v>2016</v>
      </c>
    </row>
    <row r="254" spans="1:20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 s="16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>ROUND(E254/D254*100,0)</f>
        <v>267</v>
      </c>
      <c r="P254" s="13">
        <f>IFERROR(ROUND(E254/L254,2),0)</f>
        <v>31.66</v>
      </c>
      <c r="Q254" s="18" t="s">
        <v>8308</v>
      </c>
      <c r="R254" t="s">
        <v>8310</v>
      </c>
      <c r="S254" s="14">
        <f t="shared" si="6"/>
        <v>42163.957326388889</v>
      </c>
      <c r="T254">
        <f t="shared" si="7"/>
        <v>2015</v>
      </c>
    </row>
    <row r="255" spans="1:20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 s="16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>ROUND(E255/D255*100,0)</f>
        <v>229</v>
      </c>
      <c r="P255" s="13">
        <f>IFERROR(ROUND(E255/L255,2),0)</f>
        <v>56.9</v>
      </c>
      <c r="Q255" s="18" t="s">
        <v>8321</v>
      </c>
      <c r="R255" t="s">
        <v>8322</v>
      </c>
      <c r="S255" s="14">
        <f t="shared" si="6"/>
        <v>41506.756111111114</v>
      </c>
      <c r="T255">
        <f t="shared" si="7"/>
        <v>2013</v>
      </c>
    </row>
    <row r="256" spans="1:20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 s="1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>ROUND(E256/D256*100,0)</f>
        <v>128</v>
      </c>
      <c r="P256" s="13">
        <f>IFERROR(ROUND(E256/L256,2),0)</f>
        <v>75.13</v>
      </c>
      <c r="Q256" s="18" t="s">
        <v>8316</v>
      </c>
      <c r="R256" t="s">
        <v>8317</v>
      </c>
      <c r="S256" s="14">
        <f t="shared" si="6"/>
        <v>41572.958495370374</v>
      </c>
      <c r="T256">
        <f t="shared" si="7"/>
        <v>2013</v>
      </c>
    </row>
    <row r="257" spans="1:20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 s="16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>ROUND(E257/D257*100,0)</f>
        <v>106</v>
      </c>
      <c r="P257" s="13">
        <f>IFERROR(ROUND(E257/L257,2),0)</f>
        <v>93.26</v>
      </c>
      <c r="Q257" s="18" t="s">
        <v>8321</v>
      </c>
      <c r="R257" t="s">
        <v>8332</v>
      </c>
      <c r="S257" s="14">
        <f t="shared" si="6"/>
        <v>41869.542314814818</v>
      </c>
      <c r="T257">
        <f t="shared" si="7"/>
        <v>2014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 s="16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>ROUND(E258/D258*100,0)</f>
        <v>103</v>
      </c>
      <c r="P258" s="13">
        <f>IFERROR(ROUND(E258/L258,2),0)</f>
        <v>134.26</v>
      </c>
      <c r="Q258" s="18" t="s">
        <v>8323</v>
      </c>
      <c r="R258" t="s">
        <v>8326</v>
      </c>
      <c r="S258" s="14">
        <f t="shared" si="6"/>
        <v>42445.19430555556</v>
      </c>
      <c r="T258">
        <f t="shared" si="7"/>
        <v>2016</v>
      </c>
    </row>
    <row r="259" spans="1:20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 s="16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>ROUND(E259/D259*100,0)</f>
        <v>265</v>
      </c>
      <c r="P259" s="13">
        <f>IFERROR(ROUND(E259/L259,2),0)</f>
        <v>57.63</v>
      </c>
      <c r="Q259" s="18" t="s">
        <v>8323</v>
      </c>
      <c r="R259" t="s">
        <v>8324</v>
      </c>
      <c r="S259" s="14">
        <f t="shared" ref="S259:S322" si="8">(((J259/60)/60)/24)+DATE(1970,1,1)</f>
        <v>42387.398472222223</v>
      </c>
      <c r="T259">
        <f t="shared" ref="T259:T322" si="9">YEAR(S259)</f>
        <v>2016</v>
      </c>
    </row>
    <row r="260" spans="1:20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 s="16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>ROUND(E260/D260*100,0)</f>
        <v>127</v>
      </c>
      <c r="P260" s="13">
        <f>IFERROR(ROUND(E260/L260,2),0)</f>
        <v>96.3</v>
      </c>
      <c r="Q260" s="18" t="s">
        <v>8323</v>
      </c>
      <c r="R260" t="s">
        <v>8324</v>
      </c>
      <c r="S260" s="14">
        <f t="shared" si="8"/>
        <v>41466.785231481481</v>
      </c>
      <c r="T260">
        <f t="shared" si="9"/>
        <v>2013</v>
      </c>
    </row>
    <row r="261" spans="1:20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 s="16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>ROUND(E261/D261*100,0)</f>
        <v>106</v>
      </c>
      <c r="P261" s="13">
        <f>IFERROR(ROUND(E261/L261,2),0)</f>
        <v>72.48</v>
      </c>
      <c r="Q261" s="18" t="s">
        <v>8321</v>
      </c>
      <c r="R261" t="s">
        <v>8322</v>
      </c>
      <c r="S261" s="14">
        <f t="shared" si="8"/>
        <v>41401.565868055557</v>
      </c>
      <c r="T261">
        <f t="shared" si="9"/>
        <v>2013</v>
      </c>
    </row>
    <row r="262" spans="1:20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 s="16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>ROUND(E262/D262*100,0)</f>
        <v>105</v>
      </c>
      <c r="P262" s="13">
        <f>IFERROR(ROUND(E262/L262,2),0)</f>
        <v>109.45</v>
      </c>
      <c r="Q262" s="18" t="s">
        <v>8327</v>
      </c>
      <c r="R262" t="s">
        <v>8331</v>
      </c>
      <c r="S262" s="14">
        <f t="shared" si="8"/>
        <v>41694.84065972222</v>
      </c>
      <c r="T262">
        <f t="shared" si="9"/>
        <v>2014</v>
      </c>
    </row>
    <row r="263" spans="1:20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 s="16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>ROUND(E263/D263*100,0)</f>
        <v>105</v>
      </c>
      <c r="P263" s="13">
        <f>IFERROR(ROUND(E263/L263,2),0)</f>
        <v>109.42</v>
      </c>
      <c r="Q263" s="18" t="s">
        <v>8321</v>
      </c>
      <c r="R263" t="s">
        <v>8322</v>
      </c>
      <c r="S263" s="14">
        <f t="shared" si="8"/>
        <v>41612.10024305556</v>
      </c>
      <c r="T263">
        <f t="shared" si="9"/>
        <v>2013</v>
      </c>
    </row>
    <row r="264" spans="1:20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 s="16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>ROUND(E264/D264*100,0)</f>
        <v>418</v>
      </c>
      <c r="P264" s="13">
        <f>IFERROR(ROUND(E264/L264,2),0)</f>
        <v>84.91</v>
      </c>
      <c r="Q264" s="18" t="s">
        <v>8313</v>
      </c>
      <c r="R264" t="s">
        <v>8314</v>
      </c>
      <c r="S264" s="14">
        <f t="shared" si="8"/>
        <v>42221.67432870371</v>
      </c>
      <c r="T264">
        <f t="shared" si="9"/>
        <v>2015</v>
      </c>
    </row>
    <row r="265" spans="1:20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 s="16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>ROUND(E265/D265*100,0)</f>
        <v>104</v>
      </c>
      <c r="P265" s="13">
        <f>IFERROR(ROUND(E265/L265,2),0)</f>
        <v>845.7</v>
      </c>
      <c r="Q265" s="18" t="s">
        <v>8308</v>
      </c>
      <c r="R265" t="s">
        <v>8309</v>
      </c>
      <c r="S265" s="14">
        <f t="shared" si="8"/>
        <v>41872.525717592594</v>
      </c>
      <c r="T265">
        <f t="shared" si="9"/>
        <v>2014</v>
      </c>
    </row>
    <row r="266" spans="1:20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 s="1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>ROUND(E266/D266*100,0)</f>
        <v>125</v>
      </c>
      <c r="P266" s="13">
        <f>IFERROR(ROUND(E266/L266,2),0)</f>
        <v>73.42</v>
      </c>
      <c r="Q266" s="18" t="s">
        <v>8308</v>
      </c>
      <c r="R266" t="s">
        <v>8309</v>
      </c>
      <c r="S266" s="14">
        <f t="shared" si="8"/>
        <v>40961.057349537034</v>
      </c>
      <c r="T266">
        <f t="shared" si="9"/>
        <v>2012</v>
      </c>
    </row>
    <row r="267" spans="1:20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 s="16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>ROUND(E267/D267*100,0)</f>
        <v>36</v>
      </c>
      <c r="P267" s="13">
        <f>IFERROR(ROUND(E267/L267,2),0)</f>
        <v>100.23</v>
      </c>
      <c r="Q267" s="18" t="s">
        <v>8316</v>
      </c>
      <c r="R267" t="s">
        <v>8334</v>
      </c>
      <c r="S267" s="14">
        <f t="shared" si="8"/>
        <v>41963.759386574078</v>
      </c>
      <c r="T267">
        <f t="shared" si="9"/>
        <v>2014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 s="16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>ROUND(E268/D268*100,0)</f>
        <v>103</v>
      </c>
      <c r="P268" s="13">
        <f>IFERROR(ROUND(E268/L268,2),0)</f>
        <v>297.02999999999997</v>
      </c>
      <c r="Q268" s="18" t="s">
        <v>8323</v>
      </c>
      <c r="R268" t="s">
        <v>8326</v>
      </c>
      <c r="S268" s="14">
        <f t="shared" si="8"/>
        <v>41884.617314814815</v>
      </c>
      <c r="T268">
        <f t="shared" si="9"/>
        <v>2014</v>
      </c>
    </row>
    <row r="269" spans="1:20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 s="16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>ROUND(E269/D269*100,0)</f>
        <v>309</v>
      </c>
      <c r="P269" s="13">
        <f>IFERROR(ROUND(E269/L269,2),0)</f>
        <v>117.36</v>
      </c>
      <c r="Q269" s="18" t="s">
        <v>8321</v>
      </c>
      <c r="R269" t="s">
        <v>8332</v>
      </c>
      <c r="S269" s="14">
        <f t="shared" si="8"/>
        <v>41802.790347222224</v>
      </c>
      <c r="T269">
        <f t="shared" si="9"/>
        <v>2014</v>
      </c>
    </row>
    <row r="270" spans="1:20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 s="16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>ROUND(E270/D270*100,0)</f>
        <v>205</v>
      </c>
      <c r="P270" s="13">
        <f>IFERROR(ROUND(E270/L270,2),0)</f>
        <v>130.53</v>
      </c>
      <c r="Q270" s="18" t="s">
        <v>8313</v>
      </c>
      <c r="R270" t="s">
        <v>8314</v>
      </c>
      <c r="S270" s="14">
        <f t="shared" si="8"/>
        <v>41760.8200462963</v>
      </c>
      <c r="T270">
        <f t="shared" si="9"/>
        <v>2014</v>
      </c>
    </row>
    <row r="271" spans="1:20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 s="16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>ROUND(E271/D271*100,0)</f>
        <v>30</v>
      </c>
      <c r="P271" s="13">
        <f>IFERROR(ROUND(E271/L271,2),0)</f>
        <v>171.79</v>
      </c>
      <c r="Q271" s="18" t="s">
        <v>8308</v>
      </c>
      <c r="R271" t="s">
        <v>8310</v>
      </c>
      <c r="S271" s="14">
        <f t="shared" si="8"/>
        <v>42574.667650462965</v>
      </c>
      <c r="T271">
        <f t="shared" si="9"/>
        <v>2016</v>
      </c>
    </row>
    <row r="272" spans="1:20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 s="16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>ROUND(E272/D272*100,0)</f>
        <v>102</v>
      </c>
      <c r="P272" s="13">
        <f>IFERROR(ROUND(E272/L272,2),0)</f>
        <v>108.78</v>
      </c>
      <c r="Q272" s="18" t="s">
        <v>8319</v>
      </c>
      <c r="R272" t="s">
        <v>8320</v>
      </c>
      <c r="S272" s="14">
        <f t="shared" si="8"/>
        <v>42407.637557870374</v>
      </c>
      <c r="T272">
        <f t="shared" si="9"/>
        <v>2016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 s="16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>ROUND(E273/D273*100,0)</f>
        <v>102</v>
      </c>
      <c r="P273" s="13">
        <f>IFERROR(ROUND(E273/L273,2),0)</f>
        <v>141.71</v>
      </c>
      <c r="Q273" s="18" t="s">
        <v>8323</v>
      </c>
      <c r="R273" t="s">
        <v>8326</v>
      </c>
      <c r="S273" s="14">
        <f t="shared" si="8"/>
        <v>42697.850844907407</v>
      </c>
      <c r="T273">
        <f t="shared" si="9"/>
        <v>2016</v>
      </c>
    </row>
    <row r="274" spans="1:20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 s="16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>ROUND(E274/D274*100,0)</f>
        <v>102</v>
      </c>
      <c r="P274" s="13">
        <f>IFERROR(ROUND(E274/L274,2),0)</f>
        <v>58.41</v>
      </c>
      <c r="Q274" s="18" t="s">
        <v>8321</v>
      </c>
      <c r="R274" t="s">
        <v>8322</v>
      </c>
      <c r="S274" s="14">
        <f t="shared" si="8"/>
        <v>41926.73778935185</v>
      </c>
      <c r="T274">
        <f t="shared" si="9"/>
        <v>2014</v>
      </c>
    </row>
    <row r="275" spans="1:20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 s="16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>ROUND(E275/D275*100,0)</f>
        <v>122</v>
      </c>
      <c r="P275" s="13">
        <f>IFERROR(ROUND(E275/L275,2),0)</f>
        <v>709.42</v>
      </c>
      <c r="Q275" s="18" t="s">
        <v>8321</v>
      </c>
      <c r="R275" t="s">
        <v>8322</v>
      </c>
      <c r="S275" s="14">
        <f t="shared" si="8"/>
        <v>42711.795138888891</v>
      </c>
      <c r="T275">
        <f t="shared" si="9"/>
        <v>2016</v>
      </c>
    </row>
    <row r="276" spans="1:20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 s="1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>ROUND(E276/D276*100,0)</f>
        <v>303833</v>
      </c>
      <c r="P276" s="13">
        <f>IFERROR(ROUND(E276/L276,2),0)</f>
        <v>42.73</v>
      </c>
      <c r="Q276" s="18" t="s">
        <v>8327</v>
      </c>
      <c r="R276" t="s">
        <v>8331</v>
      </c>
      <c r="S276" s="14">
        <f t="shared" si="8"/>
        <v>41855.783645833333</v>
      </c>
      <c r="T276">
        <f t="shared" si="9"/>
        <v>2014</v>
      </c>
    </row>
    <row r="277" spans="1:20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 s="16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>ROUND(E277/D277*100,0)</f>
        <v>202</v>
      </c>
      <c r="P277" s="13">
        <f>IFERROR(ROUND(E277/L277,2),0)</f>
        <v>45.55</v>
      </c>
      <c r="Q277" s="18" t="s">
        <v>8308</v>
      </c>
      <c r="R277" t="s">
        <v>8309</v>
      </c>
      <c r="S277" s="14">
        <f t="shared" si="8"/>
        <v>42396.494583333333</v>
      </c>
      <c r="T277">
        <f t="shared" si="9"/>
        <v>2016</v>
      </c>
    </row>
    <row r="278" spans="1:20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 s="16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>ROUND(E278/D278*100,0)</f>
        <v>101</v>
      </c>
      <c r="P278" s="13">
        <f>IFERROR(ROUND(E278/L278,2),0)</f>
        <v>125.79</v>
      </c>
      <c r="Q278" s="18" t="s">
        <v>8321</v>
      </c>
      <c r="R278" t="s">
        <v>8322</v>
      </c>
      <c r="S278" s="14">
        <f t="shared" si="8"/>
        <v>41598.17597222222</v>
      </c>
      <c r="T278">
        <f t="shared" si="9"/>
        <v>2013</v>
      </c>
    </row>
    <row r="279" spans="1:20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 s="16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>ROUND(E279/D279*100,0)</f>
        <v>1212</v>
      </c>
      <c r="P279" s="13">
        <f>IFERROR(ROUND(E279/L279,2),0)</f>
        <v>27.23</v>
      </c>
      <c r="Q279" s="18" t="s">
        <v>8316</v>
      </c>
      <c r="R279" t="s">
        <v>8317</v>
      </c>
      <c r="S279" s="14">
        <f t="shared" si="8"/>
        <v>41423.910891203705</v>
      </c>
      <c r="T279">
        <f t="shared" si="9"/>
        <v>2013</v>
      </c>
    </row>
    <row r="280" spans="1:20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 s="16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>ROUND(E280/D280*100,0)</f>
        <v>202</v>
      </c>
      <c r="P280" s="13">
        <f>IFERROR(ROUND(E280/L280,2),0)</f>
        <v>77.23</v>
      </c>
      <c r="Q280" s="18" t="s">
        <v>8308</v>
      </c>
      <c r="R280" t="s">
        <v>8309</v>
      </c>
      <c r="S280" s="14">
        <f t="shared" si="8"/>
        <v>42333.59993055556</v>
      </c>
      <c r="T280">
        <f t="shared" si="9"/>
        <v>2015</v>
      </c>
    </row>
    <row r="281" spans="1:20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 s="16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>ROUND(E281/D281*100,0)</f>
        <v>101</v>
      </c>
      <c r="P281" s="13">
        <f>IFERROR(ROUND(E281/L281,2),0)</f>
        <v>95.7</v>
      </c>
      <c r="Q281" s="18" t="s">
        <v>8321</v>
      </c>
      <c r="R281" t="s">
        <v>8322</v>
      </c>
      <c r="S281" s="14">
        <f t="shared" si="8"/>
        <v>41589.676886574074</v>
      </c>
      <c r="T281">
        <f t="shared" si="9"/>
        <v>2013</v>
      </c>
    </row>
    <row r="282" spans="1:20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 s="16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>ROUND(E282/D282*100,0)</f>
        <v>126</v>
      </c>
      <c r="P282" s="13">
        <f>IFERROR(ROUND(E282/L282,2),0)</f>
        <v>81.25</v>
      </c>
      <c r="Q282" s="18" t="s">
        <v>8319</v>
      </c>
      <c r="R282" t="s">
        <v>8320</v>
      </c>
      <c r="S282" s="14">
        <f t="shared" si="8"/>
        <v>42052.666990740734</v>
      </c>
      <c r="T282">
        <f t="shared" si="9"/>
        <v>2015</v>
      </c>
    </row>
    <row r="283" spans="1:20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 s="16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>ROUND(E283/D283*100,0)</f>
        <v>104</v>
      </c>
      <c r="P283" s="13">
        <f>IFERROR(ROUND(E283/L283,2),0)</f>
        <v>109.34</v>
      </c>
      <c r="Q283" s="18" t="s">
        <v>8308</v>
      </c>
      <c r="R283" t="s">
        <v>8310</v>
      </c>
      <c r="S283" s="14">
        <f t="shared" si="8"/>
        <v>42179.160752314812</v>
      </c>
      <c r="T283">
        <f t="shared" si="9"/>
        <v>2015</v>
      </c>
    </row>
    <row r="284" spans="1:20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 s="16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>ROUND(E284/D284*100,0)</f>
        <v>23</v>
      </c>
      <c r="P284" s="13">
        <f>IFERROR(ROUND(E284/L284,2),0)</f>
        <v>449.43</v>
      </c>
      <c r="Q284" s="18" t="s">
        <v>8321</v>
      </c>
      <c r="R284" t="s">
        <v>8337</v>
      </c>
      <c r="S284" s="14">
        <f t="shared" si="8"/>
        <v>42090.161828703705</v>
      </c>
      <c r="T284">
        <f t="shared" si="9"/>
        <v>2015</v>
      </c>
    </row>
    <row r="285" spans="1:20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 s="16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>ROUND(E285/D285*100,0)</f>
        <v>300</v>
      </c>
      <c r="P285" s="13">
        <f>IFERROR(ROUND(E285/L285,2),0)</f>
        <v>70.040000000000006</v>
      </c>
      <c r="Q285" s="18" t="s">
        <v>8308</v>
      </c>
      <c r="R285" t="s">
        <v>8309</v>
      </c>
      <c r="S285" s="14">
        <f t="shared" si="8"/>
        <v>41578.210104166668</v>
      </c>
      <c r="T285">
        <f t="shared" si="9"/>
        <v>2013</v>
      </c>
    </row>
    <row r="286" spans="1:20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 s="1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>ROUND(E286/D286*100,0)</f>
        <v>250</v>
      </c>
      <c r="P286" s="13">
        <f>IFERROR(ROUND(E286/L286,2),0)</f>
        <v>66.02</v>
      </c>
      <c r="Q286" s="18" t="s">
        <v>8313</v>
      </c>
      <c r="R286" t="s">
        <v>8314</v>
      </c>
      <c r="S286" s="14">
        <f t="shared" si="8"/>
        <v>42213.802199074074</v>
      </c>
      <c r="T286">
        <f t="shared" si="9"/>
        <v>2015</v>
      </c>
    </row>
    <row r="287" spans="1:20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 s="16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>ROUND(E287/D287*100,0)</f>
        <v>120</v>
      </c>
      <c r="P287" s="13">
        <f>IFERROR(ROUND(E287/L287,2),0)</f>
        <v>92.39</v>
      </c>
      <c r="Q287" s="18" t="s">
        <v>8323</v>
      </c>
      <c r="R287" t="s">
        <v>8324</v>
      </c>
      <c r="S287" s="14">
        <f t="shared" si="8"/>
        <v>41934.914918981485</v>
      </c>
      <c r="T287">
        <f t="shared" si="9"/>
        <v>2014</v>
      </c>
    </row>
    <row r="288" spans="1:20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 s="16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>ROUND(E288/D288*100,0)</f>
        <v>120</v>
      </c>
      <c r="P288" s="13">
        <f>IFERROR(ROUND(E288/L288,2),0)</f>
        <v>233.9</v>
      </c>
      <c r="Q288" s="18" t="s">
        <v>8323</v>
      </c>
      <c r="R288" t="s">
        <v>8324</v>
      </c>
      <c r="S288" s="14">
        <f t="shared" si="8"/>
        <v>41939.569907407407</v>
      </c>
      <c r="T288">
        <f t="shared" si="9"/>
        <v>2014</v>
      </c>
    </row>
    <row r="289" spans="1:20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 s="16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>ROUND(E289/D289*100,0)</f>
        <v>119</v>
      </c>
      <c r="P289" s="13">
        <f>IFERROR(ROUND(E289/L289,2),0)</f>
        <v>230.09</v>
      </c>
      <c r="Q289" s="18" t="s">
        <v>8321</v>
      </c>
      <c r="R289" t="s">
        <v>8322</v>
      </c>
      <c r="S289" s="14">
        <f t="shared" si="8"/>
        <v>41134.475497685184</v>
      </c>
      <c r="T289">
        <f t="shared" si="9"/>
        <v>2012</v>
      </c>
    </row>
    <row r="290" spans="1:20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 s="16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>ROUND(E290/D290*100,0)</f>
        <v>118</v>
      </c>
      <c r="P290" s="13">
        <f>IFERROR(ROUND(E290/L290,2),0)</f>
        <v>170.7</v>
      </c>
      <c r="Q290" s="18" t="s">
        <v>8323</v>
      </c>
      <c r="R290" t="s">
        <v>8324</v>
      </c>
      <c r="S290" s="14">
        <f t="shared" si="8"/>
        <v>42655.465891203698</v>
      </c>
      <c r="T290">
        <f t="shared" si="9"/>
        <v>2016</v>
      </c>
    </row>
    <row r="291" spans="1:20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 s="16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>ROUND(E291/D291*100,0)</f>
        <v>118</v>
      </c>
      <c r="P291" s="13">
        <f>IFERROR(ROUND(E291/L291,2),0)</f>
        <v>30.65</v>
      </c>
      <c r="Q291" s="18" t="s">
        <v>8321</v>
      </c>
      <c r="R291" t="s">
        <v>8322</v>
      </c>
      <c r="S291" s="14">
        <f t="shared" si="8"/>
        <v>41149.954791666663</v>
      </c>
      <c r="T291">
        <f t="shared" si="9"/>
        <v>2012</v>
      </c>
    </row>
    <row r="292" spans="1:20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 s="16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>ROUND(E292/D292*100,0)</f>
        <v>117</v>
      </c>
      <c r="P292" s="13">
        <f>IFERROR(ROUND(E292/L292,2),0)</f>
        <v>59.25</v>
      </c>
      <c r="Q292" s="18" t="s">
        <v>8321</v>
      </c>
      <c r="R292" t="s">
        <v>8322</v>
      </c>
      <c r="S292" s="14">
        <f t="shared" si="8"/>
        <v>42291.596273148149</v>
      </c>
      <c r="T292">
        <f t="shared" si="9"/>
        <v>2015</v>
      </c>
    </row>
    <row r="293" spans="1:20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 s="16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>ROUND(E293/D293*100,0)</f>
        <v>116</v>
      </c>
      <c r="P293" s="13">
        <f>IFERROR(ROUND(E293/L293,2),0)</f>
        <v>95.37</v>
      </c>
      <c r="Q293" s="18" t="s">
        <v>8323</v>
      </c>
      <c r="R293" t="s">
        <v>8324</v>
      </c>
      <c r="S293" s="14">
        <f t="shared" si="8"/>
        <v>42629.655046296291</v>
      </c>
      <c r="T293">
        <f t="shared" si="9"/>
        <v>2016</v>
      </c>
    </row>
    <row r="294" spans="1:20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 s="16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>ROUND(E294/D294*100,0)</f>
        <v>83</v>
      </c>
      <c r="P294" s="13">
        <f>IFERROR(ROUND(E294/L294,2),0)</f>
        <v>301.94</v>
      </c>
      <c r="Q294" s="18" t="s">
        <v>8308</v>
      </c>
      <c r="R294" t="s">
        <v>8310</v>
      </c>
      <c r="S294" s="14">
        <f t="shared" si="8"/>
        <v>42506.416990740734</v>
      </c>
      <c r="T294">
        <f t="shared" si="9"/>
        <v>2016</v>
      </c>
    </row>
    <row r="295" spans="1:20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 s="16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>ROUND(E295/D295*100,0)</f>
        <v>288</v>
      </c>
      <c r="P295" s="13">
        <f>IFERROR(ROUND(E295/L295,2),0)</f>
        <v>47.47</v>
      </c>
      <c r="Q295" s="18" t="s">
        <v>8308</v>
      </c>
      <c r="R295" t="s">
        <v>8309</v>
      </c>
      <c r="S295" s="14">
        <f t="shared" si="8"/>
        <v>42150.71056712963</v>
      </c>
      <c r="T295">
        <f t="shared" si="9"/>
        <v>2015</v>
      </c>
    </row>
    <row r="296" spans="1:20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 s="1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>ROUND(E296/D296*100,0)</f>
        <v>103</v>
      </c>
      <c r="P296" s="13">
        <f>IFERROR(ROUND(E296/L296,2),0)</f>
        <v>148.08000000000001</v>
      </c>
      <c r="Q296" s="18" t="s">
        <v>8316</v>
      </c>
      <c r="R296" t="s">
        <v>8317</v>
      </c>
      <c r="S296" s="14">
        <f t="shared" si="8"/>
        <v>42776.082349537035</v>
      </c>
      <c r="T296">
        <f t="shared" si="9"/>
        <v>2017</v>
      </c>
    </row>
    <row r="297" spans="1:20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 s="16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>ROUND(E297/D297*100,0)</f>
        <v>115</v>
      </c>
      <c r="P297" s="13">
        <f>IFERROR(ROUND(E297/L297,2),0)</f>
        <v>129.82</v>
      </c>
      <c r="Q297" s="18" t="s">
        <v>8321</v>
      </c>
      <c r="R297" t="s">
        <v>8322</v>
      </c>
      <c r="S297" s="14">
        <f t="shared" si="8"/>
        <v>42586.066076388888</v>
      </c>
      <c r="T297">
        <f t="shared" si="9"/>
        <v>2016</v>
      </c>
    </row>
    <row r="298" spans="1:20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 s="16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>ROUND(E298/D298*100,0)</f>
        <v>115</v>
      </c>
      <c r="P298" s="13">
        <f>IFERROR(ROUND(E298/L298,2),0)</f>
        <v>120.31</v>
      </c>
      <c r="Q298" s="18" t="s">
        <v>8308</v>
      </c>
      <c r="R298" t="s">
        <v>8315</v>
      </c>
      <c r="S298" s="14">
        <f t="shared" si="8"/>
        <v>42211.99454861111</v>
      </c>
      <c r="T298">
        <f t="shared" si="9"/>
        <v>2015</v>
      </c>
    </row>
    <row r="299" spans="1:20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 s="16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>ROUND(E299/D299*100,0)</f>
        <v>100</v>
      </c>
      <c r="P299" s="13">
        <f>IFERROR(ROUND(E299/L299,2),0)</f>
        <v>320.45</v>
      </c>
      <c r="Q299" s="18" t="s">
        <v>8321</v>
      </c>
      <c r="R299" t="s">
        <v>8332</v>
      </c>
      <c r="S299" s="14">
        <f t="shared" si="8"/>
        <v>42461.627511574072</v>
      </c>
      <c r="T299">
        <f t="shared" si="9"/>
        <v>2016</v>
      </c>
    </row>
    <row r="300" spans="1:20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 s="16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>ROUND(E300/D300*100,0)</f>
        <v>285</v>
      </c>
      <c r="P300" s="13">
        <f>IFERROR(ROUND(E300/L300,2),0)</f>
        <v>107.05</v>
      </c>
      <c r="Q300" s="18" t="s">
        <v>8316</v>
      </c>
      <c r="R300" t="s">
        <v>8317</v>
      </c>
      <c r="S300" s="14">
        <f t="shared" si="8"/>
        <v>42380.690289351856</v>
      </c>
      <c r="T300">
        <f t="shared" si="9"/>
        <v>2016</v>
      </c>
    </row>
    <row r="301" spans="1:20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 s="16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>ROUND(E301/D301*100,0)</f>
        <v>189</v>
      </c>
      <c r="P301" s="13">
        <f>IFERROR(ROUND(E301/L301,2),0)</f>
        <v>64.17</v>
      </c>
      <c r="Q301" s="18" t="s">
        <v>8311</v>
      </c>
      <c r="R301" t="s">
        <v>8312</v>
      </c>
      <c r="S301" s="14">
        <f t="shared" si="8"/>
        <v>41960.722951388889</v>
      </c>
      <c r="T301">
        <f t="shared" si="9"/>
        <v>2014</v>
      </c>
    </row>
    <row r="302" spans="1:20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 s="16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>ROUND(E302/D302*100,0)</f>
        <v>113</v>
      </c>
      <c r="P302" s="13">
        <f>IFERROR(ROUND(E302/L302,2),0)</f>
        <v>50.76</v>
      </c>
      <c r="Q302" s="18" t="s">
        <v>8323</v>
      </c>
      <c r="R302" t="s">
        <v>8324</v>
      </c>
      <c r="S302" s="14">
        <f t="shared" si="8"/>
        <v>41920.123611111114</v>
      </c>
      <c r="T302">
        <f t="shared" si="9"/>
        <v>2014</v>
      </c>
    </row>
    <row r="303" spans="1:20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 s="16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>ROUND(E303/D303*100,0)</f>
        <v>704</v>
      </c>
      <c r="P303" s="13">
        <f>IFERROR(ROUND(E303/L303,2),0)</f>
        <v>39.07</v>
      </c>
      <c r="Q303" s="18" t="s">
        <v>8327</v>
      </c>
      <c r="R303" t="s">
        <v>8329</v>
      </c>
      <c r="S303" s="14">
        <f t="shared" si="8"/>
        <v>41184.849166666667</v>
      </c>
      <c r="T303">
        <f t="shared" si="9"/>
        <v>2012</v>
      </c>
    </row>
    <row r="304" spans="1:20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 s="16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>ROUND(E304/D304*100,0)</f>
        <v>351</v>
      </c>
      <c r="P304" s="13">
        <f>IFERROR(ROUND(E304/L304,2),0)</f>
        <v>71.239999999999995</v>
      </c>
      <c r="Q304" s="18" t="s">
        <v>8323</v>
      </c>
      <c r="R304" t="s">
        <v>8324</v>
      </c>
      <c r="S304" s="14">
        <f t="shared" si="8"/>
        <v>41391.782905092594</v>
      </c>
      <c r="T304">
        <f t="shared" si="9"/>
        <v>2013</v>
      </c>
    </row>
    <row r="305" spans="1:20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 s="16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>ROUND(E305/D305*100,0)</f>
        <v>117</v>
      </c>
      <c r="P305" s="13">
        <f>IFERROR(ROUND(E305/L305,2),0)</f>
        <v>89.39</v>
      </c>
      <c r="Q305" s="18" t="s">
        <v>8321</v>
      </c>
      <c r="R305" t="s">
        <v>8322</v>
      </c>
      <c r="S305" s="14">
        <f t="shared" si="8"/>
        <v>42263.952662037031</v>
      </c>
      <c r="T305">
        <f t="shared" si="9"/>
        <v>2015</v>
      </c>
    </row>
    <row r="306" spans="1:20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 s="1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>ROUND(E306/D306*100,0)</f>
        <v>56</v>
      </c>
      <c r="P306" s="13">
        <f>IFERROR(ROUND(E306/L306,2),0)</f>
        <v>331.54</v>
      </c>
      <c r="Q306" s="18" t="s">
        <v>8321</v>
      </c>
      <c r="R306" t="s">
        <v>8325</v>
      </c>
      <c r="S306" s="14">
        <f t="shared" si="8"/>
        <v>42066.958761574075</v>
      </c>
      <c r="T306">
        <f t="shared" si="9"/>
        <v>2015</v>
      </c>
    </row>
    <row r="307" spans="1:20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 s="16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>ROUND(E307/D307*100,0)</f>
        <v>120</v>
      </c>
      <c r="P307" s="13">
        <f>IFERROR(ROUND(E307/L307,2),0)</f>
        <v>98.84</v>
      </c>
      <c r="Q307" s="18" t="s">
        <v>8313</v>
      </c>
      <c r="R307" t="s">
        <v>8314</v>
      </c>
      <c r="S307" s="14">
        <f t="shared" si="8"/>
        <v>42339.276006944448</v>
      </c>
      <c r="T307">
        <f t="shared" si="9"/>
        <v>2015</v>
      </c>
    </row>
    <row r="308" spans="1:20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 s="16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>ROUND(E308/D308*100,0)</f>
        <v>110</v>
      </c>
      <c r="P308" s="13">
        <f>IFERROR(ROUND(E308/L308,2),0)</f>
        <v>104.15</v>
      </c>
      <c r="Q308" s="18" t="s">
        <v>8323</v>
      </c>
      <c r="R308" t="s">
        <v>8324</v>
      </c>
      <c r="S308" s="14">
        <f t="shared" si="8"/>
        <v>42627.307303240741</v>
      </c>
      <c r="T308">
        <f t="shared" si="9"/>
        <v>2016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 s="16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>ROUND(E309/D309*100,0)</f>
        <v>120</v>
      </c>
      <c r="P309" s="13">
        <f>IFERROR(ROUND(E309/L309,2),0)</f>
        <v>85.53</v>
      </c>
      <c r="Q309" s="18" t="s">
        <v>8323</v>
      </c>
      <c r="R309" t="s">
        <v>8326</v>
      </c>
      <c r="S309" s="14">
        <f t="shared" si="8"/>
        <v>41834.586574074077</v>
      </c>
      <c r="T309">
        <f t="shared" si="9"/>
        <v>2014</v>
      </c>
    </row>
    <row r="310" spans="1:20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 s="16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>ROUND(E310/D310*100,0)</f>
        <v>136</v>
      </c>
      <c r="P310" s="13">
        <f>IFERROR(ROUND(E310/L310,2),0)</f>
        <v>95.76</v>
      </c>
      <c r="Q310" s="18" t="s">
        <v>8313</v>
      </c>
      <c r="R310" t="s">
        <v>8314</v>
      </c>
      <c r="S310" s="14">
        <f t="shared" si="8"/>
        <v>42705.919201388882</v>
      </c>
      <c r="T310">
        <f t="shared" si="9"/>
        <v>2016</v>
      </c>
    </row>
    <row r="311" spans="1:20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 s="16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>ROUND(E311/D311*100,0)</f>
        <v>109</v>
      </c>
      <c r="P311" s="13">
        <f>IFERROR(ROUND(E311/L311,2),0)</f>
        <v>88.59</v>
      </c>
      <c r="Q311" s="18" t="s">
        <v>8323</v>
      </c>
      <c r="R311" t="s">
        <v>8324</v>
      </c>
      <c r="S311" s="14">
        <f t="shared" si="8"/>
        <v>41368.560289351852</v>
      </c>
      <c r="T311">
        <f t="shared" si="9"/>
        <v>2013</v>
      </c>
    </row>
    <row r="312" spans="1:20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 s="16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>ROUND(E312/D312*100,0)</f>
        <v>103</v>
      </c>
      <c r="P312" s="13">
        <f>IFERROR(ROUND(E312/L312,2),0)</f>
        <v>148.57</v>
      </c>
      <c r="Q312" s="18" t="s">
        <v>8313</v>
      </c>
      <c r="R312" t="s">
        <v>8314</v>
      </c>
      <c r="S312" s="14">
        <f t="shared" si="8"/>
        <v>42535.809490740736</v>
      </c>
      <c r="T312">
        <f t="shared" si="9"/>
        <v>2016</v>
      </c>
    </row>
    <row r="313" spans="1:20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 s="16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>ROUND(E313/D313*100,0)</f>
        <v>108</v>
      </c>
      <c r="P313" s="13">
        <f>IFERROR(ROUND(E313/L313,2),0)</f>
        <v>145.04</v>
      </c>
      <c r="Q313" s="18" t="s">
        <v>8321</v>
      </c>
      <c r="R313" t="s">
        <v>8322</v>
      </c>
      <c r="S313" s="14">
        <f t="shared" si="8"/>
        <v>42473.57</v>
      </c>
      <c r="T313">
        <f t="shared" si="9"/>
        <v>2016</v>
      </c>
    </row>
    <row r="314" spans="1:20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 s="16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>ROUND(E314/D314*100,0)</f>
        <v>157</v>
      </c>
      <c r="P314" s="13">
        <f>IFERROR(ROUND(E314/L314,2),0)</f>
        <v>87.69</v>
      </c>
      <c r="Q314" s="18" t="s">
        <v>8321</v>
      </c>
      <c r="R314" t="s">
        <v>8322</v>
      </c>
      <c r="S314" s="14">
        <f t="shared" si="8"/>
        <v>42759.244166666671</v>
      </c>
      <c r="T314">
        <f t="shared" si="9"/>
        <v>2017</v>
      </c>
    </row>
    <row r="315" spans="1:20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 s="16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>ROUND(E315/D315*100,0)</f>
        <v>106</v>
      </c>
      <c r="P315" s="13">
        <f>IFERROR(ROUND(E315/L315,2),0)</f>
        <v>151.24</v>
      </c>
      <c r="Q315" s="18" t="s">
        <v>8313</v>
      </c>
      <c r="R315" t="s">
        <v>8314</v>
      </c>
      <c r="S315" s="14">
        <f t="shared" si="8"/>
        <v>42234.597685185188</v>
      </c>
      <c r="T315">
        <f t="shared" si="9"/>
        <v>2015</v>
      </c>
    </row>
    <row r="316" spans="1:20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 s="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>ROUND(E316/D316*100,0)</f>
        <v>106</v>
      </c>
      <c r="P316" s="13">
        <f>IFERROR(ROUND(E316/L316,2),0)</f>
        <v>75.5</v>
      </c>
      <c r="Q316" s="18" t="s">
        <v>8319</v>
      </c>
      <c r="R316" t="s">
        <v>8320</v>
      </c>
      <c r="S316" s="14">
        <f t="shared" si="8"/>
        <v>42011.628136574072</v>
      </c>
      <c r="T316">
        <f t="shared" si="9"/>
        <v>2015</v>
      </c>
    </row>
    <row r="317" spans="1:20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 s="16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>ROUND(E317/D317*100,0)</f>
        <v>106</v>
      </c>
      <c r="P317" s="13">
        <f>IFERROR(ROUND(E317/L317,2),0)</f>
        <v>111.8</v>
      </c>
      <c r="Q317" s="18" t="s">
        <v>8321</v>
      </c>
      <c r="R317" t="s">
        <v>8322</v>
      </c>
      <c r="S317" s="14">
        <f t="shared" si="8"/>
        <v>41934.584502314814</v>
      </c>
      <c r="T317">
        <f t="shared" si="9"/>
        <v>2014</v>
      </c>
    </row>
    <row r="318" spans="1:20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 s="16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>ROUND(E318/D318*100,0)</f>
        <v>106</v>
      </c>
      <c r="P318" s="13">
        <f>IFERROR(ROUND(E318/L318,2),0)</f>
        <v>211.84</v>
      </c>
      <c r="Q318" s="18" t="s">
        <v>8319</v>
      </c>
      <c r="R318" t="s">
        <v>8320</v>
      </c>
      <c r="S318" s="14">
        <f t="shared" si="8"/>
        <v>41807.624374999999</v>
      </c>
      <c r="T318">
        <f t="shared" si="9"/>
        <v>2014</v>
      </c>
    </row>
    <row r="319" spans="1:20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 s="16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>ROUND(E319/D319*100,0)</f>
        <v>106</v>
      </c>
      <c r="P319" s="13">
        <f>IFERROR(ROUND(E319/L319,2),0)</f>
        <v>174.03</v>
      </c>
      <c r="Q319" s="18" t="s">
        <v>8308</v>
      </c>
      <c r="R319" t="s">
        <v>8310</v>
      </c>
      <c r="S319" s="14">
        <f t="shared" si="8"/>
        <v>42100.642071759255</v>
      </c>
      <c r="T319">
        <f t="shared" si="9"/>
        <v>2015</v>
      </c>
    </row>
    <row r="320" spans="1:20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 s="16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>ROUND(E320/D320*100,0)</f>
        <v>176</v>
      </c>
      <c r="P320" s="13">
        <f>IFERROR(ROUND(E320/L320,2),0)</f>
        <v>91.19</v>
      </c>
      <c r="Q320" s="18" t="s">
        <v>8321</v>
      </c>
      <c r="R320" t="s">
        <v>8322</v>
      </c>
      <c r="S320" s="14">
        <f t="shared" si="8"/>
        <v>41184.277986111112</v>
      </c>
      <c r="T320">
        <f t="shared" si="9"/>
        <v>2012</v>
      </c>
    </row>
    <row r="321" spans="1:20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 s="16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>ROUND(E321/D321*100,0)</f>
        <v>132</v>
      </c>
      <c r="P321" s="13">
        <f>IFERROR(ROUND(E321/L321,2),0)</f>
        <v>99.77</v>
      </c>
      <c r="Q321" s="18" t="s">
        <v>8311</v>
      </c>
      <c r="R321" t="s">
        <v>8333</v>
      </c>
      <c r="S321" s="14">
        <f t="shared" si="8"/>
        <v>40854.745266203703</v>
      </c>
      <c r="T321">
        <f t="shared" si="9"/>
        <v>2011</v>
      </c>
    </row>
    <row r="322" spans="1:20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 s="16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>ROUND(E322/D322*100,0)</f>
        <v>101</v>
      </c>
      <c r="P322" s="13">
        <f>IFERROR(ROUND(E322/L322,2),0)</f>
        <v>201.22</v>
      </c>
      <c r="Q322" s="18" t="s">
        <v>8321</v>
      </c>
      <c r="R322" t="s">
        <v>8322</v>
      </c>
      <c r="S322" s="14">
        <f t="shared" si="8"/>
        <v>41719.667986111112</v>
      </c>
      <c r="T322">
        <f t="shared" si="9"/>
        <v>2014</v>
      </c>
    </row>
    <row r="323" spans="1:20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 s="16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>ROUND(E323/D323*100,0)</f>
        <v>29</v>
      </c>
      <c r="P323" s="13">
        <f>IFERROR(ROUND(E323/L323,2),0)</f>
        <v>85</v>
      </c>
      <c r="Q323" s="18" t="s">
        <v>8308</v>
      </c>
      <c r="R323" t="s">
        <v>8310</v>
      </c>
      <c r="S323" s="14">
        <f t="shared" ref="S323:S386" si="10">(((J323/60)/60)/24)+DATE(1970,1,1)</f>
        <v>42506.709722222222</v>
      </c>
      <c r="T323">
        <f t="shared" ref="T323:T386" si="11">YEAR(S323)</f>
        <v>2016</v>
      </c>
    </row>
    <row r="324" spans="1:20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 s="16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>ROUND(E324/D324*100,0)</f>
        <v>105</v>
      </c>
      <c r="P324" s="13">
        <f>IFERROR(ROUND(E324/L324,2),0)</f>
        <v>346.13</v>
      </c>
      <c r="Q324" s="18" t="s">
        <v>8308</v>
      </c>
      <c r="R324" t="s">
        <v>8309</v>
      </c>
      <c r="S324" s="14">
        <f t="shared" si="10"/>
        <v>42633.841608796298</v>
      </c>
      <c r="T324">
        <f t="shared" si="11"/>
        <v>2016</v>
      </c>
    </row>
    <row r="325" spans="1:20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 s="16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>ROUND(E325/D325*100,0)</f>
        <v>131</v>
      </c>
      <c r="P325" s="13">
        <f>IFERROR(ROUND(E325/L325,2),0)</f>
        <v>546.69000000000005</v>
      </c>
      <c r="Q325" s="18" t="s">
        <v>8308</v>
      </c>
      <c r="R325" t="s">
        <v>8309</v>
      </c>
      <c r="S325" s="14">
        <f t="shared" si="10"/>
        <v>42692.771493055552</v>
      </c>
      <c r="T325">
        <f t="shared" si="11"/>
        <v>2016</v>
      </c>
    </row>
    <row r="326" spans="1:20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 s="1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>ROUND(E326/D326*100,0)</f>
        <v>105</v>
      </c>
      <c r="P326" s="13">
        <f>IFERROR(ROUND(E326/L326,2),0)</f>
        <v>118.7</v>
      </c>
      <c r="Q326" s="18" t="s">
        <v>8327</v>
      </c>
      <c r="R326" t="s">
        <v>8338</v>
      </c>
      <c r="S326" s="14">
        <f t="shared" si="10"/>
        <v>41023.782037037039</v>
      </c>
      <c r="T326">
        <f t="shared" si="11"/>
        <v>2012</v>
      </c>
    </row>
    <row r="327" spans="1:20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 s="16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>ROUND(E327/D327*100,0)</f>
        <v>105</v>
      </c>
      <c r="P327" s="13">
        <f>IFERROR(ROUND(E327/L327,2),0)</f>
        <v>104.31</v>
      </c>
      <c r="Q327" s="18" t="s">
        <v>8321</v>
      </c>
      <c r="R327" t="s">
        <v>8322</v>
      </c>
      <c r="S327" s="14">
        <f t="shared" si="10"/>
        <v>41085.698113425926</v>
      </c>
      <c r="T327">
        <f t="shared" si="11"/>
        <v>2012</v>
      </c>
    </row>
    <row r="328" spans="1:20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 s="16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>ROUND(E328/D328*100,0)</f>
        <v>174</v>
      </c>
      <c r="P328" s="13">
        <f>IFERROR(ROUND(E328/L328,2),0)</f>
        <v>86.14</v>
      </c>
      <c r="Q328" s="18" t="s">
        <v>8321</v>
      </c>
      <c r="R328" t="s">
        <v>8322</v>
      </c>
      <c r="S328" s="14">
        <f t="shared" si="10"/>
        <v>42078.222187499996</v>
      </c>
      <c r="T328">
        <f t="shared" si="11"/>
        <v>2015</v>
      </c>
    </row>
    <row r="329" spans="1:20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 s="16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>ROUND(E329/D329*100,0)</f>
        <v>159</v>
      </c>
      <c r="P329" s="13">
        <f>IFERROR(ROUND(E329/L329,2),0)</f>
        <v>102.86</v>
      </c>
      <c r="Q329" s="18" t="s">
        <v>8313</v>
      </c>
      <c r="R329" t="s">
        <v>8314</v>
      </c>
      <c r="S329" s="14">
        <f t="shared" si="10"/>
        <v>42633.461956018517</v>
      </c>
      <c r="T329">
        <f t="shared" si="11"/>
        <v>2016</v>
      </c>
    </row>
    <row r="330" spans="1:20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 s="16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>ROUND(E330/D330*100,0)</f>
        <v>103</v>
      </c>
      <c r="P330" s="13">
        <f>IFERROR(ROUND(E330/L330,2),0)</f>
        <v>175.51</v>
      </c>
      <c r="Q330" s="18" t="s">
        <v>8323</v>
      </c>
      <c r="R330" t="s">
        <v>8335</v>
      </c>
      <c r="S330" s="14">
        <f t="shared" si="10"/>
        <v>42103.556828703702</v>
      </c>
      <c r="T330">
        <f t="shared" si="11"/>
        <v>2015</v>
      </c>
    </row>
    <row r="331" spans="1:20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 s="16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>ROUND(E331/D331*100,0)</f>
        <v>129</v>
      </c>
      <c r="P331" s="13">
        <f>IFERROR(ROUND(E331/L331,2),0)</f>
        <v>99.38</v>
      </c>
      <c r="Q331" s="18" t="s">
        <v>8327</v>
      </c>
      <c r="R331" t="s">
        <v>8328</v>
      </c>
      <c r="S331" s="14">
        <f t="shared" si="10"/>
        <v>41348.168287037035</v>
      </c>
      <c r="T331">
        <f t="shared" si="11"/>
        <v>2013</v>
      </c>
    </row>
    <row r="332" spans="1:20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 s="16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>ROUND(E332/D332*100,0)</f>
        <v>46</v>
      </c>
      <c r="P332" s="13">
        <f>IFERROR(ROUND(E332/L332,2),0)</f>
        <v>136.46</v>
      </c>
      <c r="Q332" s="18" t="s">
        <v>8308</v>
      </c>
      <c r="R332" t="s">
        <v>8310</v>
      </c>
      <c r="S332" s="14">
        <f t="shared" si="10"/>
        <v>42766.626793981486</v>
      </c>
      <c r="T332">
        <f t="shared" si="11"/>
        <v>2017</v>
      </c>
    </row>
    <row r="333" spans="1:20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 s="16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>ROUND(E333/D333*100,0)</f>
        <v>103</v>
      </c>
      <c r="P333" s="13">
        <f>IFERROR(ROUND(E333/L333,2),0)</f>
        <v>78.2</v>
      </c>
      <c r="Q333" s="18" t="s">
        <v>8321</v>
      </c>
      <c r="R333" t="s">
        <v>8322</v>
      </c>
      <c r="S333" s="14">
        <f t="shared" si="10"/>
        <v>41662.047500000001</v>
      </c>
      <c r="T333">
        <f t="shared" si="11"/>
        <v>2014</v>
      </c>
    </row>
    <row r="334" spans="1:20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 s="16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>ROUND(E334/D334*100,0)</f>
        <v>213</v>
      </c>
      <c r="P334" s="13">
        <f>IFERROR(ROUND(E334/L334,2),0)</f>
        <v>38.18</v>
      </c>
      <c r="Q334" s="18" t="s">
        <v>8327</v>
      </c>
      <c r="R334" t="s">
        <v>8331</v>
      </c>
      <c r="S334" s="14">
        <f t="shared" si="10"/>
        <v>41487.611250000002</v>
      </c>
      <c r="T334">
        <f t="shared" si="11"/>
        <v>2013</v>
      </c>
    </row>
    <row r="335" spans="1:20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 s="16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>ROUND(E335/D335*100,0)</f>
        <v>102</v>
      </c>
      <c r="P335" s="13">
        <f>IFERROR(ROUND(E335/L335,2),0)</f>
        <v>115.69</v>
      </c>
      <c r="Q335" s="18" t="s">
        <v>8319</v>
      </c>
      <c r="R335" t="s">
        <v>8320</v>
      </c>
      <c r="S335" s="14">
        <f t="shared" si="10"/>
        <v>41771.572256944448</v>
      </c>
      <c r="T335">
        <f t="shared" si="11"/>
        <v>2014</v>
      </c>
    </row>
    <row r="336" spans="1:20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 s="1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>ROUND(E336/D336*100,0)</f>
        <v>254</v>
      </c>
      <c r="P336" s="13">
        <f>IFERROR(ROUND(E336/L336,2),0)</f>
        <v>47.38</v>
      </c>
      <c r="Q336" s="18" t="s">
        <v>8319</v>
      </c>
      <c r="R336" t="s">
        <v>8320</v>
      </c>
      <c r="S336" s="14">
        <f t="shared" si="10"/>
        <v>42139.781678240746</v>
      </c>
      <c r="T336">
        <f t="shared" si="11"/>
        <v>2015</v>
      </c>
    </row>
    <row r="337" spans="1:20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 s="16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>ROUND(E337/D337*100,0)</f>
        <v>102</v>
      </c>
      <c r="P337" s="13">
        <f>IFERROR(ROUND(E337/L337,2),0)</f>
        <v>85.34</v>
      </c>
      <c r="Q337" s="18" t="s">
        <v>8321</v>
      </c>
      <c r="R337" t="s">
        <v>8322</v>
      </c>
      <c r="S337" s="14">
        <f t="shared" si="10"/>
        <v>40626.959930555553</v>
      </c>
      <c r="T337">
        <f t="shared" si="11"/>
        <v>2011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 s="16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>ROUND(E338/D338*100,0)</f>
        <v>102</v>
      </c>
      <c r="P338" s="13">
        <f>IFERROR(ROUND(E338/L338,2),0)</f>
        <v>119.19</v>
      </c>
      <c r="Q338" s="18" t="s">
        <v>8323</v>
      </c>
      <c r="R338" t="s">
        <v>8326</v>
      </c>
      <c r="S338" s="14">
        <f t="shared" si="10"/>
        <v>41918.742175925923</v>
      </c>
      <c r="T338">
        <f t="shared" si="11"/>
        <v>2014</v>
      </c>
    </row>
    <row r="339" spans="1:20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 s="16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>ROUND(E339/D339*100,0)</f>
        <v>105</v>
      </c>
      <c r="P339" s="13">
        <f>IFERROR(ROUND(E339/L339,2),0)</f>
        <v>84.02</v>
      </c>
      <c r="Q339" s="18" t="s">
        <v>8321</v>
      </c>
      <c r="R339" t="s">
        <v>8322</v>
      </c>
      <c r="S339" s="14">
        <f t="shared" si="10"/>
        <v>41935.070486111108</v>
      </c>
      <c r="T339">
        <f t="shared" si="11"/>
        <v>2014</v>
      </c>
    </row>
    <row r="340" spans="1:20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 s="16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>ROUND(E340/D340*100,0)</f>
        <v>101</v>
      </c>
      <c r="P340" s="13">
        <f>IFERROR(ROUND(E340/L340,2),0)</f>
        <v>200.89</v>
      </c>
      <c r="Q340" s="18" t="s">
        <v>8321</v>
      </c>
      <c r="R340" t="s">
        <v>8322</v>
      </c>
      <c r="S340" s="14">
        <f t="shared" si="10"/>
        <v>41113.77238425926</v>
      </c>
      <c r="T340">
        <f t="shared" si="11"/>
        <v>2012</v>
      </c>
    </row>
    <row r="341" spans="1:20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 s="16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>ROUND(E341/D341*100,0)</f>
        <v>5</v>
      </c>
      <c r="P341" s="13">
        <f>IFERROR(ROUND(E341/L341,2),0)</f>
        <v>267.81</v>
      </c>
      <c r="Q341" s="18" t="s">
        <v>8316</v>
      </c>
      <c r="R341" t="s">
        <v>8334</v>
      </c>
      <c r="S341" s="14">
        <f t="shared" si="10"/>
        <v>41486.537268518521</v>
      </c>
      <c r="T341">
        <f t="shared" si="11"/>
        <v>2013</v>
      </c>
    </row>
    <row r="342" spans="1:20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 s="16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>ROUND(E342/D342*100,0)</f>
        <v>101</v>
      </c>
      <c r="P342" s="13">
        <f>IFERROR(ROUND(E342/L342,2),0)</f>
        <v>239.35</v>
      </c>
      <c r="Q342" s="18" t="s">
        <v>8308</v>
      </c>
      <c r="R342" t="s">
        <v>8310</v>
      </c>
      <c r="S342" s="14">
        <f t="shared" si="10"/>
        <v>41956.017488425925</v>
      </c>
      <c r="T342">
        <f t="shared" si="11"/>
        <v>2014</v>
      </c>
    </row>
    <row r="343" spans="1:20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 s="16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>ROUND(E343/D343*100,0)</f>
        <v>100</v>
      </c>
      <c r="P343" s="13">
        <f>IFERROR(ROUND(E343/L343,2),0)</f>
        <v>115.08</v>
      </c>
      <c r="Q343" s="18" t="s">
        <v>8323</v>
      </c>
      <c r="R343" t="s">
        <v>8324</v>
      </c>
      <c r="S343" s="14">
        <f t="shared" si="10"/>
        <v>42576.278715277775</v>
      </c>
      <c r="T343">
        <f t="shared" si="11"/>
        <v>2016</v>
      </c>
    </row>
    <row r="344" spans="1:20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 s="16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>ROUND(E344/D344*100,0)</f>
        <v>496</v>
      </c>
      <c r="P344" s="13">
        <f>IFERROR(ROUND(E344/L344,2),0)</f>
        <v>25.09</v>
      </c>
      <c r="Q344" s="18" t="s">
        <v>8316</v>
      </c>
      <c r="R344" t="s">
        <v>8317</v>
      </c>
      <c r="S344" s="14">
        <f t="shared" si="10"/>
        <v>41806.794074074074</v>
      </c>
      <c r="T344">
        <f t="shared" si="11"/>
        <v>2014</v>
      </c>
    </row>
    <row r="345" spans="1:20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 s="16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>ROUND(E345/D345*100,0)</f>
        <v>49</v>
      </c>
      <c r="P345" s="13">
        <f>IFERROR(ROUND(E345/L345,2),0)</f>
        <v>176.36</v>
      </c>
      <c r="Q345" s="18" t="s">
        <v>8308</v>
      </c>
      <c r="R345" t="s">
        <v>8310</v>
      </c>
      <c r="S345" s="14">
        <f t="shared" si="10"/>
        <v>42767.577303240745</v>
      </c>
      <c r="T345">
        <f t="shared" si="11"/>
        <v>2017</v>
      </c>
    </row>
    <row r="346" spans="1:20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 s="1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>ROUND(E346/D346*100,0)</f>
        <v>25</v>
      </c>
      <c r="P346" s="13">
        <f>IFERROR(ROUND(E346/L346,2),0)</f>
        <v>725.03</v>
      </c>
      <c r="Q346" s="18" t="s">
        <v>8321</v>
      </c>
      <c r="R346" t="s">
        <v>8339</v>
      </c>
      <c r="S346" s="14">
        <f t="shared" si="10"/>
        <v>42327.490752314814</v>
      </c>
      <c r="T346">
        <f t="shared" si="11"/>
        <v>2015</v>
      </c>
    </row>
    <row r="347" spans="1:20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 s="16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>ROUND(E347/D347*100,0)</f>
        <v>272</v>
      </c>
      <c r="P347" s="13">
        <f>IFERROR(ROUND(E347/L347,2),0)</f>
        <v>98.41</v>
      </c>
      <c r="Q347" s="18" t="s">
        <v>8316</v>
      </c>
      <c r="R347" t="s">
        <v>8317</v>
      </c>
      <c r="S347" s="14">
        <f t="shared" si="10"/>
        <v>42573.327986111108</v>
      </c>
      <c r="T347">
        <f t="shared" si="11"/>
        <v>2016</v>
      </c>
    </row>
    <row r="348" spans="1:20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 s="16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>ROUND(E348/D348*100,0)</f>
        <v>111</v>
      </c>
      <c r="P348" s="13">
        <f>IFERROR(ROUND(E348/L348,2),0)</f>
        <v>42.52</v>
      </c>
      <c r="Q348" s="18" t="s">
        <v>8321</v>
      </c>
      <c r="R348" t="s">
        <v>8322</v>
      </c>
      <c r="S348" s="14">
        <f t="shared" si="10"/>
        <v>41282.944456018515</v>
      </c>
      <c r="T348">
        <f t="shared" si="11"/>
        <v>2013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 s="16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>ROUND(E349/D349*100,0)</f>
        <v>106</v>
      </c>
      <c r="P349" s="13">
        <f>IFERROR(ROUND(E349/L349,2),0)</f>
        <v>251.74</v>
      </c>
      <c r="Q349" s="18" t="s">
        <v>8323</v>
      </c>
      <c r="R349" t="s">
        <v>8326</v>
      </c>
      <c r="S349" s="14">
        <f t="shared" si="10"/>
        <v>42614.760937500003</v>
      </c>
      <c r="T349">
        <f t="shared" si="11"/>
        <v>2016</v>
      </c>
    </row>
    <row r="350" spans="1:20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 s="16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>ROUND(E350/D350*100,0)</f>
        <v>162</v>
      </c>
      <c r="P350" s="13">
        <f>IFERROR(ROUND(E350/L350,2),0)</f>
        <v>62.52</v>
      </c>
      <c r="Q350" s="18" t="s">
        <v>8327</v>
      </c>
      <c r="R350" t="s">
        <v>8331</v>
      </c>
      <c r="S350" s="14">
        <f t="shared" si="10"/>
        <v>41458.867905092593</v>
      </c>
      <c r="T350">
        <f t="shared" si="11"/>
        <v>2013</v>
      </c>
    </row>
    <row r="351" spans="1:20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 s="16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>ROUND(E351/D351*100,0)</f>
        <v>243</v>
      </c>
      <c r="P351" s="13">
        <f>IFERROR(ROUND(E351/L351,2),0)</f>
        <v>82.15</v>
      </c>
      <c r="Q351" s="18" t="s">
        <v>8316</v>
      </c>
      <c r="R351" t="s">
        <v>8317</v>
      </c>
      <c r="S351" s="14">
        <f t="shared" si="10"/>
        <v>42644.667534722219</v>
      </c>
      <c r="T351">
        <f t="shared" si="11"/>
        <v>2016</v>
      </c>
    </row>
    <row r="352" spans="1:20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 s="16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>ROUND(E352/D352*100,0)</f>
        <v>162</v>
      </c>
      <c r="P352" s="13">
        <f>IFERROR(ROUND(E352/L352,2),0)</f>
        <v>39.51</v>
      </c>
      <c r="Q352" s="18" t="s">
        <v>8313</v>
      </c>
      <c r="R352" t="s">
        <v>8314</v>
      </c>
      <c r="S352" s="14">
        <f t="shared" si="10"/>
        <v>41948.56658564815</v>
      </c>
      <c r="T352">
        <f t="shared" si="11"/>
        <v>2014</v>
      </c>
    </row>
    <row r="353" spans="1:20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 s="16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>ROUND(E353/D353*100,0)</f>
        <v>484</v>
      </c>
      <c r="P353" s="13">
        <f>IFERROR(ROUND(E353/L353,2),0)</f>
        <v>82.32</v>
      </c>
      <c r="Q353" s="18" t="s">
        <v>8313</v>
      </c>
      <c r="R353" t="s">
        <v>8314</v>
      </c>
      <c r="S353" s="14">
        <f t="shared" si="10"/>
        <v>42391.475289351853</v>
      </c>
      <c r="T353">
        <f t="shared" si="11"/>
        <v>2016</v>
      </c>
    </row>
    <row r="354" spans="1:20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 s="16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>ROUND(E354/D354*100,0)</f>
        <v>127</v>
      </c>
      <c r="P354" s="13">
        <f>IFERROR(ROUND(E354/L354,2),0)</f>
        <v>117.6</v>
      </c>
      <c r="Q354" s="18" t="s">
        <v>8308</v>
      </c>
      <c r="R354" t="s">
        <v>8309</v>
      </c>
      <c r="S354" s="14">
        <f t="shared" si="10"/>
        <v>41863.429791666669</v>
      </c>
      <c r="T354">
        <f t="shared" si="11"/>
        <v>2014</v>
      </c>
    </row>
    <row r="355" spans="1:20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 s="16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>ROUND(E355/D355*100,0)</f>
        <v>7</v>
      </c>
      <c r="P355" s="13">
        <f>IFERROR(ROUND(E355/L355,2),0)</f>
        <v>177.39</v>
      </c>
      <c r="Q355" s="18" t="s">
        <v>8308</v>
      </c>
      <c r="R355" t="s">
        <v>8310</v>
      </c>
      <c r="S355" s="14">
        <f t="shared" si="10"/>
        <v>41809.473275462966</v>
      </c>
      <c r="T355">
        <f t="shared" si="11"/>
        <v>2014</v>
      </c>
    </row>
    <row r="356" spans="1:20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 s="1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>ROUND(E356/D356*100,0)</f>
        <v>119</v>
      </c>
      <c r="P356" s="13">
        <f>IFERROR(ROUND(E356/L356,2),0)</f>
        <v>388.98</v>
      </c>
      <c r="Q356" s="18" t="s">
        <v>8327</v>
      </c>
      <c r="R356" t="s">
        <v>8329</v>
      </c>
      <c r="S356" s="14">
        <f t="shared" si="10"/>
        <v>42370.580590277779</v>
      </c>
      <c r="T356">
        <f t="shared" si="11"/>
        <v>2016</v>
      </c>
    </row>
    <row r="357" spans="1:20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 s="16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>ROUND(E357/D357*100,0)</f>
        <v>102</v>
      </c>
      <c r="P357" s="13">
        <f>IFERROR(ROUND(E357/L357,2),0)</f>
        <v>189.76</v>
      </c>
      <c r="Q357" s="18" t="s">
        <v>8319</v>
      </c>
      <c r="R357" t="s">
        <v>8320</v>
      </c>
      <c r="S357" s="14">
        <f t="shared" si="10"/>
        <v>42423.602500000001</v>
      </c>
      <c r="T357">
        <f t="shared" si="11"/>
        <v>2016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 s="16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>ROUND(E358/D358*100,0)</f>
        <v>118</v>
      </c>
      <c r="P358" s="13">
        <f>IFERROR(ROUND(E358/L358,2),0)</f>
        <v>110.35</v>
      </c>
      <c r="Q358" s="18" t="s">
        <v>8323</v>
      </c>
      <c r="R358" t="s">
        <v>8326</v>
      </c>
      <c r="S358" s="14">
        <f t="shared" si="10"/>
        <v>41909.969386574077</v>
      </c>
      <c r="T358">
        <f t="shared" si="11"/>
        <v>2014</v>
      </c>
    </row>
    <row r="359" spans="1:20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 s="16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>ROUND(E359/D359*100,0)</f>
        <v>585</v>
      </c>
      <c r="P359" s="13">
        <f>IFERROR(ROUND(E359/L359,2),0)</f>
        <v>222.99</v>
      </c>
      <c r="Q359" s="18" t="s">
        <v>8308</v>
      </c>
      <c r="R359" t="s">
        <v>8309</v>
      </c>
      <c r="S359" s="14">
        <f t="shared" si="10"/>
        <v>41099.966944444444</v>
      </c>
      <c r="T359">
        <f t="shared" si="11"/>
        <v>2012</v>
      </c>
    </row>
    <row r="360" spans="1:20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 s="16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>ROUND(E360/D360*100,0)</f>
        <v>106</v>
      </c>
      <c r="P360" s="13">
        <f>IFERROR(ROUND(E360/L360,2),0)</f>
        <v>146.44999999999999</v>
      </c>
      <c r="Q360" s="18" t="s">
        <v>8323</v>
      </c>
      <c r="R360" t="s">
        <v>8324</v>
      </c>
      <c r="S360" s="14">
        <f t="shared" si="10"/>
        <v>41841.850034722222</v>
      </c>
      <c r="T360">
        <f t="shared" si="11"/>
        <v>2014</v>
      </c>
    </row>
    <row r="361" spans="1:20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 s="16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>ROUND(E361/D361*100,0)</f>
        <v>125</v>
      </c>
      <c r="P361" s="13">
        <f>IFERROR(ROUND(E361/L361,2),0)</f>
        <v>95.83</v>
      </c>
      <c r="Q361" s="18" t="s">
        <v>8313</v>
      </c>
      <c r="R361" t="s">
        <v>8314</v>
      </c>
      <c r="S361" s="14">
        <f t="shared" si="10"/>
        <v>41964.751342592594</v>
      </c>
      <c r="T361">
        <f t="shared" si="11"/>
        <v>2014</v>
      </c>
    </row>
    <row r="362" spans="1:20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 s="16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>ROUND(E362/D362*100,0)</f>
        <v>105</v>
      </c>
      <c r="P362" s="13">
        <f>IFERROR(ROUND(E362/L362,2),0)</f>
        <v>61.56</v>
      </c>
      <c r="Q362" s="18" t="s">
        <v>8313</v>
      </c>
      <c r="R362" t="s">
        <v>8314</v>
      </c>
      <c r="S362" s="14">
        <f t="shared" si="10"/>
        <v>42741.599664351852</v>
      </c>
      <c r="T362">
        <f t="shared" si="11"/>
        <v>2017</v>
      </c>
    </row>
    <row r="363" spans="1:20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 s="16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>ROUND(E363/D363*100,0)</f>
        <v>319</v>
      </c>
      <c r="P363" s="13">
        <f>IFERROR(ROUND(E363/L363,2),0)</f>
        <v>131.38</v>
      </c>
      <c r="Q363" s="18" t="s">
        <v>8323</v>
      </c>
      <c r="R363" t="s">
        <v>8324</v>
      </c>
      <c r="S363" s="14">
        <f t="shared" si="10"/>
        <v>42534.895625000005</v>
      </c>
      <c r="T363">
        <f t="shared" si="11"/>
        <v>2016</v>
      </c>
    </row>
    <row r="364" spans="1:20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 s="16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>ROUND(E364/D364*100,0)</f>
        <v>115</v>
      </c>
      <c r="P364" s="13">
        <f>IFERROR(ROUND(E364/L364,2),0)</f>
        <v>80.19</v>
      </c>
      <c r="Q364" s="18" t="s">
        <v>8308</v>
      </c>
      <c r="R364" t="s">
        <v>8315</v>
      </c>
      <c r="S364" s="14">
        <f t="shared" si="10"/>
        <v>42218.169293981482</v>
      </c>
      <c r="T364">
        <f t="shared" si="11"/>
        <v>2015</v>
      </c>
    </row>
    <row r="365" spans="1:20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 s="16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>ROUND(E365/D365*100,0)</f>
        <v>412</v>
      </c>
      <c r="P365" s="13">
        <f>IFERROR(ROUND(E365/L365,2),0)</f>
        <v>44.06</v>
      </c>
      <c r="Q365" s="18" t="s">
        <v>8316</v>
      </c>
      <c r="R365" t="s">
        <v>8317</v>
      </c>
      <c r="S365" s="14">
        <f t="shared" si="10"/>
        <v>42633.586122685185</v>
      </c>
      <c r="T365">
        <f t="shared" si="11"/>
        <v>2016</v>
      </c>
    </row>
    <row r="366" spans="1:20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 s="1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>ROUND(E366/D366*100,0)</f>
        <v>2260300</v>
      </c>
      <c r="P366" s="13">
        <f>IFERROR(ROUND(E366/L366,2),0)</f>
        <v>138.66999999999999</v>
      </c>
      <c r="Q366" s="18" t="s">
        <v>8308</v>
      </c>
      <c r="R366" t="s">
        <v>8309</v>
      </c>
      <c r="S366" s="14">
        <f t="shared" si="10"/>
        <v>42626.668888888889</v>
      </c>
      <c r="T366">
        <f t="shared" si="11"/>
        <v>2016</v>
      </c>
    </row>
    <row r="367" spans="1:20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 s="16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>ROUND(E367/D367*100,0)</f>
        <v>101</v>
      </c>
      <c r="P367" s="13">
        <f>IFERROR(ROUND(E367/L367,2),0)</f>
        <v>216.75</v>
      </c>
      <c r="Q367" s="18" t="s">
        <v>8321</v>
      </c>
      <c r="R367" t="s">
        <v>8322</v>
      </c>
      <c r="S367" s="14">
        <f t="shared" si="10"/>
        <v>42178.282372685186</v>
      </c>
      <c r="T367">
        <f t="shared" si="11"/>
        <v>2015</v>
      </c>
    </row>
    <row r="368" spans="1:20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 s="16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>ROUND(E368/D368*100,0)</f>
        <v>112</v>
      </c>
      <c r="P368" s="13">
        <f>IFERROR(ROUND(E368/L368,2),0)</f>
        <v>58.54</v>
      </c>
      <c r="Q368" s="18" t="s">
        <v>8321</v>
      </c>
      <c r="R368" t="s">
        <v>8322</v>
      </c>
      <c r="S368" s="14">
        <f t="shared" si="10"/>
        <v>41980.781793981485</v>
      </c>
      <c r="T368">
        <f t="shared" si="11"/>
        <v>2014</v>
      </c>
    </row>
    <row r="369" spans="1:20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 s="16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>ROUND(E369/D369*100,0)</f>
        <v>102</v>
      </c>
      <c r="P369" s="13">
        <f>IFERROR(ROUND(E369/L369,2),0)</f>
        <v>140.86000000000001</v>
      </c>
      <c r="Q369" s="18" t="s">
        <v>8327</v>
      </c>
      <c r="R369" t="s">
        <v>8331</v>
      </c>
      <c r="S369" s="14">
        <f t="shared" si="10"/>
        <v>41449.585162037038</v>
      </c>
      <c r="T369">
        <f t="shared" si="11"/>
        <v>2013</v>
      </c>
    </row>
    <row r="370" spans="1:20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 s="16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>ROUND(E370/D370*100,0)</f>
        <v>112</v>
      </c>
      <c r="P370" s="13">
        <f>IFERROR(ROUND(E370/L370,2),0)</f>
        <v>148.97</v>
      </c>
      <c r="Q370" s="18" t="s">
        <v>8321</v>
      </c>
      <c r="R370" t="s">
        <v>8332</v>
      </c>
      <c r="S370" s="14">
        <f t="shared" si="10"/>
        <v>41929.164733796293</v>
      </c>
      <c r="T370">
        <f t="shared" si="11"/>
        <v>2014</v>
      </c>
    </row>
    <row r="371" spans="1:20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 s="16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>ROUND(E371/D371*100,0)</f>
        <v>101</v>
      </c>
      <c r="P371" s="13">
        <f>IFERROR(ROUND(E371/L371,2),0)</f>
        <v>67.84</v>
      </c>
      <c r="Q371" s="18" t="s">
        <v>8313</v>
      </c>
      <c r="R371" t="s">
        <v>8314</v>
      </c>
      <c r="S371" s="14">
        <f t="shared" si="10"/>
        <v>42426.542592592596</v>
      </c>
      <c r="T371">
        <f t="shared" si="11"/>
        <v>2016</v>
      </c>
    </row>
    <row r="372" spans="1:20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 s="16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>ROUND(E372/D372*100,0)</f>
        <v>148</v>
      </c>
      <c r="P372" s="13">
        <f>IFERROR(ROUND(E372/L372,2),0)</f>
        <v>207.62</v>
      </c>
      <c r="Q372" s="18" t="s">
        <v>8313</v>
      </c>
      <c r="R372" t="s">
        <v>8314</v>
      </c>
      <c r="S372" s="14">
        <f t="shared" si="10"/>
        <v>42668.176701388889</v>
      </c>
      <c r="T372">
        <f t="shared" si="11"/>
        <v>2016</v>
      </c>
    </row>
    <row r="373" spans="1:20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 s="16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>ROUND(E373/D373*100,0)</f>
        <v>112</v>
      </c>
      <c r="P373" s="13">
        <f>IFERROR(ROUND(E373/L373,2),0)</f>
        <v>116.21</v>
      </c>
      <c r="Q373" s="18" t="s">
        <v>8313</v>
      </c>
      <c r="R373" t="s">
        <v>8314</v>
      </c>
      <c r="S373" s="14">
        <f t="shared" si="10"/>
        <v>42654.177187499998</v>
      </c>
      <c r="T373">
        <f t="shared" si="11"/>
        <v>2016</v>
      </c>
    </row>
    <row r="374" spans="1:20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 s="16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>ROUND(E374/D374*100,0)</f>
        <v>63</v>
      </c>
      <c r="P374" s="13">
        <f>IFERROR(ROUND(E374/L374,2),0)</f>
        <v>128.62</v>
      </c>
      <c r="Q374" s="18" t="s">
        <v>8308</v>
      </c>
      <c r="R374" t="s">
        <v>8340</v>
      </c>
      <c r="S374" s="14">
        <f t="shared" si="10"/>
        <v>42529.632754629631</v>
      </c>
      <c r="T374">
        <f t="shared" si="11"/>
        <v>2016</v>
      </c>
    </row>
    <row r="375" spans="1:20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 s="16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>ROUND(E375/D375*100,0)</f>
        <v>110</v>
      </c>
      <c r="P375" s="13">
        <f>IFERROR(ROUND(E375/L375,2),0)</f>
        <v>55.96</v>
      </c>
      <c r="Q375" s="18" t="s">
        <v>8316</v>
      </c>
      <c r="R375" t="s">
        <v>8317</v>
      </c>
      <c r="S375" s="14">
        <f t="shared" si="10"/>
        <v>42583.615081018521</v>
      </c>
      <c r="T375">
        <f t="shared" si="11"/>
        <v>2016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 s="1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>ROUND(E376/D376*100,0)</f>
        <v>110</v>
      </c>
      <c r="P376" s="13">
        <f>IFERROR(ROUND(E376/L376,2),0)</f>
        <v>92.04</v>
      </c>
      <c r="Q376" s="18" t="s">
        <v>8323</v>
      </c>
      <c r="R376" t="s">
        <v>8326</v>
      </c>
      <c r="S376" s="14">
        <f t="shared" si="10"/>
        <v>42461.747199074074</v>
      </c>
      <c r="T376">
        <f t="shared" si="11"/>
        <v>2016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 s="16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>ROUND(E377/D377*100,0)</f>
        <v>104</v>
      </c>
      <c r="P377" s="13">
        <f>IFERROR(ROUND(E377/L377,2),0)</f>
        <v>81.13</v>
      </c>
      <c r="Q377" s="18" t="s">
        <v>8323</v>
      </c>
      <c r="R377" t="s">
        <v>8326</v>
      </c>
      <c r="S377" s="14">
        <f t="shared" si="10"/>
        <v>42135.60020833333</v>
      </c>
      <c r="T377">
        <f t="shared" si="11"/>
        <v>2015</v>
      </c>
    </row>
    <row r="378" spans="1:20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 s="16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>ROUND(E378/D378*100,0)</f>
        <v>122</v>
      </c>
      <c r="P378" s="13">
        <f>IFERROR(ROUND(E378/L378,2),0)</f>
        <v>64.37</v>
      </c>
      <c r="Q378" s="18" t="s">
        <v>8327</v>
      </c>
      <c r="R378" t="s">
        <v>8331</v>
      </c>
      <c r="S378" s="14">
        <f t="shared" si="10"/>
        <v>42745.600243055553</v>
      </c>
      <c r="T378">
        <f t="shared" si="11"/>
        <v>2017</v>
      </c>
    </row>
    <row r="379" spans="1:20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 s="16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>ROUND(E379/D379*100,0)</f>
        <v>146</v>
      </c>
      <c r="P379" s="13">
        <f>IFERROR(ROUND(E379/L379,2),0)</f>
        <v>47.06</v>
      </c>
      <c r="Q379" s="18" t="s">
        <v>8308</v>
      </c>
      <c r="R379" t="s">
        <v>8315</v>
      </c>
      <c r="S379" s="14">
        <f t="shared" si="10"/>
        <v>42115.74754629629</v>
      </c>
      <c r="T379">
        <f t="shared" si="11"/>
        <v>2015</v>
      </c>
    </row>
    <row r="380" spans="1:20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 s="16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>ROUND(E380/D380*100,0)</f>
        <v>104</v>
      </c>
      <c r="P380" s="13">
        <f>IFERROR(ROUND(E380/L380,2),0)</f>
        <v>79.97</v>
      </c>
      <c r="Q380" s="18" t="s">
        <v>8313</v>
      </c>
      <c r="R380" t="s">
        <v>8314</v>
      </c>
      <c r="S380" s="14">
        <f t="shared" si="10"/>
        <v>42409.776076388895</v>
      </c>
      <c r="T380">
        <f t="shared" si="11"/>
        <v>2016</v>
      </c>
    </row>
    <row r="381" spans="1:20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 s="16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>ROUND(E381/D381*100,0)</f>
        <v>109</v>
      </c>
      <c r="P381" s="13">
        <f>IFERROR(ROUND(E381/L381,2),0)</f>
        <v>92.13</v>
      </c>
      <c r="Q381" s="18" t="s">
        <v>8323</v>
      </c>
      <c r="R381" t="s">
        <v>8324</v>
      </c>
      <c r="S381" s="14">
        <f t="shared" si="10"/>
        <v>41610.794421296298</v>
      </c>
      <c r="T381">
        <f t="shared" si="11"/>
        <v>2013</v>
      </c>
    </row>
    <row r="382" spans="1:20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 s="16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>ROUND(E382/D382*100,0)</f>
        <v>120</v>
      </c>
      <c r="P382" s="13">
        <f>IFERROR(ROUND(E382/L382,2),0)</f>
        <v>88.15</v>
      </c>
      <c r="Q382" s="18" t="s">
        <v>8327</v>
      </c>
      <c r="R382" t="s">
        <v>8328</v>
      </c>
      <c r="S382" s="14">
        <f t="shared" si="10"/>
        <v>40555.322662037033</v>
      </c>
      <c r="T382">
        <f t="shared" si="11"/>
        <v>2011</v>
      </c>
    </row>
    <row r="383" spans="1:20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 s="16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>ROUND(E383/D383*100,0)</f>
        <v>108</v>
      </c>
      <c r="P383" s="13">
        <f>IFERROR(ROUND(E383/L383,2),0)</f>
        <v>65.3</v>
      </c>
      <c r="Q383" s="18" t="s">
        <v>8321</v>
      </c>
      <c r="R383" t="s">
        <v>8322</v>
      </c>
      <c r="S383" s="14">
        <f t="shared" si="10"/>
        <v>41193.032013888893</v>
      </c>
      <c r="T383">
        <f t="shared" si="11"/>
        <v>2012</v>
      </c>
    </row>
    <row r="384" spans="1:20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 s="16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>ROUND(E384/D384*100,0)</f>
        <v>124</v>
      </c>
      <c r="P384" s="13">
        <f>IFERROR(ROUND(E384/L384,2),0)</f>
        <v>110.39</v>
      </c>
      <c r="Q384" s="18" t="s">
        <v>8313</v>
      </c>
      <c r="R384" t="s">
        <v>8314</v>
      </c>
      <c r="S384" s="14">
        <f t="shared" si="10"/>
        <v>42751.533391203702</v>
      </c>
      <c r="T384">
        <f t="shared" si="11"/>
        <v>2017</v>
      </c>
    </row>
    <row r="385" spans="1:20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 s="16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>ROUND(E385/D385*100,0)</f>
        <v>180</v>
      </c>
      <c r="P385" s="13">
        <f>IFERROR(ROUND(E385/L385,2),0)</f>
        <v>96.38</v>
      </c>
      <c r="Q385" s="18" t="s">
        <v>8313</v>
      </c>
      <c r="R385" t="s">
        <v>8314</v>
      </c>
      <c r="S385" s="14">
        <f t="shared" si="10"/>
        <v>42552.315127314811</v>
      </c>
      <c r="T385">
        <f t="shared" si="11"/>
        <v>2016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 s="1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>ROUND(E386/D386*100,0)</f>
        <v>108</v>
      </c>
      <c r="P386" s="13">
        <f>IFERROR(ROUND(E386/L386,2),0)</f>
        <v>106.8</v>
      </c>
      <c r="Q386" s="18" t="s">
        <v>8323</v>
      </c>
      <c r="R386" t="s">
        <v>8326</v>
      </c>
      <c r="S386" s="14">
        <f t="shared" si="10"/>
        <v>41933.291643518518</v>
      </c>
      <c r="T386">
        <f t="shared" si="11"/>
        <v>2014</v>
      </c>
    </row>
    <row r="387" spans="1:20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 s="16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>ROUND(E387/D387*100,0)</f>
        <v>107</v>
      </c>
      <c r="P387" s="13">
        <f>IFERROR(ROUND(E387/L387,2),0)</f>
        <v>97.64</v>
      </c>
      <c r="Q387" s="18" t="s">
        <v>8321</v>
      </c>
      <c r="R387" t="s">
        <v>8322</v>
      </c>
      <c r="S387" s="14">
        <f t="shared" ref="S387:S450" si="12">(((J387/60)/60)/24)+DATE(1970,1,1)</f>
        <v>41017.885462962964</v>
      </c>
      <c r="T387">
        <f t="shared" ref="T387:T450" si="13">YEAR(S387)</f>
        <v>2012</v>
      </c>
    </row>
    <row r="388" spans="1:20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 s="16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>ROUND(E388/D388*100,0)</f>
        <v>119</v>
      </c>
      <c r="P388" s="13">
        <f>IFERROR(ROUND(E388/L388,2),0)</f>
        <v>89.96</v>
      </c>
      <c r="Q388" s="18" t="s">
        <v>8321</v>
      </c>
      <c r="R388" t="s">
        <v>8322</v>
      </c>
      <c r="S388" s="14">
        <f t="shared" si="12"/>
        <v>41134.751550925925</v>
      </c>
      <c r="T388">
        <f t="shared" si="13"/>
        <v>2012</v>
      </c>
    </row>
    <row r="389" spans="1:20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 s="16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>ROUND(E389/D389*100,0)</f>
        <v>43</v>
      </c>
      <c r="P389" s="13">
        <f>IFERROR(ROUND(E389/L389,2),0)</f>
        <v>215.96</v>
      </c>
      <c r="Q389" s="18" t="s">
        <v>8308</v>
      </c>
      <c r="R389" t="s">
        <v>8318</v>
      </c>
      <c r="S389" s="14">
        <f t="shared" si="12"/>
        <v>42514.671099537038</v>
      </c>
      <c r="T389">
        <f t="shared" si="13"/>
        <v>2016</v>
      </c>
    </row>
    <row r="390" spans="1:20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 s="16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>ROUND(E390/D390*100,0)</f>
        <v>107</v>
      </c>
      <c r="P390" s="13">
        <f>IFERROR(ROUND(E390/L390,2),0)</f>
        <v>224.85</v>
      </c>
      <c r="Q390" s="18" t="s">
        <v>8321</v>
      </c>
      <c r="R390" t="s">
        <v>8322</v>
      </c>
      <c r="S390" s="14">
        <f t="shared" si="12"/>
        <v>42687.875775462962</v>
      </c>
      <c r="T390">
        <f t="shared" si="13"/>
        <v>2016</v>
      </c>
    </row>
    <row r="391" spans="1:20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 s="16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>ROUND(E391/D391*100,0)</f>
        <v>107</v>
      </c>
      <c r="P391" s="13">
        <f>IFERROR(ROUND(E391/L391,2),0)</f>
        <v>267</v>
      </c>
      <c r="Q391" s="18" t="s">
        <v>8308</v>
      </c>
      <c r="R391" t="s">
        <v>8340</v>
      </c>
      <c r="S391" s="14">
        <f t="shared" si="12"/>
        <v>42207.746678240743</v>
      </c>
      <c r="T391">
        <f t="shared" si="13"/>
        <v>2015</v>
      </c>
    </row>
    <row r="392" spans="1:20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 s="16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>ROUND(E392/D392*100,0)</f>
        <v>107</v>
      </c>
      <c r="P392" s="13">
        <f>IFERROR(ROUND(E392/L392,2),0)</f>
        <v>134.91</v>
      </c>
      <c r="Q392" s="18" t="s">
        <v>8321</v>
      </c>
      <c r="R392" t="s">
        <v>8322</v>
      </c>
      <c r="S392" s="14">
        <f t="shared" si="12"/>
        <v>42331.551307870366</v>
      </c>
      <c r="T392">
        <f t="shared" si="13"/>
        <v>2015</v>
      </c>
    </row>
    <row r="393" spans="1:20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 s="16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>ROUND(E393/D393*100,0)</f>
        <v>47</v>
      </c>
      <c r="P393" s="13">
        <f>IFERROR(ROUND(E393/L393,2),0)</f>
        <v>53.25</v>
      </c>
      <c r="Q393" s="18" t="s">
        <v>8308</v>
      </c>
      <c r="R393" t="s">
        <v>8310</v>
      </c>
      <c r="S393" s="14">
        <f t="shared" si="12"/>
        <v>42009.973946759259</v>
      </c>
      <c r="T393">
        <f t="shared" si="13"/>
        <v>2015</v>
      </c>
    </row>
    <row r="394" spans="1:20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 s="16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>ROUND(E394/D394*100,0)</f>
        <v>65</v>
      </c>
      <c r="P394" s="13">
        <f>IFERROR(ROUND(E394/L394,2),0)</f>
        <v>170.63</v>
      </c>
      <c r="Q394" s="18" t="s">
        <v>8313</v>
      </c>
      <c r="R394" t="s">
        <v>8314</v>
      </c>
      <c r="S394" s="14">
        <f t="shared" si="12"/>
        <v>41891.976388888892</v>
      </c>
      <c r="T394">
        <f t="shared" si="13"/>
        <v>2014</v>
      </c>
    </row>
    <row r="395" spans="1:20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 s="16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>ROUND(E395/D395*100,0)</f>
        <v>28</v>
      </c>
      <c r="P395" s="13">
        <f>IFERROR(ROUND(E395/L395,2),0)</f>
        <v>370.95</v>
      </c>
      <c r="Q395" s="18" t="s">
        <v>8316</v>
      </c>
      <c r="R395" t="s">
        <v>8334</v>
      </c>
      <c r="S395" s="14">
        <f t="shared" si="12"/>
        <v>42694.98128472222</v>
      </c>
      <c r="T395">
        <f t="shared" si="13"/>
        <v>2016</v>
      </c>
    </row>
    <row r="396" spans="1:20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 s="1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>ROUND(E396/D396*100,0)</f>
        <v>105</v>
      </c>
      <c r="P396" s="13">
        <f>IFERROR(ROUND(E396/L396,2),0)</f>
        <v>373.56</v>
      </c>
      <c r="Q396" s="18" t="s">
        <v>8308</v>
      </c>
      <c r="R396" t="s">
        <v>8340</v>
      </c>
      <c r="S396" s="14">
        <f t="shared" si="12"/>
        <v>42222.622766203705</v>
      </c>
      <c r="T396">
        <f t="shared" si="13"/>
        <v>2015</v>
      </c>
    </row>
    <row r="397" spans="1:20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 s="16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>ROUND(E397/D397*100,0)</f>
        <v>104</v>
      </c>
      <c r="P397" s="13">
        <f>IFERROR(ROUND(E397/L397,2),0)</f>
        <v>64.930000000000007</v>
      </c>
      <c r="Q397" s="18" t="s">
        <v>8308</v>
      </c>
      <c r="R397" t="s">
        <v>8315</v>
      </c>
      <c r="S397" s="14">
        <f t="shared" si="12"/>
        <v>40998.051192129627</v>
      </c>
      <c r="T397">
        <f t="shared" si="13"/>
        <v>2012</v>
      </c>
    </row>
    <row r="398" spans="1:20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 s="16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>ROUND(E398/D398*100,0)</f>
        <v>104</v>
      </c>
      <c r="P398" s="13">
        <f>IFERROR(ROUND(E398/L398,2),0)</f>
        <v>138.80000000000001</v>
      </c>
      <c r="Q398" s="18" t="s">
        <v>8321</v>
      </c>
      <c r="R398" t="s">
        <v>8322</v>
      </c>
      <c r="S398" s="14">
        <f t="shared" si="12"/>
        <v>40868.219814814816</v>
      </c>
      <c r="T398">
        <f t="shared" si="13"/>
        <v>2011</v>
      </c>
    </row>
    <row r="399" spans="1:20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 s="16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>ROUND(E399/D399*100,0)</f>
        <v>104</v>
      </c>
      <c r="P399" s="13">
        <f>IFERROR(ROUND(E399/L399,2),0)</f>
        <v>266.08999999999997</v>
      </c>
      <c r="Q399" s="18" t="s">
        <v>8327</v>
      </c>
      <c r="R399" t="s">
        <v>8341</v>
      </c>
      <c r="S399" s="14">
        <f t="shared" si="12"/>
        <v>41943.791030092594</v>
      </c>
      <c r="T399">
        <f t="shared" si="13"/>
        <v>2014</v>
      </c>
    </row>
    <row r="400" spans="1:20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 s="16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>ROUND(E400/D400*100,0)</f>
        <v>138</v>
      </c>
      <c r="P400" s="13">
        <f>IFERROR(ROUND(E400/L400,2),0)</f>
        <v>98.99</v>
      </c>
      <c r="Q400" s="18" t="s">
        <v>8327</v>
      </c>
      <c r="R400" t="s">
        <v>8331</v>
      </c>
      <c r="S400" s="14">
        <f t="shared" si="12"/>
        <v>41228.650196759263</v>
      </c>
      <c r="T400">
        <f t="shared" si="13"/>
        <v>2012</v>
      </c>
    </row>
    <row r="401" spans="1:20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 s="16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>ROUND(E401/D401*100,0)</f>
        <v>106</v>
      </c>
      <c r="P401" s="13">
        <f>IFERROR(ROUND(E401/L401,2),0)</f>
        <v>206.31</v>
      </c>
      <c r="Q401" s="18" t="s">
        <v>8316</v>
      </c>
      <c r="R401" t="s">
        <v>8317</v>
      </c>
      <c r="S401" s="14">
        <f t="shared" si="12"/>
        <v>42152.640833333338</v>
      </c>
      <c r="T401">
        <f t="shared" si="13"/>
        <v>2015</v>
      </c>
    </row>
    <row r="402" spans="1:20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 s="16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>ROUND(E402/D402*100,0)</f>
        <v>114</v>
      </c>
      <c r="P402" s="13">
        <f>IFERROR(ROUND(E402/L402,2),0)</f>
        <v>101.83</v>
      </c>
      <c r="Q402" s="18" t="s">
        <v>8321</v>
      </c>
      <c r="R402" t="s">
        <v>8322</v>
      </c>
      <c r="S402" s="14">
        <f t="shared" si="12"/>
        <v>40675.71</v>
      </c>
      <c r="T402">
        <f t="shared" si="13"/>
        <v>2011</v>
      </c>
    </row>
    <row r="403" spans="1:20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 s="16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>ROUND(E403/D403*100,0)</f>
        <v>82</v>
      </c>
      <c r="P403" s="13">
        <f>IFERROR(ROUND(E403/L403,2),0)</f>
        <v>216.34</v>
      </c>
      <c r="Q403" s="18" t="s">
        <v>8308</v>
      </c>
      <c r="R403" t="s">
        <v>8310</v>
      </c>
      <c r="S403" s="14">
        <f t="shared" si="12"/>
        <v>42388.708645833336</v>
      </c>
      <c r="T403">
        <f t="shared" si="13"/>
        <v>2016</v>
      </c>
    </row>
    <row r="404" spans="1:20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 s="16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>ROUND(E404/D404*100,0)</f>
        <v>111</v>
      </c>
      <c r="P404" s="13">
        <f>IFERROR(ROUND(E404/L404,2),0)</f>
        <v>97.11</v>
      </c>
      <c r="Q404" s="18" t="s">
        <v>8313</v>
      </c>
      <c r="R404" t="s">
        <v>8314</v>
      </c>
      <c r="S404" s="14">
        <f t="shared" si="12"/>
        <v>41786.614363425928</v>
      </c>
      <c r="T404">
        <f t="shared" si="13"/>
        <v>2014</v>
      </c>
    </row>
    <row r="405" spans="1:20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 s="16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>ROUND(E405/D405*100,0)</f>
        <v>157</v>
      </c>
      <c r="P405" s="13">
        <f>IFERROR(ROUND(E405/L405,2),0)</f>
        <v>67.97</v>
      </c>
      <c r="Q405" s="18" t="s">
        <v>8316</v>
      </c>
      <c r="R405" t="s">
        <v>8317</v>
      </c>
      <c r="S405" s="14">
        <f t="shared" si="12"/>
        <v>41561.807349537034</v>
      </c>
      <c r="T405">
        <f t="shared" si="13"/>
        <v>2013</v>
      </c>
    </row>
    <row r="406" spans="1:20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 s="1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>ROUND(E406/D406*100,0)</f>
        <v>109</v>
      </c>
      <c r="P406" s="13">
        <f>IFERROR(ROUND(E406/L406,2),0)</f>
        <v>99.16</v>
      </c>
      <c r="Q406" s="18" t="s">
        <v>8327</v>
      </c>
      <c r="R406" t="s">
        <v>8331</v>
      </c>
      <c r="S406" s="14">
        <f t="shared" si="12"/>
        <v>42445.823055555549</v>
      </c>
      <c r="T406">
        <f t="shared" si="13"/>
        <v>2016</v>
      </c>
    </row>
    <row r="407" spans="1:20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 s="16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>ROUND(E407/D407*100,0)</f>
        <v>146</v>
      </c>
      <c r="P407" s="13">
        <f>IFERROR(ROUND(E407/L407,2),0)</f>
        <v>91.88</v>
      </c>
      <c r="Q407" s="18" t="s">
        <v>8313</v>
      </c>
      <c r="R407" t="s">
        <v>8314</v>
      </c>
      <c r="S407" s="14">
        <f t="shared" si="12"/>
        <v>42247.616400462968</v>
      </c>
      <c r="T407">
        <f t="shared" si="13"/>
        <v>2015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 s="16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>ROUND(E408/D408*100,0)</f>
        <v>102</v>
      </c>
      <c r="P408" s="13">
        <f>IFERROR(ROUND(E408/L408,2),0)</f>
        <v>177.09</v>
      </c>
      <c r="Q408" s="18" t="s">
        <v>8323</v>
      </c>
      <c r="R408" t="s">
        <v>8326</v>
      </c>
      <c r="S408" s="14">
        <f t="shared" si="12"/>
        <v>42602.576712962968</v>
      </c>
      <c r="T408">
        <f t="shared" si="13"/>
        <v>2016</v>
      </c>
    </row>
    <row r="409" spans="1:20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 s="16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>ROUND(E409/D409*100,0)</f>
        <v>113</v>
      </c>
      <c r="P409" s="13">
        <f>IFERROR(ROUND(E409/L409,2),0)</f>
        <v>109.96</v>
      </c>
      <c r="Q409" s="18" t="s">
        <v>8327</v>
      </c>
      <c r="R409" t="s">
        <v>8341</v>
      </c>
      <c r="S409" s="14">
        <f t="shared" si="12"/>
        <v>41298.509965277779</v>
      </c>
      <c r="T409">
        <f t="shared" si="13"/>
        <v>2013</v>
      </c>
    </row>
    <row r="410" spans="1:20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 s="16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>ROUND(E410/D410*100,0)</f>
        <v>101</v>
      </c>
      <c r="P410" s="13">
        <f>IFERROR(ROUND(E410/L410,2),0)</f>
        <v>168.78</v>
      </c>
      <c r="Q410" s="18" t="s">
        <v>8311</v>
      </c>
      <c r="R410" t="s">
        <v>8333</v>
      </c>
      <c r="S410" s="14">
        <f t="shared" si="12"/>
        <v>42382.74009259259</v>
      </c>
      <c r="T410">
        <f t="shared" si="13"/>
        <v>2016</v>
      </c>
    </row>
    <row r="411" spans="1:20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 s="16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>ROUND(E411/D411*100,0)</f>
        <v>109</v>
      </c>
      <c r="P411" s="13">
        <f>IFERROR(ROUND(E411/L411,2),0)</f>
        <v>199.9</v>
      </c>
      <c r="Q411" s="18" t="s">
        <v>8321</v>
      </c>
      <c r="R411" t="s">
        <v>8332</v>
      </c>
      <c r="S411" s="14">
        <f t="shared" si="12"/>
        <v>41878.627187500002</v>
      </c>
      <c r="T411">
        <f t="shared" si="13"/>
        <v>2014</v>
      </c>
    </row>
    <row r="412" spans="1:20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 s="16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>ROUND(E412/D412*100,0)</f>
        <v>101</v>
      </c>
      <c r="P412" s="13">
        <f>IFERROR(ROUND(E412/L412,2),0)</f>
        <v>141.75</v>
      </c>
      <c r="Q412" s="18" t="s">
        <v>8321</v>
      </c>
      <c r="R412" t="s">
        <v>8322</v>
      </c>
      <c r="S412" s="14">
        <f t="shared" si="12"/>
        <v>42089.72802083334</v>
      </c>
      <c r="T412">
        <f t="shared" si="13"/>
        <v>2015</v>
      </c>
    </row>
    <row r="413" spans="1:20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 s="16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>ROUND(E413/D413*100,0)</f>
        <v>101</v>
      </c>
      <c r="P413" s="13">
        <f>IFERROR(ROUND(E413/L413,2),0)</f>
        <v>104.26</v>
      </c>
      <c r="Q413" s="18" t="s">
        <v>8321</v>
      </c>
      <c r="R413" t="s">
        <v>8322</v>
      </c>
      <c r="S413" s="14">
        <f t="shared" si="12"/>
        <v>40865.042256944449</v>
      </c>
      <c r="T413">
        <f t="shared" si="13"/>
        <v>2011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 s="16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>ROUND(E414/D414*100,0)</f>
        <v>101</v>
      </c>
      <c r="P414" s="13">
        <f>IFERROR(ROUND(E414/L414,2),0)</f>
        <v>182.91</v>
      </c>
      <c r="Q414" s="18" t="s">
        <v>8323</v>
      </c>
      <c r="R414" t="s">
        <v>8326</v>
      </c>
      <c r="S414" s="14">
        <f t="shared" si="12"/>
        <v>42702.917048611111</v>
      </c>
      <c r="T414">
        <f t="shared" si="13"/>
        <v>2016</v>
      </c>
    </row>
    <row r="415" spans="1:20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 s="16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>ROUND(E415/D415*100,0)</f>
        <v>100</v>
      </c>
      <c r="P415" s="13">
        <f>IFERROR(ROUND(E415/L415,2),0)</f>
        <v>143.36000000000001</v>
      </c>
      <c r="Q415" s="18" t="s">
        <v>8311</v>
      </c>
      <c r="R415" t="s">
        <v>8333</v>
      </c>
      <c r="S415" s="14">
        <f t="shared" si="12"/>
        <v>42321.626296296294</v>
      </c>
      <c r="T415">
        <f t="shared" si="13"/>
        <v>2015</v>
      </c>
    </row>
    <row r="416" spans="1:20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 s="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>ROUND(E416/D416*100,0)</f>
        <v>100</v>
      </c>
      <c r="P416" s="13">
        <f>IFERROR(ROUND(E416/L416,2),0)</f>
        <v>417.33</v>
      </c>
      <c r="Q416" s="18" t="s">
        <v>8327</v>
      </c>
      <c r="R416" t="s">
        <v>8331</v>
      </c>
      <c r="S416" s="14">
        <f t="shared" si="12"/>
        <v>41736.899652777778</v>
      </c>
      <c r="T416">
        <f t="shared" si="13"/>
        <v>2014</v>
      </c>
    </row>
    <row r="417" spans="1:20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 s="16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>ROUND(E417/D417*100,0)</f>
        <v>100</v>
      </c>
      <c r="P417" s="13">
        <f>IFERROR(ROUND(E417/L417,2),0)</f>
        <v>606.82000000000005</v>
      </c>
      <c r="Q417" s="18" t="s">
        <v>8321</v>
      </c>
      <c r="R417" t="s">
        <v>8332</v>
      </c>
      <c r="S417" s="14">
        <f t="shared" si="12"/>
        <v>42230.23583333334</v>
      </c>
      <c r="T417">
        <f t="shared" si="13"/>
        <v>2015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 s="16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>ROUND(E418/D418*100,0)</f>
        <v>100</v>
      </c>
      <c r="P418" s="13">
        <f>IFERROR(ROUND(E418/L418,2),0)</f>
        <v>168.25</v>
      </c>
      <c r="Q418" s="18" t="s">
        <v>8323</v>
      </c>
      <c r="R418" t="s">
        <v>8326</v>
      </c>
      <c r="S418" s="14">
        <f t="shared" si="12"/>
        <v>42050.983182870375</v>
      </c>
      <c r="T418">
        <f t="shared" si="13"/>
        <v>2015</v>
      </c>
    </row>
    <row r="419" spans="1:20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 s="16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>ROUND(E419/D419*100,0)</f>
        <v>153</v>
      </c>
      <c r="P419" s="13">
        <f>IFERROR(ROUND(E419/L419,2),0)</f>
        <v>135.59</v>
      </c>
      <c r="Q419" s="18" t="s">
        <v>8316</v>
      </c>
      <c r="R419" t="s">
        <v>8317</v>
      </c>
      <c r="S419" s="14">
        <f t="shared" si="12"/>
        <v>42062.022118055553</v>
      </c>
      <c r="T419">
        <f t="shared" si="13"/>
        <v>2015</v>
      </c>
    </row>
    <row r="420" spans="1:20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 s="16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>ROUND(E420/D420*100,0)</f>
        <v>142</v>
      </c>
      <c r="P420" s="13">
        <f>IFERROR(ROUND(E420/L420,2),0)</f>
        <v>117.51</v>
      </c>
      <c r="Q420" s="18" t="s">
        <v>8321</v>
      </c>
      <c r="R420" t="s">
        <v>8332</v>
      </c>
      <c r="S420" s="14">
        <f t="shared" si="12"/>
        <v>41971.639189814814</v>
      </c>
      <c r="T420">
        <f t="shared" si="13"/>
        <v>2014</v>
      </c>
    </row>
    <row r="421" spans="1:20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 s="16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>ROUND(E421/D421*100,0)</f>
        <v>2</v>
      </c>
      <c r="P421" s="13">
        <f>IFERROR(ROUND(E421/L421,2),0)</f>
        <v>3304</v>
      </c>
      <c r="Q421" s="18" t="s">
        <v>8308</v>
      </c>
      <c r="R421" t="s">
        <v>8310</v>
      </c>
      <c r="S421" s="14">
        <f t="shared" si="12"/>
        <v>42749.059722222228</v>
      </c>
      <c r="T421">
        <f t="shared" si="13"/>
        <v>2017</v>
      </c>
    </row>
    <row r="422" spans="1:20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 s="16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>ROUND(E422/D422*100,0)</f>
        <v>7</v>
      </c>
      <c r="P422" s="13">
        <f>IFERROR(ROUND(E422/L422,2),0)</f>
        <v>63.57</v>
      </c>
      <c r="Q422" s="18" t="s">
        <v>8316</v>
      </c>
      <c r="R422" t="s">
        <v>8334</v>
      </c>
      <c r="S422" s="14">
        <f t="shared" si="12"/>
        <v>41264.853865740741</v>
      </c>
      <c r="T422">
        <f t="shared" si="13"/>
        <v>2012</v>
      </c>
    </row>
    <row r="423" spans="1:20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 s="16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>ROUND(E423/D423*100,0)</f>
        <v>40</v>
      </c>
      <c r="P423" s="13">
        <f>IFERROR(ROUND(E423/L423,2),0)</f>
        <v>99.86</v>
      </c>
      <c r="Q423" s="18" t="s">
        <v>8308</v>
      </c>
      <c r="R423" t="s">
        <v>8310</v>
      </c>
      <c r="S423" s="14">
        <f t="shared" si="12"/>
        <v>42662.613564814819</v>
      </c>
      <c r="T423">
        <f t="shared" si="13"/>
        <v>2016</v>
      </c>
    </row>
    <row r="424" spans="1:20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 s="16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>ROUND(E424/D424*100,0)</f>
        <v>559</v>
      </c>
      <c r="P424" s="13">
        <f>IFERROR(ROUND(E424/L424,2),0)</f>
        <v>58.38</v>
      </c>
      <c r="Q424" s="18" t="s">
        <v>8313</v>
      </c>
      <c r="R424" t="s">
        <v>8314</v>
      </c>
      <c r="S424" s="14">
        <f t="shared" si="12"/>
        <v>42741.684479166666</v>
      </c>
      <c r="T424">
        <f t="shared" si="13"/>
        <v>2017</v>
      </c>
    </row>
    <row r="425" spans="1:20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 s="16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>ROUND(E425/D425*100,0)</f>
        <v>108</v>
      </c>
      <c r="P425" s="13">
        <f>IFERROR(ROUND(E425/L425,2),0)</f>
        <v>60.82</v>
      </c>
      <c r="Q425" s="18" t="s">
        <v>8316</v>
      </c>
      <c r="R425" t="s">
        <v>8317</v>
      </c>
      <c r="S425" s="14">
        <f t="shared" si="12"/>
        <v>42381.79886574074</v>
      </c>
      <c r="T425">
        <f t="shared" si="13"/>
        <v>2016</v>
      </c>
    </row>
    <row r="426" spans="1:20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 s="1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>ROUND(E426/D426*100,0)</f>
        <v>26</v>
      </c>
      <c r="P426" s="13">
        <f>IFERROR(ROUND(E426/L426,2),0)</f>
        <v>150.65</v>
      </c>
      <c r="Q426" s="18" t="s">
        <v>8308</v>
      </c>
      <c r="R426" t="s">
        <v>8310</v>
      </c>
      <c r="S426" s="14">
        <f t="shared" si="12"/>
        <v>41864.501516203702</v>
      </c>
      <c r="T426">
        <f t="shared" si="13"/>
        <v>2014</v>
      </c>
    </row>
    <row r="427" spans="1:20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 s="16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>ROUND(E427/D427*100,0)</f>
        <v>39</v>
      </c>
      <c r="P427" s="13">
        <f>IFERROR(ROUND(E427/L427,2),0)</f>
        <v>113.63</v>
      </c>
      <c r="Q427" s="18" t="s">
        <v>8308</v>
      </c>
      <c r="R427" t="s">
        <v>8310</v>
      </c>
      <c r="S427" s="14">
        <f t="shared" si="12"/>
        <v>41993.174363425926</v>
      </c>
      <c r="T427">
        <f t="shared" si="13"/>
        <v>2014</v>
      </c>
    </row>
    <row r="428" spans="1:20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 s="16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>ROUND(E428/D428*100,0)</f>
        <v>104</v>
      </c>
      <c r="P428" s="13">
        <f>IFERROR(ROUND(E428/L428,2),0)</f>
        <v>50.85</v>
      </c>
      <c r="Q428" s="18" t="s">
        <v>8316</v>
      </c>
      <c r="R428" t="s">
        <v>8317</v>
      </c>
      <c r="S428" s="14">
        <f t="shared" si="12"/>
        <v>42200.666261574079</v>
      </c>
      <c r="T428">
        <f t="shared" si="13"/>
        <v>2015</v>
      </c>
    </row>
    <row r="429" spans="1:20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 s="16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>ROUND(E429/D429*100,0)</f>
        <v>193</v>
      </c>
      <c r="P429" s="13">
        <f>IFERROR(ROUND(E429/L429,2),0)</f>
        <v>63.05</v>
      </c>
      <c r="Q429" s="18" t="s">
        <v>8308</v>
      </c>
      <c r="R429" t="s">
        <v>8309</v>
      </c>
      <c r="S429" s="14">
        <f t="shared" si="12"/>
        <v>41742.780509259261</v>
      </c>
      <c r="T429">
        <f t="shared" si="13"/>
        <v>2014</v>
      </c>
    </row>
    <row r="430" spans="1:20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 s="16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>ROUND(E430/D430*100,0)</f>
        <v>38</v>
      </c>
      <c r="P430" s="13">
        <f>IFERROR(ROUND(E430/L430,2),0)</f>
        <v>158.63999999999999</v>
      </c>
      <c r="Q430" s="18" t="s">
        <v>8308</v>
      </c>
      <c r="R430" t="s">
        <v>8310</v>
      </c>
      <c r="S430" s="14">
        <f t="shared" si="12"/>
        <v>42480.653611111105</v>
      </c>
      <c r="T430">
        <f t="shared" si="13"/>
        <v>2016</v>
      </c>
    </row>
    <row r="431" spans="1:20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 s="16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>ROUND(E431/D431*100,0)</f>
        <v>101</v>
      </c>
      <c r="P431" s="13">
        <f>IFERROR(ROUND(E431/L431,2),0)</f>
        <v>135.66999999999999</v>
      </c>
      <c r="Q431" s="18" t="s">
        <v>8313</v>
      </c>
      <c r="R431" t="s">
        <v>8314</v>
      </c>
      <c r="S431" s="14">
        <f t="shared" si="12"/>
        <v>42052.628703703704</v>
      </c>
      <c r="T431">
        <f t="shared" si="13"/>
        <v>2015</v>
      </c>
    </row>
    <row r="432" spans="1:20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 s="16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>ROUND(E432/D432*100,0)</f>
        <v>103</v>
      </c>
      <c r="P432" s="13">
        <f>IFERROR(ROUND(E432/L432,2),0)</f>
        <v>91.48</v>
      </c>
      <c r="Q432" s="18" t="s">
        <v>8321</v>
      </c>
      <c r="R432" t="s">
        <v>8322</v>
      </c>
      <c r="S432" s="14">
        <f t="shared" si="12"/>
        <v>41529.063252314816</v>
      </c>
      <c r="T432">
        <f t="shared" si="13"/>
        <v>2013</v>
      </c>
    </row>
    <row r="433" spans="1:20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 s="16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>ROUND(E433/D433*100,0)</f>
        <v>126</v>
      </c>
      <c r="P433" s="13">
        <f>IFERROR(ROUND(E433/L433,2),0)</f>
        <v>190.45</v>
      </c>
      <c r="Q433" s="18" t="s">
        <v>8308</v>
      </c>
      <c r="R433" t="s">
        <v>8310</v>
      </c>
      <c r="S433" s="14">
        <f t="shared" si="12"/>
        <v>42331.84574074074</v>
      </c>
      <c r="T433">
        <f t="shared" si="13"/>
        <v>2015</v>
      </c>
    </row>
    <row r="434" spans="1:20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 s="16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>ROUND(E434/D434*100,0)</f>
        <v>377</v>
      </c>
      <c r="P434" s="13">
        <f>IFERROR(ROUND(E434/L434,2),0)</f>
        <v>65</v>
      </c>
      <c r="Q434" s="18" t="s">
        <v>8316</v>
      </c>
      <c r="R434" t="s">
        <v>8317</v>
      </c>
      <c r="S434" s="14">
        <f t="shared" si="12"/>
        <v>42647.818819444445</v>
      </c>
      <c r="T434">
        <f t="shared" si="13"/>
        <v>2016</v>
      </c>
    </row>
    <row r="435" spans="1:20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 s="16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>ROUND(E435/D435*100,0)</f>
        <v>1867</v>
      </c>
      <c r="P435" s="13">
        <f>IFERROR(ROUND(E435/L435,2),0)</f>
        <v>90.64</v>
      </c>
      <c r="Q435" s="18" t="s">
        <v>8316</v>
      </c>
      <c r="R435" t="s">
        <v>8317</v>
      </c>
      <c r="S435" s="14">
        <f t="shared" si="12"/>
        <v>42702.804814814815</v>
      </c>
      <c r="T435">
        <f t="shared" si="13"/>
        <v>2016</v>
      </c>
    </row>
    <row r="436" spans="1:20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 s="1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>ROUND(E436/D436*100,0)</f>
        <v>101</v>
      </c>
      <c r="P436" s="13">
        <f>IFERROR(ROUND(E436/L436,2),0)</f>
        <v>90.62</v>
      </c>
      <c r="Q436" s="18" t="s">
        <v>8321</v>
      </c>
      <c r="R436" t="s">
        <v>8322</v>
      </c>
      <c r="S436" s="14">
        <f t="shared" si="12"/>
        <v>40763.717256944445</v>
      </c>
      <c r="T436">
        <f t="shared" si="13"/>
        <v>2011</v>
      </c>
    </row>
    <row r="437" spans="1:20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 s="16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>ROUND(E437/D437*100,0)</f>
        <v>104</v>
      </c>
      <c r="P437" s="13">
        <f>IFERROR(ROUND(E437/L437,2),0)</f>
        <v>125.98</v>
      </c>
      <c r="Q437" s="18" t="s">
        <v>8323</v>
      </c>
      <c r="R437" t="s">
        <v>8324</v>
      </c>
      <c r="S437" s="14">
        <f t="shared" si="12"/>
        <v>42465.596585648149</v>
      </c>
      <c r="T437">
        <f t="shared" si="13"/>
        <v>2016</v>
      </c>
    </row>
    <row r="438" spans="1:20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 s="16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>ROUND(E438/D438*100,0)</f>
        <v>103</v>
      </c>
      <c r="P438" s="13">
        <f>IFERROR(ROUND(E438/L438,2),0)</f>
        <v>111.53</v>
      </c>
      <c r="Q438" s="18" t="s">
        <v>8313</v>
      </c>
      <c r="R438" t="s">
        <v>8314</v>
      </c>
      <c r="S438" s="14">
        <f t="shared" si="12"/>
        <v>41955.857789351852</v>
      </c>
      <c r="T438">
        <f t="shared" si="13"/>
        <v>2014</v>
      </c>
    </row>
    <row r="439" spans="1:20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 s="16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>ROUND(E439/D439*100,0)</f>
        <v>124</v>
      </c>
      <c r="P439" s="13">
        <f>IFERROR(ROUND(E439/L439,2),0)</f>
        <v>67.67</v>
      </c>
      <c r="Q439" s="18" t="s">
        <v>8327</v>
      </c>
      <c r="R439" t="s">
        <v>8331</v>
      </c>
      <c r="S439" s="14">
        <f t="shared" si="12"/>
        <v>41586.475173611114</v>
      </c>
      <c r="T439">
        <f t="shared" si="13"/>
        <v>2013</v>
      </c>
    </row>
    <row r="440" spans="1:20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 s="16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>ROUND(E440/D440*100,0)</f>
        <v>109</v>
      </c>
      <c r="P440" s="13">
        <f>IFERROR(ROUND(E440/L440,2),0)</f>
        <v>159.24</v>
      </c>
      <c r="Q440" s="18" t="s">
        <v>8313</v>
      </c>
      <c r="R440" t="s">
        <v>8314</v>
      </c>
      <c r="S440" s="14">
        <f t="shared" si="12"/>
        <v>42619.466342592597</v>
      </c>
      <c r="T440">
        <f t="shared" si="13"/>
        <v>2016</v>
      </c>
    </row>
    <row r="441" spans="1:20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 s="16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>ROUND(E441/D441*100,0)</f>
        <v>101</v>
      </c>
      <c r="P441" s="13">
        <f>IFERROR(ROUND(E441/L441,2),0)</f>
        <v>109.11</v>
      </c>
      <c r="Q441" s="18" t="s">
        <v>8327</v>
      </c>
      <c r="R441" t="s">
        <v>8328</v>
      </c>
      <c r="S441" s="14">
        <f t="shared" si="12"/>
        <v>41834.695277777777</v>
      </c>
      <c r="T441">
        <f t="shared" si="13"/>
        <v>2014</v>
      </c>
    </row>
    <row r="442" spans="1:20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 s="16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>ROUND(E442/D442*100,0)</f>
        <v>121</v>
      </c>
      <c r="P442" s="13">
        <f>IFERROR(ROUND(E442/L442,2),0)</f>
        <v>80.459999999999994</v>
      </c>
      <c r="Q442" s="18" t="s">
        <v>8323</v>
      </c>
      <c r="R442" t="s">
        <v>8324</v>
      </c>
      <c r="S442" s="14">
        <f t="shared" si="12"/>
        <v>41758.833564814813</v>
      </c>
      <c r="T442">
        <f t="shared" si="13"/>
        <v>2014</v>
      </c>
    </row>
    <row r="443" spans="1:20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 s="16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>ROUND(E443/D443*100,0)</f>
        <v>103</v>
      </c>
      <c r="P443" s="13">
        <f>IFERROR(ROUND(E443/L443,2),0)</f>
        <v>174.04</v>
      </c>
      <c r="Q443" s="18" t="s">
        <v>8308</v>
      </c>
      <c r="R443" t="s">
        <v>8340</v>
      </c>
      <c r="S443" s="14">
        <f t="shared" si="12"/>
        <v>42313.02542824074</v>
      </c>
      <c r="T443">
        <f t="shared" si="13"/>
        <v>2015</v>
      </c>
    </row>
    <row r="444" spans="1:20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 s="16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>ROUND(E444/D444*100,0)</f>
        <v>139</v>
      </c>
      <c r="P444" s="13">
        <f>IFERROR(ROUND(E444/L444,2),0)</f>
        <v>65.760000000000005</v>
      </c>
      <c r="Q444" s="18" t="s">
        <v>8321</v>
      </c>
      <c r="R444" t="s">
        <v>8322</v>
      </c>
      <c r="S444" s="14">
        <f t="shared" si="12"/>
        <v>41319.769293981481</v>
      </c>
      <c r="T444">
        <f t="shared" si="13"/>
        <v>2013</v>
      </c>
    </row>
    <row r="445" spans="1:20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 s="16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>ROUND(E445/D445*100,0)</f>
        <v>278</v>
      </c>
      <c r="P445" s="13">
        <f>IFERROR(ROUND(E445/L445,2),0)</f>
        <v>67.16</v>
      </c>
      <c r="Q445" s="18" t="s">
        <v>8313</v>
      </c>
      <c r="R445" t="s">
        <v>8314</v>
      </c>
      <c r="S445" s="14">
        <f t="shared" si="12"/>
        <v>41772.657685185186</v>
      </c>
      <c r="T445">
        <f t="shared" si="13"/>
        <v>2014</v>
      </c>
    </row>
    <row r="446" spans="1:20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 s="1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>ROUND(E446/D446*100,0)</f>
        <v>224</v>
      </c>
      <c r="P446" s="13">
        <f>IFERROR(ROUND(E446/L446,2),0)</f>
        <v>58.93</v>
      </c>
      <c r="Q446" s="18" t="s">
        <v>8308</v>
      </c>
      <c r="R446" t="s">
        <v>8315</v>
      </c>
      <c r="S446" s="14">
        <f t="shared" si="12"/>
        <v>42767.801712962959</v>
      </c>
      <c r="T446">
        <f t="shared" si="13"/>
        <v>2017</v>
      </c>
    </row>
    <row r="447" spans="1:20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 s="16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>ROUND(E447/D447*100,0)</f>
        <v>179</v>
      </c>
      <c r="P447" s="13">
        <f>IFERROR(ROUND(E447/L447,2),0)</f>
        <v>73.34</v>
      </c>
      <c r="Q447" s="18" t="s">
        <v>8321</v>
      </c>
      <c r="R447" t="s">
        <v>8322</v>
      </c>
      <c r="S447" s="14">
        <f t="shared" si="12"/>
        <v>40469.225231481483</v>
      </c>
      <c r="T447">
        <f t="shared" si="13"/>
        <v>2010</v>
      </c>
    </row>
    <row r="448" spans="1:20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 s="16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>ROUND(E448/D448*100,0)</f>
        <v>123</v>
      </c>
      <c r="P448" s="13">
        <f>IFERROR(ROUND(E448/L448,2),0)</f>
        <v>99.86</v>
      </c>
      <c r="Q448" s="18" t="s">
        <v>8321</v>
      </c>
      <c r="R448" t="s">
        <v>8322</v>
      </c>
      <c r="S448" s="14">
        <f t="shared" si="12"/>
        <v>42114.944328703699</v>
      </c>
      <c r="T448">
        <f t="shared" si="13"/>
        <v>2015</v>
      </c>
    </row>
    <row r="449" spans="1:20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 s="16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>ROUND(E449/D449*100,0)</f>
        <v>105</v>
      </c>
      <c r="P449" s="13">
        <f>IFERROR(ROUND(E449/L449,2),0)</f>
        <v>80.2</v>
      </c>
      <c r="Q449" s="18" t="s">
        <v>8321</v>
      </c>
      <c r="R449" t="s">
        <v>8322</v>
      </c>
      <c r="S449" s="14">
        <f t="shared" si="12"/>
        <v>40357.227939814817</v>
      </c>
      <c r="T449">
        <f t="shared" si="13"/>
        <v>2010</v>
      </c>
    </row>
    <row r="450" spans="1:20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 s="16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>ROUND(E450/D450*100,0)</f>
        <v>355</v>
      </c>
      <c r="P450" s="13">
        <f>IFERROR(ROUND(E450/L450,2),0)</f>
        <v>89.1</v>
      </c>
      <c r="Q450" s="18" t="s">
        <v>8308</v>
      </c>
      <c r="R450" t="s">
        <v>8315</v>
      </c>
      <c r="S450" s="14">
        <f t="shared" si="12"/>
        <v>41667.823287037041</v>
      </c>
      <c r="T450">
        <f t="shared" si="13"/>
        <v>2014</v>
      </c>
    </row>
    <row r="451" spans="1:20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 s="16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>ROUND(E451/D451*100,0)</f>
        <v>118</v>
      </c>
      <c r="P451" s="13">
        <f>IFERROR(ROUND(E451/L451,2),0)</f>
        <v>180.41</v>
      </c>
      <c r="Q451" s="18" t="s">
        <v>8313</v>
      </c>
      <c r="R451" t="s">
        <v>8314</v>
      </c>
      <c r="S451" s="14">
        <f t="shared" ref="S451:S514" si="14">(((J451/60)/60)/24)+DATE(1970,1,1)</f>
        <v>41939.00712962963</v>
      </c>
      <c r="T451">
        <f t="shared" ref="T451:T514" si="15">YEAR(S451)</f>
        <v>2014</v>
      </c>
    </row>
    <row r="452" spans="1:20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 s="16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>ROUND(E452/D452*100,0)</f>
        <v>70</v>
      </c>
      <c r="P452" s="13">
        <f>IFERROR(ROUND(E452/L452,2),0)</f>
        <v>382.39</v>
      </c>
      <c r="Q452" s="18" t="s">
        <v>8308</v>
      </c>
      <c r="R452" t="s">
        <v>8310</v>
      </c>
      <c r="S452" s="14">
        <f t="shared" si="14"/>
        <v>42612.624039351853</v>
      </c>
      <c r="T452">
        <f t="shared" si="15"/>
        <v>2016</v>
      </c>
    </row>
    <row r="453" spans="1:20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 s="16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>ROUND(E453/D453*100,0)</f>
        <v>25</v>
      </c>
      <c r="P453" s="13">
        <f>IFERROR(ROUND(E453/L453,2),0)</f>
        <v>89.6</v>
      </c>
      <c r="Q453" s="18" t="s">
        <v>8308</v>
      </c>
      <c r="R453" t="s">
        <v>8310</v>
      </c>
      <c r="S453" s="14">
        <f t="shared" si="14"/>
        <v>42652.964907407411</v>
      </c>
      <c r="T453">
        <f t="shared" si="15"/>
        <v>2016</v>
      </c>
    </row>
    <row r="454" spans="1:20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 s="16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>ROUND(E454/D454*100,0)</f>
        <v>117</v>
      </c>
      <c r="P454" s="13">
        <f>IFERROR(ROUND(E454/L454,2),0)</f>
        <v>133.93</v>
      </c>
      <c r="Q454" s="18" t="s">
        <v>8327</v>
      </c>
      <c r="R454" t="s">
        <v>8331</v>
      </c>
      <c r="S454" s="14">
        <f t="shared" si="14"/>
        <v>42081.77143518519</v>
      </c>
      <c r="T454">
        <f t="shared" si="15"/>
        <v>2015</v>
      </c>
    </row>
    <row r="455" spans="1:20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 s="16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>ROUND(E455/D455*100,0)</f>
        <v>100</v>
      </c>
      <c r="P455" s="13">
        <f>IFERROR(ROUND(E455/L455,2),0)</f>
        <v>224.13</v>
      </c>
      <c r="Q455" s="18" t="s">
        <v>8327</v>
      </c>
      <c r="R455" t="s">
        <v>8331</v>
      </c>
      <c r="S455" s="14">
        <f t="shared" si="14"/>
        <v>42093.922048611115</v>
      </c>
      <c r="T455">
        <f t="shared" si="15"/>
        <v>2015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 s="1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>ROUND(E456/D456*100,0)</f>
        <v>116</v>
      </c>
      <c r="P456" s="13">
        <f>IFERROR(ROUND(E456/L456,2),0)</f>
        <v>71.489999999999995</v>
      </c>
      <c r="Q456" s="18" t="s">
        <v>8323</v>
      </c>
      <c r="R456" t="s">
        <v>8326</v>
      </c>
      <c r="S456" s="14">
        <f t="shared" si="14"/>
        <v>41835.666354166664</v>
      </c>
      <c r="T456">
        <f t="shared" si="15"/>
        <v>2014</v>
      </c>
    </row>
    <row r="457" spans="1:20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 s="16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>ROUND(E457/D457*100,0)</f>
        <v>116</v>
      </c>
      <c r="P457" s="13">
        <f>IFERROR(ROUND(E457/L457,2),0)</f>
        <v>116.86</v>
      </c>
      <c r="Q457" s="18" t="s">
        <v>8321</v>
      </c>
      <c r="R457" t="s">
        <v>8322</v>
      </c>
      <c r="S457" s="14">
        <f t="shared" si="14"/>
        <v>40987.688333333332</v>
      </c>
      <c r="T457">
        <f t="shared" si="15"/>
        <v>2012</v>
      </c>
    </row>
    <row r="458" spans="1:20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 s="16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>ROUND(E458/D458*100,0)</f>
        <v>104</v>
      </c>
      <c r="P458" s="13">
        <f>IFERROR(ROUND(E458/L458,2),0)</f>
        <v>123.38</v>
      </c>
      <c r="Q458" s="18" t="s">
        <v>8313</v>
      </c>
      <c r="R458" t="s">
        <v>8314</v>
      </c>
      <c r="S458" s="14">
        <f t="shared" si="14"/>
        <v>42430.430243055554</v>
      </c>
      <c r="T458">
        <f t="shared" si="15"/>
        <v>2016</v>
      </c>
    </row>
    <row r="459" spans="1:20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 s="16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>ROUND(E459/D459*100,0)</f>
        <v>116</v>
      </c>
      <c r="P459" s="13">
        <f>IFERROR(ROUND(E459/L459,2),0)</f>
        <v>152.54</v>
      </c>
      <c r="Q459" s="18" t="s">
        <v>8327</v>
      </c>
      <c r="R459" t="s">
        <v>8328</v>
      </c>
      <c r="S459" s="14">
        <f t="shared" si="14"/>
        <v>41426.259618055556</v>
      </c>
      <c r="T459">
        <f t="shared" si="15"/>
        <v>2013</v>
      </c>
    </row>
    <row r="460" spans="1:20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 s="16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>ROUND(E460/D460*100,0)</f>
        <v>145</v>
      </c>
      <c r="P460" s="13">
        <f>IFERROR(ROUND(E460/L460,2),0)</f>
        <v>70.53</v>
      </c>
      <c r="Q460" s="18" t="s">
        <v>8327</v>
      </c>
      <c r="R460" t="s">
        <v>8328</v>
      </c>
      <c r="S460" s="14">
        <f t="shared" si="14"/>
        <v>41228.786203703705</v>
      </c>
      <c r="T460">
        <f t="shared" si="15"/>
        <v>2012</v>
      </c>
    </row>
    <row r="461" spans="1:20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 s="16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>ROUND(E461/D461*100,0)</f>
        <v>182</v>
      </c>
      <c r="P461" s="13">
        <f>IFERROR(ROUND(E461/L461,2),0)</f>
        <v>143.97999999999999</v>
      </c>
      <c r="Q461" s="18" t="s">
        <v>8308</v>
      </c>
      <c r="R461" t="s">
        <v>8309</v>
      </c>
      <c r="S461" s="14">
        <f t="shared" si="14"/>
        <v>42654.525775462964</v>
      </c>
      <c r="T461">
        <f t="shared" si="15"/>
        <v>2016</v>
      </c>
    </row>
    <row r="462" spans="1:20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 s="16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>ROUND(E462/D462*100,0)</f>
        <v>108</v>
      </c>
      <c r="P462" s="13">
        <f>IFERROR(ROUND(E462/L462,2),0)</f>
        <v>69.599999999999994</v>
      </c>
      <c r="Q462" s="18" t="s">
        <v>8311</v>
      </c>
      <c r="R462" t="s">
        <v>8312</v>
      </c>
      <c r="S462" s="14">
        <f t="shared" si="14"/>
        <v>42340.172060185185</v>
      </c>
      <c r="T462">
        <f t="shared" si="15"/>
        <v>2015</v>
      </c>
    </row>
    <row r="463" spans="1:20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 s="16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>ROUND(E463/D463*100,0)</f>
        <v>172</v>
      </c>
      <c r="P463" s="13">
        <f>IFERROR(ROUND(E463/L463,2),0)</f>
        <v>58.42</v>
      </c>
      <c r="Q463" s="18" t="s">
        <v>8308</v>
      </c>
      <c r="R463" t="s">
        <v>8315</v>
      </c>
      <c r="S463" s="14">
        <f t="shared" si="14"/>
        <v>41982.143171296295</v>
      </c>
      <c r="T463">
        <f t="shared" si="15"/>
        <v>2014</v>
      </c>
    </row>
    <row r="464" spans="1:20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 s="16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>ROUND(E464/D464*100,0)</f>
        <v>107</v>
      </c>
      <c r="P464" s="13">
        <f>IFERROR(ROUND(E464/L464,2),0)</f>
        <v>89.9</v>
      </c>
      <c r="Q464" s="18" t="s">
        <v>8327</v>
      </c>
      <c r="R464" t="s">
        <v>8328</v>
      </c>
      <c r="S464" s="14">
        <f t="shared" si="14"/>
        <v>41135.175694444442</v>
      </c>
      <c r="T464">
        <f t="shared" si="15"/>
        <v>2012</v>
      </c>
    </row>
    <row r="465" spans="1:20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 s="16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>ROUND(E465/D465*100,0)</f>
        <v>11</v>
      </c>
      <c r="P465" s="13">
        <f>IFERROR(ROUND(E465/L465,2),0)</f>
        <v>112.86</v>
      </c>
      <c r="Q465" s="18" t="s">
        <v>8308</v>
      </c>
      <c r="R465" t="s">
        <v>8315</v>
      </c>
      <c r="S465" s="14">
        <f t="shared" si="14"/>
        <v>42767.688518518517</v>
      </c>
      <c r="T465">
        <f t="shared" si="15"/>
        <v>2017</v>
      </c>
    </row>
    <row r="466" spans="1:20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 s="1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>ROUND(E466/D466*100,0)</f>
        <v>114</v>
      </c>
      <c r="P466" s="13">
        <f>IFERROR(ROUND(E466/L466,2),0)</f>
        <v>108.01</v>
      </c>
      <c r="Q466" s="18" t="s">
        <v>8321</v>
      </c>
      <c r="R466" t="s">
        <v>8322</v>
      </c>
      <c r="S466" s="14">
        <f t="shared" si="14"/>
        <v>41950.923576388886</v>
      </c>
      <c r="T466">
        <f t="shared" si="15"/>
        <v>2014</v>
      </c>
    </row>
    <row r="467" spans="1:20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 s="16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>ROUND(E467/D467*100,0)</f>
        <v>170</v>
      </c>
      <c r="P467" s="13">
        <f>IFERROR(ROUND(E467/L467,2),0)</f>
        <v>90.58</v>
      </c>
      <c r="Q467" s="18" t="s">
        <v>8321</v>
      </c>
      <c r="R467" t="s">
        <v>8322</v>
      </c>
      <c r="S467" s="14">
        <f t="shared" si="14"/>
        <v>42261.500243055561</v>
      </c>
      <c r="T467">
        <f t="shared" si="15"/>
        <v>2015</v>
      </c>
    </row>
    <row r="468" spans="1:20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 s="16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>ROUND(E468/D468*100,0)</f>
        <v>6</v>
      </c>
      <c r="P468" s="13">
        <f>IFERROR(ROUND(E468/L468,2),0)</f>
        <v>182.62</v>
      </c>
      <c r="Q468" s="18" t="s">
        <v>8308</v>
      </c>
      <c r="R468" t="s">
        <v>8310</v>
      </c>
      <c r="S468" s="14">
        <f t="shared" si="14"/>
        <v>42586.295138888891</v>
      </c>
      <c r="T468">
        <f t="shared" si="15"/>
        <v>2016</v>
      </c>
    </row>
    <row r="469" spans="1:20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 s="16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>ROUND(E469/D469*100,0)</f>
        <v>674</v>
      </c>
      <c r="P469" s="13">
        <f>IFERROR(ROUND(E469/L469,2),0)</f>
        <v>70.849999999999994</v>
      </c>
      <c r="Q469" s="18" t="s">
        <v>8308</v>
      </c>
      <c r="R469" t="s">
        <v>8309</v>
      </c>
      <c r="S469" s="14">
        <f t="shared" si="14"/>
        <v>41201.012083333335</v>
      </c>
      <c r="T469">
        <f t="shared" si="15"/>
        <v>2012</v>
      </c>
    </row>
    <row r="470" spans="1:20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 s="16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>ROUND(E470/D470*100,0)</f>
        <v>140</v>
      </c>
      <c r="P470" s="13">
        <f>IFERROR(ROUND(E470/L470,2),0)</f>
        <v>95.49</v>
      </c>
      <c r="Q470" s="18" t="s">
        <v>8308</v>
      </c>
      <c r="R470" t="s">
        <v>8309</v>
      </c>
      <c r="S470" s="14">
        <f t="shared" si="14"/>
        <v>41944.83898148148</v>
      </c>
      <c r="T470">
        <f t="shared" si="15"/>
        <v>2014</v>
      </c>
    </row>
    <row r="471" spans="1:20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 s="16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>ROUND(E471/D471*100,0)</f>
        <v>102</v>
      </c>
      <c r="P471" s="13">
        <f>IFERROR(ROUND(E471/L471,2),0)</f>
        <v>165.35</v>
      </c>
      <c r="Q471" s="18" t="s">
        <v>8313</v>
      </c>
      <c r="R471" t="s">
        <v>8314</v>
      </c>
      <c r="S471" s="14">
        <f t="shared" si="14"/>
        <v>42125.614895833336</v>
      </c>
      <c r="T471">
        <f t="shared" si="15"/>
        <v>2015</v>
      </c>
    </row>
    <row r="472" spans="1:20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 s="16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>ROUND(E472/D472*100,0)</f>
        <v>111</v>
      </c>
      <c r="P472" s="13">
        <f>IFERROR(ROUND(E472/L472,2),0)</f>
        <v>127.98</v>
      </c>
      <c r="Q472" s="18" t="s">
        <v>8327</v>
      </c>
      <c r="R472" t="s">
        <v>8331</v>
      </c>
      <c r="S472" s="14">
        <f t="shared" si="14"/>
        <v>40513.757569444446</v>
      </c>
      <c r="T472">
        <f t="shared" si="15"/>
        <v>2010</v>
      </c>
    </row>
    <row r="473" spans="1:20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 s="16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>ROUND(E473/D473*100,0)</f>
        <v>104</v>
      </c>
      <c r="P473" s="13">
        <f>IFERROR(ROUND(E473/L473,2),0)</f>
        <v>48.04</v>
      </c>
      <c r="Q473" s="18" t="s">
        <v>8313</v>
      </c>
      <c r="R473" t="s">
        <v>8314</v>
      </c>
      <c r="S473" s="14">
        <f t="shared" si="14"/>
        <v>42414.44332175926</v>
      </c>
      <c r="T473">
        <f t="shared" si="15"/>
        <v>2016</v>
      </c>
    </row>
    <row r="474" spans="1:20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 s="16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>ROUND(E474/D474*100,0)</f>
        <v>110</v>
      </c>
      <c r="P474" s="13">
        <f>IFERROR(ROUND(E474/L474,2),0)</f>
        <v>70</v>
      </c>
      <c r="Q474" s="18" t="s">
        <v>8321</v>
      </c>
      <c r="R474" t="s">
        <v>8322</v>
      </c>
      <c r="S474" s="14">
        <f t="shared" si="14"/>
        <v>42559.755671296298</v>
      </c>
      <c r="T474">
        <f t="shared" si="15"/>
        <v>2016</v>
      </c>
    </row>
    <row r="475" spans="1:20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 s="16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>ROUND(E475/D475*100,0)</f>
        <v>110</v>
      </c>
      <c r="P475" s="13">
        <f>IFERROR(ROUND(E475/L475,2),0)</f>
        <v>128.91</v>
      </c>
      <c r="Q475" s="18" t="s">
        <v>8323</v>
      </c>
      <c r="R475" t="s">
        <v>8324</v>
      </c>
      <c r="S475" s="14">
        <f t="shared" si="14"/>
        <v>42083.070590277777</v>
      </c>
      <c r="T475">
        <f t="shared" si="15"/>
        <v>2015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 s="1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>ROUND(E476/D476*100,0)</f>
        <v>110</v>
      </c>
      <c r="P476" s="13">
        <f>IFERROR(ROUND(E476/L476,2),0)</f>
        <v>99.79</v>
      </c>
      <c r="Q476" s="18" t="s">
        <v>8323</v>
      </c>
      <c r="R476" t="s">
        <v>8326</v>
      </c>
      <c r="S476" s="14">
        <f t="shared" si="14"/>
        <v>42290.61855324074</v>
      </c>
      <c r="T476">
        <f t="shared" si="15"/>
        <v>2015</v>
      </c>
    </row>
    <row r="477" spans="1:20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 s="16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>ROUND(E477/D477*100,0)</f>
        <v>109</v>
      </c>
      <c r="P477" s="13">
        <f>IFERROR(ROUND(E477/L477,2),0)</f>
        <v>121.28</v>
      </c>
      <c r="Q477" s="18" t="s">
        <v>8321</v>
      </c>
      <c r="R477" t="s">
        <v>8322</v>
      </c>
      <c r="S477" s="14">
        <f t="shared" si="14"/>
        <v>41313.816249999996</v>
      </c>
      <c r="T477">
        <f t="shared" si="15"/>
        <v>2013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 s="16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>ROUND(E478/D478*100,0)</f>
        <v>109</v>
      </c>
      <c r="P478" s="13">
        <f>IFERROR(ROUND(E478/L478,2),0)</f>
        <v>139.24</v>
      </c>
      <c r="Q478" s="18" t="s">
        <v>8323</v>
      </c>
      <c r="R478" t="s">
        <v>8326</v>
      </c>
      <c r="S478" s="14">
        <f t="shared" si="14"/>
        <v>42780.825706018513</v>
      </c>
      <c r="T478">
        <f t="shared" si="15"/>
        <v>2017</v>
      </c>
    </row>
    <row r="479" spans="1:20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 s="16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>ROUND(E479/D479*100,0)</f>
        <v>108</v>
      </c>
      <c r="P479" s="13">
        <f>IFERROR(ROUND(E479/L479,2),0)</f>
        <v>90.18</v>
      </c>
      <c r="Q479" s="18" t="s">
        <v>8308</v>
      </c>
      <c r="R479" t="s">
        <v>8309</v>
      </c>
      <c r="S479" s="14">
        <f t="shared" si="14"/>
        <v>42138.684189814812</v>
      </c>
      <c r="T479">
        <f t="shared" si="15"/>
        <v>2015</v>
      </c>
    </row>
    <row r="480" spans="1:20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 s="16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>ROUND(E480/D480*100,0)</f>
        <v>295</v>
      </c>
      <c r="P480" s="13">
        <f>IFERROR(ROUND(E480/L480,2),0)</f>
        <v>92.1</v>
      </c>
      <c r="Q480" s="18" t="s">
        <v>8327</v>
      </c>
      <c r="R480" t="s">
        <v>8331</v>
      </c>
      <c r="S480" s="14">
        <f t="shared" si="14"/>
        <v>40587.085532407407</v>
      </c>
      <c r="T480">
        <f t="shared" si="15"/>
        <v>2011</v>
      </c>
    </row>
    <row r="481" spans="1:20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 s="16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>ROUND(E481/D481*100,0)</f>
        <v>108</v>
      </c>
      <c r="P481" s="13">
        <f>IFERROR(ROUND(E481/L481,2),0)</f>
        <v>462.86</v>
      </c>
      <c r="Q481" s="18" t="s">
        <v>8313</v>
      </c>
      <c r="R481" t="s">
        <v>8314</v>
      </c>
      <c r="S481" s="14">
        <f t="shared" si="14"/>
        <v>42420.74962962963</v>
      </c>
      <c r="T481">
        <f t="shared" si="15"/>
        <v>2016</v>
      </c>
    </row>
    <row r="482" spans="1:20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 s="16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>ROUND(E482/D482*100,0)</f>
        <v>101</v>
      </c>
      <c r="P482" s="13">
        <f>IFERROR(ROUND(E482/L482,2),0)</f>
        <v>39.92</v>
      </c>
      <c r="Q482" s="18" t="s">
        <v>8313</v>
      </c>
      <c r="R482" t="s">
        <v>8314</v>
      </c>
      <c r="S482" s="14">
        <f t="shared" si="14"/>
        <v>41809.385162037033</v>
      </c>
      <c r="T482">
        <f t="shared" si="15"/>
        <v>2014</v>
      </c>
    </row>
    <row r="483" spans="1:20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 s="16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>ROUND(E483/D483*100,0)</f>
        <v>108</v>
      </c>
      <c r="P483" s="13">
        <f>IFERROR(ROUND(E483/L483,2),0)</f>
        <v>117.85</v>
      </c>
      <c r="Q483" s="18" t="s">
        <v>8321</v>
      </c>
      <c r="R483" t="s">
        <v>8322</v>
      </c>
      <c r="S483" s="14">
        <f t="shared" si="14"/>
        <v>41354.708460648151</v>
      </c>
      <c r="T483">
        <f t="shared" si="15"/>
        <v>2013</v>
      </c>
    </row>
    <row r="484" spans="1:20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 s="16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>ROUND(E484/D484*100,0)</f>
        <v>107</v>
      </c>
      <c r="P484" s="13">
        <f>IFERROR(ROUND(E484/L484,2),0)</f>
        <v>81.63</v>
      </c>
      <c r="Q484" s="18" t="s">
        <v>8321</v>
      </c>
      <c r="R484" t="s">
        <v>8322</v>
      </c>
      <c r="S484" s="14">
        <f t="shared" si="14"/>
        <v>41082.564884259256</v>
      </c>
      <c r="T484">
        <f t="shared" si="15"/>
        <v>2012</v>
      </c>
    </row>
    <row r="485" spans="1:20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 s="16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>ROUND(E485/D485*100,0)</f>
        <v>114</v>
      </c>
      <c r="P485" s="13">
        <f>IFERROR(ROUND(E485/L485,2),0)</f>
        <v>68.11</v>
      </c>
      <c r="Q485" s="18" t="s">
        <v>8316</v>
      </c>
      <c r="R485" t="s">
        <v>8317</v>
      </c>
      <c r="S485" s="14">
        <f t="shared" si="14"/>
        <v>42675.487291666665</v>
      </c>
      <c r="T485">
        <f t="shared" si="15"/>
        <v>2016</v>
      </c>
    </row>
    <row r="486" spans="1:20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 s="1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>ROUND(E486/D486*100,0)</f>
        <v>159</v>
      </c>
      <c r="P486" s="13">
        <f>IFERROR(ROUND(E486/L486,2),0)</f>
        <v>77.33</v>
      </c>
      <c r="Q486" s="18" t="s">
        <v>8308</v>
      </c>
      <c r="R486" t="s">
        <v>8340</v>
      </c>
      <c r="S486" s="14">
        <f t="shared" si="14"/>
        <v>42235.764340277776</v>
      </c>
      <c r="T486">
        <f t="shared" si="15"/>
        <v>2015</v>
      </c>
    </row>
    <row r="487" spans="1:20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 s="16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>ROUND(E487/D487*100,0)</f>
        <v>106</v>
      </c>
      <c r="P487" s="13">
        <f>IFERROR(ROUND(E487/L487,2),0)</f>
        <v>38.54</v>
      </c>
      <c r="Q487" s="18" t="s">
        <v>8327</v>
      </c>
      <c r="R487" t="s">
        <v>8331</v>
      </c>
      <c r="S487" s="14">
        <f t="shared" si="14"/>
        <v>41121.561886574076</v>
      </c>
      <c r="T487">
        <f t="shared" si="15"/>
        <v>2012</v>
      </c>
    </row>
    <row r="488" spans="1:20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 s="16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>ROUND(E488/D488*100,0)</f>
        <v>636</v>
      </c>
      <c r="P488" s="13">
        <f>IFERROR(ROUND(E488/L488,2),0)</f>
        <v>94.1</v>
      </c>
      <c r="Q488" s="18" t="s">
        <v>8316</v>
      </c>
      <c r="R488" t="s">
        <v>8317</v>
      </c>
      <c r="S488" s="14">
        <f t="shared" si="14"/>
        <v>42505.936678240745</v>
      </c>
      <c r="T488">
        <f t="shared" si="15"/>
        <v>2016</v>
      </c>
    </row>
    <row r="489" spans="1:20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 s="16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>ROUND(E489/D489*100,0)</f>
        <v>40</v>
      </c>
      <c r="P489" s="13">
        <f>IFERROR(ROUND(E489/L489,2),0)</f>
        <v>152.41</v>
      </c>
      <c r="Q489" s="18" t="s">
        <v>8308</v>
      </c>
      <c r="R489" t="s">
        <v>8310</v>
      </c>
      <c r="S489" s="14">
        <f t="shared" si="14"/>
        <v>42747.194502314815</v>
      </c>
      <c r="T489">
        <f t="shared" si="15"/>
        <v>2017</v>
      </c>
    </row>
    <row r="490" spans="1:20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 s="16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>ROUND(E490/D490*100,0)</f>
        <v>105</v>
      </c>
      <c r="P490" s="13">
        <f>IFERROR(ROUND(E490/L490,2),0)</f>
        <v>205.3</v>
      </c>
      <c r="Q490" s="18" t="s">
        <v>8308</v>
      </c>
      <c r="R490" t="s">
        <v>8315</v>
      </c>
      <c r="S490" s="14">
        <f t="shared" si="14"/>
        <v>42279.792372685188</v>
      </c>
      <c r="T490">
        <f t="shared" si="15"/>
        <v>2015</v>
      </c>
    </row>
    <row r="491" spans="1:20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 s="16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>ROUND(E491/D491*100,0)</f>
        <v>105</v>
      </c>
      <c r="P491" s="13">
        <f>IFERROR(ROUND(E491/L491,2),0)</f>
        <v>63.23</v>
      </c>
      <c r="Q491" s="18" t="s">
        <v>8323</v>
      </c>
      <c r="R491" t="s">
        <v>8324</v>
      </c>
      <c r="S491" s="14">
        <f t="shared" si="14"/>
        <v>42724.665173611109</v>
      </c>
      <c r="T491">
        <f t="shared" si="15"/>
        <v>2016</v>
      </c>
    </row>
    <row r="492" spans="1:20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 s="16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>ROUND(E492/D492*100,0)</f>
        <v>524</v>
      </c>
      <c r="P492" s="13">
        <f>IFERROR(ROUND(E492/L492,2),0)</f>
        <v>44.17</v>
      </c>
      <c r="Q492" s="18" t="s">
        <v>8316</v>
      </c>
      <c r="R492" t="s">
        <v>8317</v>
      </c>
      <c r="S492" s="14">
        <f t="shared" si="14"/>
        <v>41879.900752314818</v>
      </c>
      <c r="T492">
        <f t="shared" si="15"/>
        <v>2014</v>
      </c>
    </row>
    <row r="493" spans="1:20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 s="16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>ROUND(E493/D493*100,0)</f>
        <v>105</v>
      </c>
      <c r="P493" s="13">
        <f>IFERROR(ROUND(E493/L493,2),0)</f>
        <v>67.77</v>
      </c>
      <c r="Q493" s="18" t="s">
        <v>8321</v>
      </c>
      <c r="R493" t="s">
        <v>8322</v>
      </c>
      <c r="S493" s="14">
        <f t="shared" si="14"/>
        <v>41550.456412037034</v>
      </c>
      <c r="T493">
        <f t="shared" si="15"/>
        <v>2013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 s="16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>ROUND(E494/D494*100,0)</f>
        <v>101</v>
      </c>
      <c r="P494" s="13">
        <f>IFERROR(ROUND(E494/L494,2),0)</f>
        <v>54.91</v>
      </c>
      <c r="Q494" s="18" t="s">
        <v>8323</v>
      </c>
      <c r="R494" t="s">
        <v>8326</v>
      </c>
      <c r="S494" s="14">
        <f t="shared" si="14"/>
        <v>42400.704537037032</v>
      </c>
      <c r="T494">
        <f t="shared" si="15"/>
        <v>2016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 s="16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>ROUND(E495/D495*100,0)</f>
        <v>105</v>
      </c>
      <c r="P495" s="13">
        <f>IFERROR(ROUND(E495/L495,2),0)</f>
        <v>327.08</v>
      </c>
      <c r="Q495" s="18" t="s">
        <v>8323</v>
      </c>
      <c r="R495" t="s">
        <v>8326</v>
      </c>
      <c r="S495" s="14">
        <f t="shared" si="14"/>
        <v>42270.810995370368</v>
      </c>
      <c r="T495">
        <f t="shared" si="15"/>
        <v>2015</v>
      </c>
    </row>
    <row r="496" spans="1:20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 s="1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>ROUND(E496/D496*100,0)</f>
        <v>157</v>
      </c>
      <c r="P496" s="13">
        <f>IFERROR(ROUND(E496/L496,2),0)</f>
        <v>146.69</v>
      </c>
      <c r="Q496" s="18" t="s">
        <v>8323</v>
      </c>
      <c r="R496" t="s">
        <v>8324</v>
      </c>
      <c r="S496" s="14">
        <f t="shared" si="14"/>
        <v>42146.836215277777</v>
      </c>
      <c r="T496">
        <f t="shared" si="15"/>
        <v>2015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 s="16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>ROUND(E497/D497*100,0)</f>
        <v>105</v>
      </c>
      <c r="P497" s="13">
        <f>IFERROR(ROUND(E497/L497,2),0)</f>
        <v>89.59</v>
      </c>
      <c r="Q497" s="18" t="s">
        <v>8323</v>
      </c>
      <c r="R497" t="s">
        <v>8326</v>
      </c>
      <c r="S497" s="14">
        <f t="shared" si="14"/>
        <v>42696.624444444446</v>
      </c>
      <c r="T497">
        <f t="shared" si="15"/>
        <v>2016</v>
      </c>
    </row>
    <row r="498" spans="1:20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 s="16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>ROUND(E498/D498*100,0)</f>
        <v>157</v>
      </c>
      <c r="P498" s="13">
        <f>IFERROR(ROUND(E498/L498,2),0)</f>
        <v>36.97</v>
      </c>
      <c r="Q498" s="18" t="s">
        <v>8308</v>
      </c>
      <c r="R498" t="s">
        <v>8309</v>
      </c>
      <c r="S498" s="14">
        <f t="shared" si="14"/>
        <v>41871.845601851855</v>
      </c>
      <c r="T498">
        <f t="shared" si="15"/>
        <v>2014</v>
      </c>
    </row>
    <row r="499" spans="1:20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 s="16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>ROUND(E499/D499*100,0)</f>
        <v>112</v>
      </c>
      <c r="P499" s="13">
        <f>IFERROR(ROUND(E499/L499,2),0)</f>
        <v>75.98</v>
      </c>
      <c r="Q499" s="18" t="s">
        <v>8313</v>
      </c>
      <c r="R499" t="s">
        <v>8314</v>
      </c>
      <c r="S499" s="14">
        <f t="shared" si="14"/>
        <v>42296.583379629628</v>
      </c>
      <c r="T499">
        <f t="shared" si="15"/>
        <v>2015</v>
      </c>
    </row>
    <row r="500" spans="1:20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 s="16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>ROUND(E500/D500*100,0)</f>
        <v>112</v>
      </c>
      <c r="P500" s="13">
        <f>IFERROR(ROUND(E500/L500,2),0)</f>
        <v>85.05</v>
      </c>
      <c r="Q500" s="18" t="s">
        <v>8327</v>
      </c>
      <c r="R500" t="s">
        <v>8331</v>
      </c>
      <c r="S500" s="14">
        <f t="shared" si="14"/>
        <v>40963.613032407404</v>
      </c>
      <c r="T500">
        <f t="shared" si="15"/>
        <v>2012</v>
      </c>
    </row>
    <row r="501" spans="1:20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 s="16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>ROUND(E501/D501*100,0)</f>
        <v>104</v>
      </c>
      <c r="P501" s="13">
        <f>IFERROR(ROUND(E501/L501,2),0)</f>
        <v>78.03</v>
      </c>
      <c r="Q501" s="18" t="s">
        <v>8327</v>
      </c>
      <c r="R501" t="s">
        <v>8328</v>
      </c>
      <c r="S501" s="14">
        <f t="shared" si="14"/>
        <v>40079.725115740745</v>
      </c>
      <c r="T501">
        <f t="shared" si="15"/>
        <v>2009</v>
      </c>
    </row>
    <row r="502" spans="1:20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 s="16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>ROUND(E502/D502*100,0)</f>
        <v>104</v>
      </c>
      <c r="P502" s="13">
        <f>IFERROR(ROUND(E502/L502,2),0)</f>
        <v>135.63</v>
      </c>
      <c r="Q502" s="18" t="s">
        <v>8323</v>
      </c>
      <c r="R502" t="s">
        <v>8335</v>
      </c>
      <c r="S502" s="14">
        <f t="shared" si="14"/>
        <v>42425.735416666663</v>
      </c>
      <c r="T502">
        <f t="shared" si="15"/>
        <v>2016</v>
      </c>
    </row>
    <row r="503" spans="1:20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 s="16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>ROUND(E503/D503*100,0)</f>
        <v>104</v>
      </c>
      <c r="P503" s="13">
        <f>IFERROR(ROUND(E503/L503,2),0)</f>
        <v>239.94</v>
      </c>
      <c r="Q503" s="18" t="s">
        <v>8321</v>
      </c>
      <c r="R503" t="s">
        <v>8322</v>
      </c>
      <c r="S503" s="14">
        <f t="shared" si="14"/>
        <v>41668.606469907405</v>
      </c>
      <c r="T503">
        <f t="shared" si="15"/>
        <v>2014</v>
      </c>
    </row>
    <row r="504" spans="1:20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 s="16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>ROUND(E504/D504*100,0)</f>
        <v>156</v>
      </c>
      <c r="P504" s="13">
        <f>IFERROR(ROUND(E504/L504,2),0)</f>
        <v>117.23</v>
      </c>
      <c r="Q504" s="18" t="s">
        <v>8327</v>
      </c>
      <c r="R504" t="s">
        <v>8331</v>
      </c>
      <c r="S504" s="14">
        <f t="shared" si="14"/>
        <v>41164.859502314815</v>
      </c>
      <c r="T504">
        <f t="shared" si="15"/>
        <v>2012</v>
      </c>
    </row>
    <row r="505" spans="1:20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 s="16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>ROUND(E505/D505*100,0)</f>
        <v>104</v>
      </c>
      <c r="P505" s="13">
        <f>IFERROR(ROUND(E505/L505,2),0)</f>
        <v>111.18</v>
      </c>
      <c r="Q505" s="18" t="s">
        <v>8313</v>
      </c>
      <c r="R505" t="s">
        <v>8314</v>
      </c>
      <c r="S505" s="14">
        <f t="shared" si="14"/>
        <v>42211.628611111111</v>
      </c>
      <c r="T505">
        <f t="shared" si="15"/>
        <v>2015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 s="1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>ROUND(E506/D506*100,0)</f>
        <v>104</v>
      </c>
      <c r="P506" s="13">
        <f>IFERROR(ROUND(E506/L506,2),0)</f>
        <v>199.17</v>
      </c>
      <c r="Q506" s="18" t="s">
        <v>8323</v>
      </c>
      <c r="R506" t="s">
        <v>8326</v>
      </c>
      <c r="S506" s="14">
        <f t="shared" si="14"/>
        <v>42265.022824074069</v>
      </c>
      <c r="T506">
        <f t="shared" si="15"/>
        <v>2015</v>
      </c>
    </row>
    <row r="507" spans="1:20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 s="16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>ROUND(E507/D507*100,0)</f>
        <v>155</v>
      </c>
      <c r="P507" s="13">
        <f>IFERROR(ROUND(E507/L507,2),0)</f>
        <v>207.07</v>
      </c>
      <c r="Q507" s="18" t="s">
        <v>8313</v>
      </c>
      <c r="R507" t="s">
        <v>8314</v>
      </c>
      <c r="S507" s="14">
        <f t="shared" si="14"/>
        <v>42423.709074074075</v>
      </c>
      <c r="T507">
        <f t="shared" si="15"/>
        <v>2016</v>
      </c>
    </row>
    <row r="508" spans="1:20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 s="16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>ROUND(E508/D508*100,0)</f>
        <v>172</v>
      </c>
      <c r="P508" s="13">
        <f>IFERROR(ROUND(E508/L508,2),0)</f>
        <v>174.21</v>
      </c>
      <c r="Q508" s="18" t="s">
        <v>8313</v>
      </c>
      <c r="R508" t="s">
        <v>8314</v>
      </c>
      <c r="S508" s="14">
        <f t="shared" si="14"/>
        <v>42278.662037037036</v>
      </c>
      <c r="T508">
        <f t="shared" si="15"/>
        <v>2015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 s="16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>ROUND(E509/D509*100,0)</f>
        <v>103</v>
      </c>
      <c r="P509" s="13">
        <f>IFERROR(ROUND(E509/L509,2),0)</f>
        <v>85.53</v>
      </c>
      <c r="Q509" s="18" t="s">
        <v>8323</v>
      </c>
      <c r="R509" t="s">
        <v>8326</v>
      </c>
      <c r="S509" s="14">
        <f t="shared" si="14"/>
        <v>42522.347812499997</v>
      </c>
      <c r="T509">
        <f t="shared" si="15"/>
        <v>2016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 s="16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>ROUND(E510/D510*100,0)</f>
        <v>154</v>
      </c>
      <c r="P510" s="13">
        <f>IFERROR(ROUND(E510/L510,2),0)</f>
        <v>106.5</v>
      </c>
      <c r="Q510" s="18" t="s">
        <v>8323</v>
      </c>
      <c r="R510" t="s">
        <v>8326</v>
      </c>
      <c r="S510" s="14">
        <f t="shared" si="14"/>
        <v>42284.500104166669</v>
      </c>
      <c r="T510">
        <f t="shared" si="15"/>
        <v>2015</v>
      </c>
    </row>
    <row r="511" spans="1:20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 s="16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>ROUND(E511/D511*100,0)</f>
        <v>119</v>
      </c>
      <c r="P511" s="13">
        <f>IFERROR(ROUND(E511/L511,2),0)</f>
        <v>61.5</v>
      </c>
      <c r="Q511" s="18" t="s">
        <v>8321</v>
      </c>
      <c r="R511" t="s">
        <v>8322</v>
      </c>
      <c r="S511" s="14">
        <f t="shared" si="14"/>
        <v>41312.737673611111</v>
      </c>
      <c r="T511">
        <f t="shared" si="15"/>
        <v>2013</v>
      </c>
    </row>
    <row r="512" spans="1:20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 s="16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>ROUND(E512/D512*100,0)</f>
        <v>15</v>
      </c>
      <c r="P512" s="13">
        <f>IFERROR(ROUND(E512/L512,2),0)</f>
        <v>530.69000000000005</v>
      </c>
      <c r="Q512" s="18" t="s">
        <v>8308</v>
      </c>
      <c r="R512" t="s">
        <v>8310</v>
      </c>
      <c r="S512" s="14">
        <f t="shared" si="14"/>
        <v>41866.931076388886</v>
      </c>
      <c r="T512">
        <f t="shared" si="15"/>
        <v>2014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 s="16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>ROUND(E513/D513*100,0)</f>
        <v>102</v>
      </c>
      <c r="P513" s="13">
        <f>IFERROR(ROUND(E513/L513,2),0)</f>
        <v>127.79</v>
      </c>
      <c r="Q513" s="18" t="s">
        <v>8323</v>
      </c>
      <c r="R513" t="s">
        <v>8326</v>
      </c>
      <c r="S513" s="14">
        <f t="shared" si="14"/>
        <v>42292.701053240744</v>
      </c>
      <c r="T513">
        <f t="shared" si="15"/>
        <v>2015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 s="16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>ROUND(E514/D514*100,0)</f>
        <v>102</v>
      </c>
      <c r="P514" s="13">
        <f>IFERROR(ROUND(E514/L514,2),0)</f>
        <v>136.85</v>
      </c>
      <c r="Q514" s="18" t="s">
        <v>8323</v>
      </c>
      <c r="R514" t="s">
        <v>8326</v>
      </c>
      <c r="S514" s="14">
        <f t="shared" si="14"/>
        <v>42769.574999999997</v>
      </c>
      <c r="T514">
        <f t="shared" si="15"/>
        <v>2017</v>
      </c>
    </row>
    <row r="515" spans="1:20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 s="16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>ROUND(E515/D515*100,0)</f>
        <v>102</v>
      </c>
      <c r="P515" s="13">
        <f>IFERROR(ROUND(E515/L515,2),0)</f>
        <v>88.04</v>
      </c>
      <c r="Q515" s="18" t="s">
        <v>8327</v>
      </c>
      <c r="R515" t="s">
        <v>8331</v>
      </c>
      <c r="S515" s="14">
        <f t="shared" ref="S515:S578" si="16">(((J515/60)/60)/24)+DATE(1970,1,1)</f>
        <v>41388.021261574075</v>
      </c>
      <c r="T515">
        <f t="shared" ref="T515:T578" si="17">YEAR(S515)</f>
        <v>2013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 s="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>ROUND(E516/D516*100,0)</f>
        <v>102</v>
      </c>
      <c r="P516" s="13">
        <f>IFERROR(ROUND(E516/L516,2),0)</f>
        <v>53.18</v>
      </c>
      <c r="Q516" s="18" t="s">
        <v>8323</v>
      </c>
      <c r="R516" t="s">
        <v>8326</v>
      </c>
      <c r="S516" s="14">
        <f t="shared" si="16"/>
        <v>42172.757638888885</v>
      </c>
      <c r="T516">
        <f t="shared" si="17"/>
        <v>2015</v>
      </c>
    </row>
    <row r="517" spans="1:20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 s="16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>ROUND(E517/D517*100,0)</f>
        <v>102</v>
      </c>
      <c r="P517" s="13">
        <f>IFERROR(ROUND(E517/L517,2),0)</f>
        <v>221.52</v>
      </c>
      <c r="Q517" s="18" t="s">
        <v>8321</v>
      </c>
      <c r="R517" t="s">
        <v>8332</v>
      </c>
      <c r="S517" s="14">
        <f t="shared" si="16"/>
        <v>42089.83289351852</v>
      </c>
      <c r="T517">
        <f t="shared" si="17"/>
        <v>2015</v>
      </c>
    </row>
    <row r="518" spans="1:20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 s="16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>ROUND(E518/D518*100,0)</f>
        <v>61</v>
      </c>
      <c r="P518" s="13">
        <f>IFERROR(ROUND(E518/L518,2),0)</f>
        <v>109.94</v>
      </c>
      <c r="Q518" s="18" t="s">
        <v>8313</v>
      </c>
      <c r="R518" t="s">
        <v>8314</v>
      </c>
      <c r="S518" s="14">
        <f t="shared" si="16"/>
        <v>42189.031041666662</v>
      </c>
      <c r="T518">
        <f t="shared" si="17"/>
        <v>2015</v>
      </c>
    </row>
    <row r="519" spans="1:20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 s="16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>ROUND(E519/D519*100,0)</f>
        <v>305</v>
      </c>
      <c r="P519" s="13">
        <f>IFERROR(ROUND(E519/L519,2),0)</f>
        <v>68.489999999999995</v>
      </c>
      <c r="Q519" s="18" t="s">
        <v>8321</v>
      </c>
      <c r="R519" t="s">
        <v>8322</v>
      </c>
      <c r="S519" s="14">
        <f t="shared" si="16"/>
        <v>40480.363483796296</v>
      </c>
      <c r="T519">
        <f t="shared" si="17"/>
        <v>2010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 s="16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>ROUND(E520/D520*100,0)</f>
        <v>102</v>
      </c>
      <c r="P520" s="13">
        <f>IFERROR(ROUND(E520/L520,2),0)</f>
        <v>125.12</v>
      </c>
      <c r="Q520" s="18" t="s">
        <v>8323</v>
      </c>
      <c r="R520" t="s">
        <v>8326</v>
      </c>
      <c r="S520" s="14">
        <f t="shared" si="16"/>
        <v>42567.840069444443</v>
      </c>
      <c r="T520">
        <f t="shared" si="17"/>
        <v>2016</v>
      </c>
    </row>
    <row r="521" spans="1:20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 s="16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>ROUND(E521/D521*100,0)</f>
        <v>102</v>
      </c>
      <c r="P521" s="13">
        <f>IFERROR(ROUND(E521/L521,2),0)</f>
        <v>149.31</v>
      </c>
      <c r="Q521" s="18" t="s">
        <v>8319</v>
      </c>
      <c r="R521" t="s">
        <v>8320</v>
      </c>
      <c r="S521" s="14">
        <f t="shared" si="16"/>
        <v>41902.07240740741</v>
      </c>
      <c r="T521">
        <f t="shared" si="17"/>
        <v>2014</v>
      </c>
    </row>
    <row r="522" spans="1:20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 s="16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>ROUND(E522/D522*100,0)</f>
        <v>102</v>
      </c>
      <c r="P522" s="13">
        <f>IFERROR(ROUND(E522/L522,2),0)</f>
        <v>67.39</v>
      </c>
      <c r="Q522" s="18" t="s">
        <v>8327</v>
      </c>
      <c r="R522" t="s">
        <v>8331</v>
      </c>
      <c r="S522" s="14">
        <f t="shared" si="16"/>
        <v>41664.684108796297</v>
      </c>
      <c r="T522">
        <f t="shared" si="17"/>
        <v>2014</v>
      </c>
    </row>
    <row r="523" spans="1:20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 s="16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>ROUND(E523/D523*100,0)</f>
        <v>101</v>
      </c>
      <c r="P523" s="13">
        <f>IFERROR(ROUND(E523/L523,2),0)</f>
        <v>44.67</v>
      </c>
      <c r="Q523" s="18" t="s">
        <v>8311</v>
      </c>
      <c r="R523" t="s">
        <v>8312</v>
      </c>
      <c r="S523" s="14">
        <f t="shared" si="16"/>
        <v>41899.645300925928</v>
      </c>
      <c r="T523">
        <f t="shared" si="17"/>
        <v>2014</v>
      </c>
    </row>
    <row r="524" spans="1:20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 s="16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>ROUND(E524/D524*100,0)</f>
        <v>101</v>
      </c>
      <c r="P524" s="13">
        <f>IFERROR(ROUND(E524/L524,2),0)</f>
        <v>123.35</v>
      </c>
      <c r="Q524" s="18" t="s">
        <v>8319</v>
      </c>
      <c r="R524" t="s">
        <v>8320</v>
      </c>
      <c r="S524" s="14">
        <f t="shared" si="16"/>
        <v>41789.896805555552</v>
      </c>
      <c r="T524">
        <f t="shared" si="17"/>
        <v>2014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 s="16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>ROUND(E525/D525*100,0)</f>
        <v>101</v>
      </c>
      <c r="P525" s="13">
        <f>IFERROR(ROUND(E525/L525,2),0)</f>
        <v>256.37</v>
      </c>
      <c r="Q525" s="18" t="s">
        <v>8323</v>
      </c>
      <c r="R525" t="s">
        <v>8326</v>
      </c>
      <c r="S525" s="14">
        <f t="shared" si="16"/>
        <v>42772.833379629628</v>
      </c>
      <c r="T525">
        <f t="shared" si="17"/>
        <v>2017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 s="1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>ROUND(E526/D526*100,0)</f>
        <v>302</v>
      </c>
      <c r="P526" s="13">
        <f>IFERROR(ROUND(E526/L526,2),0)</f>
        <v>252.02</v>
      </c>
      <c r="Q526" s="18" t="s">
        <v>8323</v>
      </c>
      <c r="R526" t="s">
        <v>8326</v>
      </c>
      <c r="S526" s="14">
        <f t="shared" si="16"/>
        <v>42473.794710648144</v>
      </c>
      <c r="T526">
        <f t="shared" si="17"/>
        <v>2016</v>
      </c>
    </row>
    <row r="527" spans="1:20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 s="16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>ROUND(E527/D527*100,0)</f>
        <v>101</v>
      </c>
      <c r="P527" s="13">
        <f>IFERROR(ROUND(E527/L527,2),0)</f>
        <v>97.99</v>
      </c>
      <c r="Q527" s="18" t="s">
        <v>8327</v>
      </c>
      <c r="R527" t="s">
        <v>8331</v>
      </c>
      <c r="S527" s="14">
        <f t="shared" si="16"/>
        <v>40869.675173611111</v>
      </c>
      <c r="T527">
        <f t="shared" si="17"/>
        <v>2011</v>
      </c>
    </row>
    <row r="528" spans="1:20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 s="16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>ROUND(E528/D528*100,0)</f>
        <v>191</v>
      </c>
      <c r="P528" s="13">
        <f>IFERROR(ROUND(E528/L528,2),0)</f>
        <v>259.95</v>
      </c>
      <c r="Q528" s="18" t="s">
        <v>8323</v>
      </c>
      <c r="R528" t="s">
        <v>8324</v>
      </c>
      <c r="S528" s="14">
        <f t="shared" si="16"/>
        <v>41862.803078703706</v>
      </c>
      <c r="T528">
        <f t="shared" si="17"/>
        <v>2014</v>
      </c>
    </row>
    <row r="529" spans="1:20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 s="16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>ROUND(E529/D529*100,0)</f>
        <v>537</v>
      </c>
      <c r="P529" s="13">
        <f>IFERROR(ROUND(E529/L529,2),0)</f>
        <v>22.12</v>
      </c>
      <c r="Q529" s="18" t="s">
        <v>8316</v>
      </c>
      <c r="R529" t="s">
        <v>8317</v>
      </c>
      <c r="S529" s="14">
        <f t="shared" si="16"/>
        <v>42371.617164351846</v>
      </c>
      <c r="T529">
        <f t="shared" si="17"/>
        <v>2016</v>
      </c>
    </row>
    <row r="530" spans="1:20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 s="16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>ROUND(E530/D530*100,0)</f>
        <v>113</v>
      </c>
      <c r="P530" s="13">
        <f>IFERROR(ROUND(E530/L530,2),0)</f>
        <v>73.02</v>
      </c>
      <c r="Q530" s="18" t="s">
        <v>8321</v>
      </c>
      <c r="R530" t="s">
        <v>8322</v>
      </c>
      <c r="S530" s="14">
        <f t="shared" si="16"/>
        <v>40862.492939814816</v>
      </c>
      <c r="T530">
        <f t="shared" si="17"/>
        <v>2011</v>
      </c>
    </row>
    <row r="531" spans="1:20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 s="16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>ROUND(E531/D531*100,0)</f>
        <v>143</v>
      </c>
      <c r="P531" s="13">
        <f>IFERROR(ROUND(E531/L531,2),0)</f>
        <v>185.48</v>
      </c>
      <c r="Q531" s="18" t="s">
        <v>8321</v>
      </c>
      <c r="R531" t="s">
        <v>8332</v>
      </c>
      <c r="S531" s="14">
        <f t="shared" si="16"/>
        <v>42766.600497685184</v>
      </c>
      <c r="T531">
        <f t="shared" si="17"/>
        <v>2017</v>
      </c>
    </row>
    <row r="532" spans="1:20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 s="16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>ROUND(E532/D532*100,0)</f>
        <v>73</v>
      </c>
      <c r="P532" s="13">
        <f>IFERROR(ROUND(E532/L532,2),0)</f>
        <v>405.5</v>
      </c>
      <c r="Q532" s="18" t="s">
        <v>8308</v>
      </c>
      <c r="R532" t="s">
        <v>8310</v>
      </c>
      <c r="S532" s="14">
        <f t="shared" si="16"/>
        <v>42262.104780092588</v>
      </c>
      <c r="T532">
        <f t="shared" si="17"/>
        <v>2015</v>
      </c>
    </row>
    <row r="533" spans="1:20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 s="16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>ROUND(E533/D533*100,0)</f>
        <v>145</v>
      </c>
      <c r="P533" s="13">
        <f>IFERROR(ROUND(E533/L533,2),0)</f>
        <v>70.790000000000006</v>
      </c>
      <c r="Q533" s="18" t="s">
        <v>8327</v>
      </c>
      <c r="R533" t="s">
        <v>8331</v>
      </c>
      <c r="S533" s="14">
        <f t="shared" si="16"/>
        <v>41053.80846064815</v>
      </c>
      <c r="T533">
        <f t="shared" si="17"/>
        <v>2012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 s="16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>ROUND(E534/D534*100,0)</f>
        <v>111</v>
      </c>
      <c r="P534" s="13">
        <f>IFERROR(ROUND(E534/L534,2),0)</f>
        <v>200.69</v>
      </c>
      <c r="Q534" s="18" t="s">
        <v>8323</v>
      </c>
      <c r="R534" t="s">
        <v>8326</v>
      </c>
      <c r="S534" s="14">
        <f t="shared" si="16"/>
        <v>41775.753761574073</v>
      </c>
      <c r="T534">
        <f t="shared" si="17"/>
        <v>2014</v>
      </c>
    </row>
    <row r="535" spans="1:20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 s="16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>ROUND(E535/D535*100,0)</f>
        <v>144</v>
      </c>
      <c r="P535" s="13">
        <f>IFERROR(ROUND(E535/L535,2),0)</f>
        <v>92.55</v>
      </c>
      <c r="Q535" s="18" t="s">
        <v>8327</v>
      </c>
      <c r="R535" t="s">
        <v>8331</v>
      </c>
      <c r="S535" s="14">
        <f t="shared" si="16"/>
        <v>41276.047905092593</v>
      </c>
      <c r="T535">
        <f t="shared" si="17"/>
        <v>2013</v>
      </c>
    </row>
    <row r="536" spans="1:20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 s="1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>ROUND(E536/D536*100,0)</f>
        <v>11</v>
      </c>
      <c r="P536" s="13">
        <f>IFERROR(ROUND(E536/L536,2),0)</f>
        <v>51.82</v>
      </c>
      <c r="Q536" s="18" t="s">
        <v>8308</v>
      </c>
      <c r="R536" t="s">
        <v>8310</v>
      </c>
      <c r="S536" s="14">
        <f t="shared" si="16"/>
        <v>42410.774155092593</v>
      </c>
      <c r="T536">
        <f t="shared" si="17"/>
        <v>2016</v>
      </c>
    </row>
    <row r="537" spans="1:20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 s="16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>ROUND(E537/D537*100,0)</f>
        <v>28</v>
      </c>
      <c r="P537" s="13">
        <f>IFERROR(ROUND(E537/L537,2),0)</f>
        <v>26.6</v>
      </c>
      <c r="Q537" s="18" t="s">
        <v>8316</v>
      </c>
      <c r="R537" t="s">
        <v>8334</v>
      </c>
      <c r="S537" s="14">
        <f t="shared" si="16"/>
        <v>41948.771168981482</v>
      </c>
      <c r="T537">
        <f t="shared" si="17"/>
        <v>2014</v>
      </c>
    </row>
    <row r="538" spans="1:20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 s="16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>ROUND(E538/D538*100,0)</f>
        <v>118</v>
      </c>
      <c r="P538" s="13">
        <f>IFERROR(ROUND(E538/L538,2),0)</f>
        <v>97.19</v>
      </c>
      <c r="Q538" s="18" t="s">
        <v>8308</v>
      </c>
      <c r="R538" t="s">
        <v>8309</v>
      </c>
      <c r="S538" s="14">
        <f t="shared" si="16"/>
        <v>41389.808194444442</v>
      </c>
      <c r="T538">
        <f t="shared" si="17"/>
        <v>2013</v>
      </c>
    </row>
    <row r="539" spans="1:20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 s="16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>ROUND(E539/D539*100,0)</f>
        <v>283</v>
      </c>
      <c r="P539" s="13">
        <f>IFERROR(ROUND(E539/L539,2),0)</f>
        <v>49.88</v>
      </c>
      <c r="Q539" s="18" t="s">
        <v>8321</v>
      </c>
      <c r="R539" t="s">
        <v>8322</v>
      </c>
      <c r="S539" s="14">
        <f t="shared" si="16"/>
        <v>41330.038784722223</v>
      </c>
      <c r="T539">
        <f t="shared" si="17"/>
        <v>2013</v>
      </c>
    </row>
    <row r="540" spans="1:20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 s="16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>ROUND(E540/D540*100,0)</f>
        <v>128</v>
      </c>
      <c r="P540" s="13">
        <f>IFERROR(ROUND(E540/L540,2),0)</f>
        <v>118.34</v>
      </c>
      <c r="Q540" s="18" t="s">
        <v>8321</v>
      </c>
      <c r="R540" t="s">
        <v>8332</v>
      </c>
      <c r="S540" s="14">
        <f t="shared" si="16"/>
        <v>42196.928668981483</v>
      </c>
      <c r="T540">
        <f t="shared" si="17"/>
        <v>2015</v>
      </c>
    </row>
    <row r="541" spans="1:20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 s="16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>ROUND(E541/D541*100,0)</f>
        <v>281</v>
      </c>
      <c r="P541" s="13">
        <f>IFERROR(ROUND(E541/L541,2),0)</f>
        <v>147.94999999999999</v>
      </c>
      <c r="Q541" s="18" t="s">
        <v>8308</v>
      </c>
      <c r="R541" t="s">
        <v>8309</v>
      </c>
      <c r="S541" s="14">
        <f t="shared" si="16"/>
        <v>41861.070567129631</v>
      </c>
      <c r="T541">
        <f t="shared" si="17"/>
        <v>2014</v>
      </c>
    </row>
    <row r="542" spans="1:20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 s="16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>ROUND(E542/D542*100,0)</f>
        <v>47</v>
      </c>
      <c r="P542" s="13">
        <f>IFERROR(ROUND(E542/L542,2),0)</f>
        <v>1272.73</v>
      </c>
      <c r="Q542" s="18" t="s">
        <v>8308</v>
      </c>
      <c r="R542" t="s">
        <v>8310</v>
      </c>
      <c r="S542" s="14">
        <f t="shared" si="16"/>
        <v>42742.30332175926</v>
      </c>
      <c r="T542">
        <f t="shared" si="17"/>
        <v>2017</v>
      </c>
    </row>
    <row r="543" spans="1:20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 s="16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>ROUND(E543/D543*100,0)</f>
        <v>117</v>
      </c>
      <c r="P543" s="13">
        <f>IFERROR(ROUND(E543/L543,2),0)</f>
        <v>76.92</v>
      </c>
      <c r="Q543" s="18" t="s">
        <v>8327</v>
      </c>
      <c r="R543" t="s">
        <v>8331</v>
      </c>
      <c r="S543" s="14">
        <f t="shared" si="16"/>
        <v>41507.845451388886</v>
      </c>
      <c r="T543">
        <f t="shared" si="17"/>
        <v>2013</v>
      </c>
    </row>
    <row r="544" spans="1:20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 s="16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>ROUND(E544/D544*100,0)</f>
        <v>111</v>
      </c>
      <c r="P544" s="13">
        <f>IFERROR(ROUND(E544/L544,2),0)</f>
        <v>73.36</v>
      </c>
      <c r="Q544" s="18" t="s">
        <v>8327</v>
      </c>
      <c r="R544" t="s">
        <v>8331</v>
      </c>
      <c r="S544" s="14">
        <f t="shared" si="16"/>
        <v>41682.099189814813</v>
      </c>
      <c r="T544">
        <f t="shared" si="17"/>
        <v>2014</v>
      </c>
    </row>
    <row r="545" spans="1:20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 s="16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>ROUND(E545/D545*100,0)</f>
        <v>347</v>
      </c>
      <c r="P545" s="13">
        <f>IFERROR(ROUND(E545/L545,2),0)</f>
        <v>29.31</v>
      </c>
      <c r="Q545" s="18" t="s">
        <v>8308</v>
      </c>
      <c r="R545" t="s">
        <v>8309</v>
      </c>
      <c r="S545" s="14">
        <f t="shared" si="16"/>
        <v>41438.899594907409</v>
      </c>
      <c r="T545">
        <f t="shared" si="17"/>
        <v>2013</v>
      </c>
    </row>
    <row r="546" spans="1:20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 s="1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>ROUND(E546/D546*100,0)</f>
        <v>57</v>
      </c>
      <c r="P546" s="13">
        <f>IFERROR(ROUND(E546/L546,2),0)</f>
        <v>150.5</v>
      </c>
      <c r="Q546" s="18" t="s">
        <v>8313</v>
      </c>
      <c r="R546" t="s">
        <v>8314</v>
      </c>
      <c r="S546" s="14">
        <f t="shared" si="16"/>
        <v>41891.780023148152</v>
      </c>
      <c r="T546">
        <f t="shared" si="17"/>
        <v>2014</v>
      </c>
    </row>
    <row r="547" spans="1:20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 s="16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>ROUND(E547/D547*100,0)</f>
        <v>114</v>
      </c>
      <c r="P547" s="13">
        <f>IFERROR(ROUND(E547/L547,2),0)</f>
        <v>103.22</v>
      </c>
      <c r="Q547" s="18" t="s">
        <v>8321</v>
      </c>
      <c r="R547" t="s">
        <v>8322</v>
      </c>
      <c r="S547" s="14">
        <f t="shared" si="16"/>
        <v>42292.250787037032</v>
      </c>
      <c r="T547">
        <f t="shared" si="17"/>
        <v>2015</v>
      </c>
    </row>
    <row r="548" spans="1:20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 s="16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>ROUND(E548/D548*100,0)</f>
        <v>171</v>
      </c>
      <c r="P548" s="13">
        <f>IFERROR(ROUND(E548/L548,2),0)</f>
        <v>25.43</v>
      </c>
      <c r="Q548" s="18" t="s">
        <v>8316</v>
      </c>
      <c r="R548" t="s">
        <v>8317</v>
      </c>
      <c r="S548" s="14">
        <f t="shared" si="16"/>
        <v>41484.664247685185</v>
      </c>
      <c r="T548">
        <f t="shared" si="17"/>
        <v>2013</v>
      </c>
    </row>
    <row r="549" spans="1:20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 s="16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>ROUND(E549/D549*100,0)</f>
        <v>27</v>
      </c>
      <c r="P549" s="13">
        <f>IFERROR(ROUND(E549/L549,2),0)</f>
        <v>402.71</v>
      </c>
      <c r="Q549" s="18" t="s">
        <v>8308</v>
      </c>
      <c r="R549" t="s">
        <v>8342</v>
      </c>
      <c r="S549" s="14">
        <f t="shared" si="16"/>
        <v>42283.592465277776</v>
      </c>
      <c r="T549">
        <f t="shared" si="17"/>
        <v>2015</v>
      </c>
    </row>
    <row r="550" spans="1:20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 s="16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>ROUND(E550/D550*100,0)</f>
        <v>109</v>
      </c>
      <c r="P550" s="13">
        <f>IFERROR(ROUND(E550/L550,2),0)</f>
        <v>103.68</v>
      </c>
      <c r="Q550" s="18" t="s">
        <v>8327</v>
      </c>
      <c r="R550" t="s">
        <v>8341</v>
      </c>
      <c r="S550" s="14">
        <f t="shared" si="16"/>
        <v>42269.967835648145</v>
      </c>
      <c r="T550">
        <f t="shared" si="17"/>
        <v>2015</v>
      </c>
    </row>
    <row r="551" spans="1:20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 s="16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>ROUND(E551/D551*100,0)</f>
        <v>136</v>
      </c>
      <c r="P551" s="13">
        <f>IFERROR(ROUND(E551/L551,2),0)</f>
        <v>59.97</v>
      </c>
      <c r="Q551" s="18" t="s">
        <v>8311</v>
      </c>
      <c r="R551" t="s">
        <v>8333</v>
      </c>
      <c r="S551" s="14">
        <f t="shared" si="16"/>
        <v>42200.578310185185</v>
      </c>
      <c r="T551">
        <f t="shared" si="17"/>
        <v>2015</v>
      </c>
    </row>
    <row r="552" spans="1:20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 s="16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>ROUND(E552/D552*100,0)</f>
        <v>1357</v>
      </c>
      <c r="P552" s="13">
        <f>IFERROR(ROUND(E552/L552,2),0)</f>
        <v>14.37</v>
      </c>
      <c r="Q552" s="18" t="s">
        <v>8316</v>
      </c>
      <c r="R552" t="s">
        <v>8317</v>
      </c>
      <c r="S552" s="14">
        <f t="shared" si="16"/>
        <v>42315.699490740735</v>
      </c>
      <c r="T552">
        <f t="shared" si="17"/>
        <v>2015</v>
      </c>
    </row>
    <row r="553" spans="1:20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 s="16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>ROUND(E553/D553*100,0)</f>
        <v>271</v>
      </c>
      <c r="P553" s="13">
        <f>IFERROR(ROUND(E553/L553,2),0)</f>
        <v>140.97999999999999</v>
      </c>
      <c r="Q553" s="18" t="s">
        <v>8316</v>
      </c>
      <c r="R553" t="s">
        <v>8317</v>
      </c>
      <c r="S553" s="14">
        <f t="shared" si="16"/>
        <v>42452.825740740736</v>
      </c>
      <c r="T553">
        <f t="shared" si="17"/>
        <v>2016</v>
      </c>
    </row>
    <row r="554" spans="1:20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 s="16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>ROUND(E554/D554*100,0)</f>
        <v>135</v>
      </c>
      <c r="P554" s="13">
        <f>IFERROR(ROUND(E554/L554,2),0)</f>
        <v>79.41</v>
      </c>
      <c r="Q554" s="18" t="s">
        <v>8313</v>
      </c>
      <c r="R554" t="s">
        <v>8314</v>
      </c>
      <c r="S554" s="14">
        <f t="shared" si="16"/>
        <v>42298.34783564815</v>
      </c>
      <c r="T554">
        <f t="shared" si="17"/>
        <v>2015</v>
      </c>
    </row>
    <row r="555" spans="1:20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 s="16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>ROUND(E555/D555*100,0)</f>
        <v>154</v>
      </c>
      <c r="P555" s="13">
        <f>IFERROR(ROUND(E555/L555,2),0)</f>
        <v>70.58</v>
      </c>
      <c r="Q555" s="18" t="s">
        <v>8327</v>
      </c>
      <c r="R555" t="s">
        <v>8331</v>
      </c>
      <c r="S555" s="14">
        <f t="shared" si="16"/>
        <v>41600.538657407407</v>
      </c>
      <c r="T555">
        <f t="shared" si="17"/>
        <v>2013</v>
      </c>
    </row>
    <row r="556" spans="1:20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 s="1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>ROUND(E556/D556*100,0)</f>
        <v>105</v>
      </c>
      <c r="P556" s="13">
        <f>IFERROR(ROUND(E556/L556,2),0)</f>
        <v>78.66</v>
      </c>
      <c r="Q556" s="18" t="s">
        <v>8321</v>
      </c>
      <c r="R556" t="s">
        <v>8322</v>
      </c>
      <c r="S556" s="14">
        <f t="shared" si="16"/>
        <v>41079.877442129626</v>
      </c>
      <c r="T556">
        <f t="shared" si="17"/>
        <v>2012</v>
      </c>
    </row>
    <row r="557" spans="1:20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 s="16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>ROUND(E557/D557*100,0)</f>
        <v>103</v>
      </c>
      <c r="P557" s="13">
        <f>IFERROR(ROUND(E557/L557,2),0)</f>
        <v>234.79</v>
      </c>
      <c r="Q557" s="18" t="s">
        <v>8313</v>
      </c>
      <c r="R557" t="s">
        <v>8314</v>
      </c>
      <c r="S557" s="14">
        <f t="shared" si="16"/>
        <v>42297.748067129629</v>
      </c>
      <c r="T557">
        <f t="shared" si="17"/>
        <v>2015</v>
      </c>
    </row>
    <row r="558" spans="1:20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 s="16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>ROUND(E558/D558*100,0)</f>
        <v>199</v>
      </c>
      <c r="P558" s="13">
        <f>IFERROR(ROUND(E558/L558,2),0)</f>
        <v>94.49</v>
      </c>
      <c r="Q558" s="18" t="s">
        <v>8327</v>
      </c>
      <c r="R558" t="s">
        <v>8331</v>
      </c>
      <c r="S558" s="14">
        <f t="shared" si="16"/>
        <v>40487.621365740742</v>
      </c>
      <c r="T558">
        <f t="shared" si="17"/>
        <v>2010</v>
      </c>
    </row>
    <row r="559" spans="1:20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 s="16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>ROUND(E559/D559*100,0)</f>
        <v>44</v>
      </c>
      <c r="P559" s="13">
        <f>IFERROR(ROUND(E559/L559,2),0)</f>
        <v>174.95</v>
      </c>
      <c r="Q559" s="18" t="s">
        <v>8308</v>
      </c>
      <c r="R559" t="s">
        <v>8310</v>
      </c>
      <c r="S559" s="14">
        <f t="shared" si="16"/>
        <v>42676.583599537036</v>
      </c>
      <c r="T559">
        <f t="shared" si="17"/>
        <v>2016</v>
      </c>
    </row>
    <row r="560" spans="1:20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 s="16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>ROUND(E560/D560*100,0)</f>
        <v>102</v>
      </c>
      <c r="P560" s="13">
        <f>IFERROR(ROUND(E560/L560,2),0)</f>
        <v>141.41999999999999</v>
      </c>
      <c r="Q560" s="18" t="s">
        <v>8311</v>
      </c>
      <c r="R560" t="s">
        <v>8333</v>
      </c>
      <c r="S560" s="14">
        <f t="shared" si="16"/>
        <v>41401.648217592592</v>
      </c>
      <c r="T560">
        <f t="shared" si="17"/>
        <v>2013</v>
      </c>
    </row>
    <row r="561" spans="1:20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 s="16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>ROUND(E561/D561*100,0)</f>
        <v>111</v>
      </c>
      <c r="P561" s="13">
        <f>IFERROR(ROUND(E561/L561,2),0)</f>
        <v>74.180000000000007</v>
      </c>
      <c r="Q561" s="18" t="s">
        <v>8319</v>
      </c>
      <c r="R561" t="s">
        <v>8320</v>
      </c>
      <c r="S561" s="14">
        <f t="shared" si="16"/>
        <v>41786.640543981484</v>
      </c>
      <c r="T561">
        <f t="shared" si="17"/>
        <v>2014</v>
      </c>
    </row>
    <row r="562" spans="1:20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 s="16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>ROUND(E562/D562*100,0)</f>
        <v>147</v>
      </c>
      <c r="P562" s="13">
        <f>IFERROR(ROUND(E562/L562,2),0)</f>
        <v>52.7</v>
      </c>
      <c r="Q562" s="18" t="s">
        <v>8316</v>
      </c>
      <c r="R562" t="s">
        <v>8317</v>
      </c>
      <c r="S562" s="14">
        <f t="shared" si="16"/>
        <v>42262.416643518518</v>
      </c>
      <c r="T562">
        <f t="shared" si="17"/>
        <v>2015</v>
      </c>
    </row>
    <row r="563" spans="1:20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 s="16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>ROUND(E563/D563*100,0)</f>
        <v>105</v>
      </c>
      <c r="P563" s="13">
        <f>IFERROR(ROUND(E563/L563,2),0)</f>
        <v>118.74</v>
      </c>
      <c r="Q563" s="18" t="s">
        <v>8313</v>
      </c>
      <c r="R563" t="s">
        <v>8314</v>
      </c>
      <c r="S563" s="14">
        <f t="shared" si="16"/>
        <v>42130.865150462967</v>
      </c>
      <c r="T563">
        <f t="shared" si="17"/>
        <v>2015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 s="16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>ROUND(E564/D564*100,0)</f>
        <v>101</v>
      </c>
      <c r="P564" s="13">
        <f>IFERROR(ROUND(E564/L564,2),0)</f>
        <v>70.77</v>
      </c>
      <c r="Q564" s="18" t="s">
        <v>8323</v>
      </c>
      <c r="R564" t="s">
        <v>8326</v>
      </c>
      <c r="S564" s="14">
        <f t="shared" si="16"/>
        <v>42059.085752314815</v>
      </c>
      <c r="T564">
        <f t="shared" si="17"/>
        <v>2015</v>
      </c>
    </row>
    <row r="565" spans="1:20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 s="16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>ROUND(E565/D565*100,0)</f>
        <v>109</v>
      </c>
      <c r="P565" s="13">
        <f>IFERROR(ROUND(E565/L565,2),0)</f>
        <v>84.11</v>
      </c>
      <c r="Q565" s="18" t="s">
        <v>8323</v>
      </c>
      <c r="R565" t="s">
        <v>8324</v>
      </c>
      <c r="S565" s="14">
        <f t="shared" si="16"/>
        <v>42387.7268287037</v>
      </c>
      <c r="T565">
        <f t="shared" si="17"/>
        <v>2016</v>
      </c>
    </row>
    <row r="566" spans="1:20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 s="1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>ROUND(E566/D566*100,0)</f>
        <v>262</v>
      </c>
      <c r="P566" s="13">
        <f>IFERROR(ROUND(E566/L566,2),0)</f>
        <v>127.32</v>
      </c>
      <c r="Q566" s="18" t="s">
        <v>8308</v>
      </c>
      <c r="R566" t="s">
        <v>8309</v>
      </c>
      <c r="S566" s="14">
        <f t="shared" si="16"/>
        <v>40898.089236111111</v>
      </c>
      <c r="T566">
        <f t="shared" si="17"/>
        <v>2011</v>
      </c>
    </row>
    <row r="567" spans="1:20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 s="16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>ROUND(E567/D567*100,0)</f>
        <v>101</v>
      </c>
      <c r="P567" s="13">
        <f>IFERROR(ROUND(E567/L567,2),0)</f>
        <v>211.48</v>
      </c>
      <c r="Q567" s="18" t="s">
        <v>8313</v>
      </c>
      <c r="R567" t="s">
        <v>8314</v>
      </c>
      <c r="S567" s="14">
        <f t="shared" si="16"/>
        <v>42138.506377314814</v>
      </c>
      <c r="T567">
        <f t="shared" si="17"/>
        <v>2015</v>
      </c>
    </row>
    <row r="568" spans="1:20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 s="16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>ROUND(E568/D568*100,0)</f>
        <v>104</v>
      </c>
      <c r="P568" s="13">
        <f>IFERROR(ROUND(E568/L568,2),0)</f>
        <v>81.849999999999994</v>
      </c>
      <c r="Q568" s="18" t="s">
        <v>8321</v>
      </c>
      <c r="R568" t="s">
        <v>8322</v>
      </c>
      <c r="S568" s="14">
        <f t="shared" si="16"/>
        <v>42043.605578703704</v>
      </c>
      <c r="T568">
        <f t="shared" si="17"/>
        <v>2015</v>
      </c>
    </row>
    <row r="569" spans="1:20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 s="16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>ROUND(E569/D569*100,0)</f>
        <v>132</v>
      </c>
      <c r="P569" s="13">
        <f>IFERROR(ROUND(E569/L569,2),0)</f>
        <v>78.58</v>
      </c>
      <c r="Q569" s="18" t="s">
        <v>8321</v>
      </c>
      <c r="R569" t="s">
        <v>8322</v>
      </c>
      <c r="S569" s="14">
        <f t="shared" si="16"/>
        <v>41785.452534722222</v>
      </c>
      <c r="T569">
        <f t="shared" si="17"/>
        <v>2014</v>
      </c>
    </row>
    <row r="570" spans="1:20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 s="16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>ROUND(E570/D570*100,0)</f>
        <v>104</v>
      </c>
      <c r="P570" s="13">
        <f>IFERROR(ROUND(E570/L570,2),0)</f>
        <v>56.46</v>
      </c>
      <c r="Q570" s="18" t="s">
        <v>8321</v>
      </c>
      <c r="R570" t="s">
        <v>8322</v>
      </c>
      <c r="S570" s="14">
        <f t="shared" si="16"/>
        <v>40379.776435185187</v>
      </c>
      <c r="T570">
        <f t="shared" si="17"/>
        <v>2010</v>
      </c>
    </row>
    <row r="571" spans="1:20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 s="16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>ROUND(E571/D571*100,0)</f>
        <v>112</v>
      </c>
      <c r="P571" s="13">
        <f>IFERROR(ROUND(E571/L571,2),0)</f>
        <v>367.97</v>
      </c>
      <c r="Q571" s="18" t="s">
        <v>8308</v>
      </c>
      <c r="R571" t="s">
        <v>8310</v>
      </c>
      <c r="S571" s="14">
        <f t="shared" si="16"/>
        <v>42257.882731481484</v>
      </c>
      <c r="T571">
        <f t="shared" si="17"/>
        <v>2015</v>
      </c>
    </row>
    <row r="572" spans="1:20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 s="16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>ROUND(E572/D572*100,0)</f>
        <v>107</v>
      </c>
      <c r="P572" s="13">
        <f>IFERROR(ROUND(E572/L572,2),0)</f>
        <v>273.83</v>
      </c>
      <c r="Q572" s="18" t="s">
        <v>8321</v>
      </c>
      <c r="R572" t="s">
        <v>8343</v>
      </c>
      <c r="S572" s="14">
        <f t="shared" si="16"/>
        <v>41583.083981481483</v>
      </c>
      <c r="T572">
        <f t="shared" si="17"/>
        <v>2013</v>
      </c>
    </row>
    <row r="573" spans="1:20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 s="16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>ROUND(E573/D573*100,0)</f>
        <v>21</v>
      </c>
      <c r="P573" s="13">
        <f>IFERROR(ROUND(E573/L573,2),0)</f>
        <v>105.93</v>
      </c>
      <c r="Q573" s="18" t="s">
        <v>8308</v>
      </c>
      <c r="R573" t="s">
        <v>8342</v>
      </c>
      <c r="S573" s="14">
        <f t="shared" si="16"/>
        <v>42247.496759259258</v>
      </c>
      <c r="T573">
        <f t="shared" si="17"/>
        <v>2015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 s="16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>ROUND(E574/D574*100,0)</f>
        <v>128</v>
      </c>
      <c r="P574" s="13">
        <f>IFERROR(ROUND(E574/L574,2),0)</f>
        <v>72.760000000000005</v>
      </c>
      <c r="Q574" s="18" t="s">
        <v>8323</v>
      </c>
      <c r="R574" t="s">
        <v>8326</v>
      </c>
      <c r="S574" s="14">
        <f t="shared" si="16"/>
        <v>42144.573807870373</v>
      </c>
      <c r="T574">
        <f t="shared" si="17"/>
        <v>2015</v>
      </c>
    </row>
    <row r="575" spans="1:20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 s="16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>ROUND(E575/D575*100,0)</f>
        <v>128</v>
      </c>
      <c r="P575" s="13">
        <f>IFERROR(ROUND(E575/L575,2),0)</f>
        <v>492.31</v>
      </c>
      <c r="Q575" s="18" t="s">
        <v>8311</v>
      </c>
      <c r="R575" t="s">
        <v>8333</v>
      </c>
      <c r="S575" s="14">
        <f t="shared" si="16"/>
        <v>42019.590173611112</v>
      </c>
      <c r="T575">
        <f t="shared" si="17"/>
        <v>2015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 s="1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>ROUND(E576/D576*100,0)</f>
        <v>128</v>
      </c>
      <c r="P576" s="13">
        <f>IFERROR(ROUND(E576/L576,2),0)</f>
        <v>90.74</v>
      </c>
      <c r="Q576" s="18" t="s">
        <v>8323</v>
      </c>
      <c r="R576" t="s">
        <v>8326</v>
      </c>
      <c r="S576" s="14">
        <f t="shared" si="16"/>
        <v>42158.065694444449</v>
      </c>
      <c r="T576">
        <f t="shared" si="17"/>
        <v>2015</v>
      </c>
    </row>
    <row r="577" spans="1:20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 s="16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>ROUND(E577/D577*100,0)</f>
        <v>26</v>
      </c>
      <c r="P577" s="13">
        <f>IFERROR(ROUND(E577/L577,2),0)</f>
        <v>133.25</v>
      </c>
      <c r="Q577" s="18" t="s">
        <v>8308</v>
      </c>
      <c r="R577" t="s">
        <v>8310</v>
      </c>
      <c r="S577" s="14">
        <f t="shared" si="16"/>
        <v>42504.403877314813</v>
      </c>
      <c r="T577">
        <f t="shared" si="17"/>
        <v>2016</v>
      </c>
    </row>
    <row r="578" spans="1:20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 s="16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>ROUND(E578/D578*100,0)</f>
        <v>120</v>
      </c>
      <c r="P578" s="13">
        <f>IFERROR(ROUND(E578/L578,2),0)</f>
        <v>108.24</v>
      </c>
      <c r="Q578" s="18" t="s">
        <v>8323</v>
      </c>
      <c r="R578" t="s">
        <v>8324</v>
      </c>
      <c r="S578" s="14">
        <f t="shared" si="16"/>
        <v>41888.674826388888</v>
      </c>
      <c r="T578">
        <f t="shared" si="17"/>
        <v>2014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 s="16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>ROUND(E579/D579*100,0)</f>
        <v>127</v>
      </c>
      <c r="P579" s="13">
        <f>IFERROR(ROUND(E579/L579,2),0)</f>
        <v>69.569999999999993</v>
      </c>
      <c r="Q579" s="18" t="s">
        <v>8323</v>
      </c>
      <c r="R579" t="s">
        <v>8326</v>
      </c>
      <c r="S579" s="14">
        <f t="shared" ref="S579:S642" si="18">(((J579/60)/60)/24)+DATE(1970,1,1)</f>
        <v>41871.755694444444</v>
      </c>
      <c r="T579">
        <f t="shared" ref="T579:T642" si="19">YEAR(S579)</f>
        <v>2014</v>
      </c>
    </row>
    <row r="580" spans="1:20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 s="16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>ROUND(E580/D580*100,0)</f>
        <v>106</v>
      </c>
      <c r="P580" s="13">
        <f>IFERROR(ROUND(E580/L580,2),0)</f>
        <v>62.71</v>
      </c>
      <c r="Q580" s="18" t="s">
        <v>8321</v>
      </c>
      <c r="R580" t="s">
        <v>8322</v>
      </c>
      <c r="S580" s="14">
        <f t="shared" si="18"/>
        <v>40567.694560185184</v>
      </c>
      <c r="T580">
        <f t="shared" si="19"/>
        <v>2011</v>
      </c>
    </row>
    <row r="581" spans="1:20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 s="16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>ROUND(E581/D581*100,0)</f>
        <v>253</v>
      </c>
      <c r="P581" s="13">
        <f>IFERROR(ROUND(E581/L581,2),0)</f>
        <v>68.25</v>
      </c>
      <c r="Q581" s="18" t="s">
        <v>8308</v>
      </c>
      <c r="R581" t="s">
        <v>8309</v>
      </c>
      <c r="S581" s="14">
        <f t="shared" si="18"/>
        <v>42704.857094907406</v>
      </c>
      <c r="T581">
        <f t="shared" si="19"/>
        <v>2016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 s="16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>ROUND(E582/D582*100,0)</f>
        <v>103</v>
      </c>
      <c r="P582" s="13">
        <f>IFERROR(ROUND(E582/L582,2),0)</f>
        <v>93.81</v>
      </c>
      <c r="Q582" s="18" t="s">
        <v>8323</v>
      </c>
      <c r="R582" t="s">
        <v>8326</v>
      </c>
      <c r="S582" s="14">
        <f t="shared" si="18"/>
        <v>41964.315532407403</v>
      </c>
      <c r="T582">
        <f t="shared" si="19"/>
        <v>2014</v>
      </c>
    </row>
    <row r="583" spans="1:20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 s="16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>ROUND(E583/D583*100,0)</f>
        <v>100</v>
      </c>
      <c r="P583" s="13">
        <f>IFERROR(ROUND(E583/L583,2),0)</f>
        <v>126.81</v>
      </c>
      <c r="Q583" s="18" t="s">
        <v>8327</v>
      </c>
      <c r="R583" t="s">
        <v>8331</v>
      </c>
      <c r="S583" s="14">
        <f t="shared" si="18"/>
        <v>41186.306527777779</v>
      </c>
      <c r="T583">
        <f t="shared" si="19"/>
        <v>2012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 s="16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>ROUND(E584/D584*100,0)</f>
        <v>70</v>
      </c>
      <c r="P584" s="13">
        <f>IFERROR(ROUND(E584/L584,2),0)</f>
        <v>63.56</v>
      </c>
      <c r="Q584" s="18" t="s">
        <v>8323</v>
      </c>
      <c r="R584" t="s">
        <v>8326</v>
      </c>
      <c r="S584" s="14">
        <f t="shared" si="18"/>
        <v>41990.584108796291</v>
      </c>
      <c r="T584">
        <f t="shared" si="19"/>
        <v>2014</v>
      </c>
    </row>
    <row r="585" spans="1:20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 s="16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>ROUND(E585/D585*100,0)</f>
        <v>31</v>
      </c>
      <c r="P585" s="13">
        <f>IFERROR(ROUND(E585/L585,2),0)</f>
        <v>102.02</v>
      </c>
      <c r="Q585" s="18" t="s">
        <v>8308</v>
      </c>
      <c r="R585" t="s">
        <v>8310</v>
      </c>
      <c r="S585" s="14">
        <f t="shared" si="18"/>
        <v>42402.709652777776</v>
      </c>
      <c r="T585">
        <f t="shared" si="19"/>
        <v>2016</v>
      </c>
    </row>
    <row r="586" spans="1:20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 s="1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>ROUND(E586/D586*100,0)</f>
        <v>497</v>
      </c>
      <c r="P586" s="13">
        <f>IFERROR(ROUND(E586/L586,2),0)</f>
        <v>51.72</v>
      </c>
      <c r="Q586" s="18" t="s">
        <v>8327</v>
      </c>
      <c r="R586" t="s">
        <v>8331</v>
      </c>
      <c r="S586" s="14">
        <f t="shared" si="18"/>
        <v>41399.99622685185</v>
      </c>
      <c r="T586">
        <f t="shared" si="19"/>
        <v>2013</v>
      </c>
    </row>
    <row r="587" spans="1:20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 s="16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>ROUND(E587/D587*100,0)</f>
        <v>123</v>
      </c>
      <c r="P587" s="13">
        <f>IFERROR(ROUND(E587/L587,2),0)</f>
        <v>94.74</v>
      </c>
      <c r="Q587" s="18" t="s">
        <v>8313</v>
      </c>
      <c r="R587" t="s">
        <v>8314</v>
      </c>
      <c r="S587" s="14">
        <f t="shared" si="18"/>
        <v>42758.975937499999</v>
      </c>
      <c r="T587">
        <f t="shared" si="19"/>
        <v>2017</v>
      </c>
    </row>
    <row r="588" spans="1:20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 s="16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>ROUND(E588/D588*100,0)</f>
        <v>124</v>
      </c>
      <c r="P588" s="13">
        <f>IFERROR(ROUND(E588/L588,2),0)</f>
        <v>92.54</v>
      </c>
      <c r="Q588" s="18" t="s">
        <v>8327</v>
      </c>
      <c r="R588" t="s">
        <v>8331</v>
      </c>
      <c r="S588" s="14">
        <f t="shared" si="18"/>
        <v>40564.994837962964</v>
      </c>
      <c r="T588">
        <f t="shared" si="19"/>
        <v>2011</v>
      </c>
    </row>
    <row r="589" spans="1:20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 s="16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>ROUND(E589/D589*100,0)</f>
        <v>124</v>
      </c>
      <c r="P589" s="13">
        <f>IFERROR(ROUND(E589/L589,2),0)</f>
        <v>88.24</v>
      </c>
      <c r="Q589" s="18" t="s">
        <v>8308</v>
      </c>
      <c r="R589" t="s">
        <v>8309</v>
      </c>
      <c r="S589" s="14">
        <f t="shared" si="18"/>
        <v>42331.708032407405</v>
      </c>
      <c r="T589">
        <f t="shared" si="19"/>
        <v>2015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 s="16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>ROUND(E590/D590*100,0)</f>
        <v>103</v>
      </c>
      <c r="P590" s="13">
        <f>IFERROR(ROUND(E590/L590,2),0)</f>
        <v>62.05</v>
      </c>
      <c r="Q590" s="18" t="s">
        <v>8323</v>
      </c>
      <c r="R590" t="s">
        <v>8326</v>
      </c>
      <c r="S590" s="14">
        <f t="shared" si="18"/>
        <v>41802.574282407404</v>
      </c>
      <c r="T590">
        <f t="shared" si="19"/>
        <v>2014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 s="16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>ROUND(E591/D591*100,0)</f>
        <v>123</v>
      </c>
      <c r="P591" s="13">
        <f>IFERROR(ROUND(E591/L591,2),0)</f>
        <v>71.239999999999995</v>
      </c>
      <c r="Q591" s="18" t="s">
        <v>8323</v>
      </c>
      <c r="R591" t="s">
        <v>8326</v>
      </c>
      <c r="S591" s="14">
        <f t="shared" si="18"/>
        <v>42473.007037037038</v>
      </c>
      <c r="T591">
        <f t="shared" si="19"/>
        <v>2016</v>
      </c>
    </row>
    <row r="592" spans="1:20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 s="16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>ROUND(E592/D592*100,0)</f>
        <v>246</v>
      </c>
      <c r="P592" s="13">
        <f>IFERROR(ROUND(E592/L592,2),0)</f>
        <v>67.7</v>
      </c>
      <c r="Q592" s="18" t="s">
        <v>8323</v>
      </c>
      <c r="R592" t="s">
        <v>8324</v>
      </c>
      <c r="S592" s="14">
        <f t="shared" si="18"/>
        <v>41158.993923611109</v>
      </c>
      <c r="T592">
        <f t="shared" si="19"/>
        <v>2012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 s="16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>ROUND(E593/D593*100,0)</f>
        <v>102</v>
      </c>
      <c r="P593" s="13">
        <f>IFERROR(ROUND(E593/L593,2),0)</f>
        <v>106.57</v>
      </c>
      <c r="Q593" s="18" t="s">
        <v>8323</v>
      </c>
      <c r="R593" t="s">
        <v>8326</v>
      </c>
      <c r="S593" s="14">
        <f t="shared" si="18"/>
        <v>42337.792511574073</v>
      </c>
      <c r="T593">
        <f t="shared" si="19"/>
        <v>2015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 s="16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>ROUND(E594/D594*100,0)</f>
        <v>102</v>
      </c>
      <c r="P594" s="13">
        <f>IFERROR(ROUND(E594/L594,2),0)</f>
        <v>66.59</v>
      </c>
      <c r="Q594" s="18" t="s">
        <v>8323</v>
      </c>
      <c r="R594" t="s">
        <v>8326</v>
      </c>
      <c r="S594" s="14">
        <f t="shared" si="18"/>
        <v>41971.002152777779</v>
      </c>
      <c r="T594">
        <f t="shared" si="19"/>
        <v>2014</v>
      </c>
    </row>
    <row r="595" spans="1:20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 s="16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>ROUND(E595/D595*100,0)</f>
        <v>102</v>
      </c>
      <c r="P595" s="13">
        <f>IFERROR(ROUND(E595/L595,2),0)</f>
        <v>103.64</v>
      </c>
      <c r="Q595" s="18" t="s">
        <v>8313</v>
      </c>
      <c r="R595" t="s">
        <v>8314</v>
      </c>
      <c r="S595" s="14">
        <f t="shared" si="18"/>
        <v>42636.868518518517</v>
      </c>
      <c r="T595">
        <f t="shared" si="19"/>
        <v>2016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 s="1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>ROUND(E596/D596*100,0)</f>
        <v>122</v>
      </c>
      <c r="P596" s="13">
        <f>IFERROR(ROUND(E596/L596,2),0)</f>
        <v>716.35</v>
      </c>
      <c r="Q596" s="18" t="s">
        <v>8323</v>
      </c>
      <c r="R596" t="s">
        <v>8326</v>
      </c>
      <c r="S596" s="14">
        <f t="shared" si="18"/>
        <v>42605.765381944439</v>
      </c>
      <c r="T596">
        <f t="shared" si="19"/>
        <v>2016</v>
      </c>
    </row>
    <row r="597" spans="1:20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 s="16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>ROUND(E597/D597*100,0)</f>
        <v>101</v>
      </c>
      <c r="P597" s="13">
        <f>IFERROR(ROUND(E597/L597,2),0)</f>
        <v>139.83000000000001</v>
      </c>
      <c r="Q597" s="18" t="s">
        <v>8321</v>
      </c>
      <c r="R597" t="s">
        <v>8322</v>
      </c>
      <c r="S597" s="14">
        <f t="shared" si="18"/>
        <v>42163.897916666669</v>
      </c>
      <c r="T597">
        <f t="shared" si="19"/>
        <v>2015</v>
      </c>
    </row>
    <row r="598" spans="1:20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 s="16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>ROUND(E598/D598*100,0)</f>
        <v>122</v>
      </c>
      <c r="P598" s="13">
        <f>IFERROR(ROUND(E598/L598,2),0)</f>
        <v>109.59</v>
      </c>
      <c r="Q598" s="18" t="s">
        <v>8323</v>
      </c>
      <c r="R598" t="s">
        <v>8324</v>
      </c>
      <c r="S598" s="14">
        <f t="shared" si="18"/>
        <v>42654.973703703698</v>
      </c>
      <c r="T598">
        <f t="shared" si="19"/>
        <v>2016</v>
      </c>
    </row>
    <row r="599" spans="1:20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 s="16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>ROUND(E599/D599*100,0)</f>
        <v>121</v>
      </c>
      <c r="P599" s="13">
        <f>IFERROR(ROUND(E599/L599,2),0)</f>
        <v>55.81</v>
      </c>
      <c r="Q599" s="18" t="s">
        <v>8308</v>
      </c>
      <c r="R599" t="s">
        <v>8309</v>
      </c>
      <c r="S599" s="14">
        <f t="shared" si="18"/>
        <v>41387.171805555554</v>
      </c>
      <c r="T599">
        <f t="shared" si="19"/>
        <v>2013</v>
      </c>
    </row>
    <row r="600" spans="1:20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 s="16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>ROUND(E600/D600*100,0)</f>
        <v>110</v>
      </c>
      <c r="P600" s="13">
        <f>IFERROR(ROUND(E600/L600,2),0)</f>
        <v>31.44</v>
      </c>
      <c r="Q600" s="18" t="s">
        <v>8308</v>
      </c>
      <c r="R600" t="s">
        <v>8315</v>
      </c>
      <c r="S600" s="14">
        <f t="shared" si="18"/>
        <v>41726.712754629632</v>
      </c>
      <c r="T600">
        <f t="shared" si="19"/>
        <v>2014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 s="16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>ROUND(E601/D601*100,0)</f>
        <v>101</v>
      </c>
      <c r="P601" s="13">
        <f>IFERROR(ROUND(E601/L601,2),0)</f>
        <v>60.48</v>
      </c>
      <c r="Q601" s="18" t="s">
        <v>8323</v>
      </c>
      <c r="R601" t="s">
        <v>8326</v>
      </c>
      <c r="S601" s="14">
        <f t="shared" si="18"/>
        <v>42068.888391203705</v>
      </c>
      <c r="T601">
        <f t="shared" si="19"/>
        <v>2015</v>
      </c>
    </row>
    <row r="602" spans="1:20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 s="16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>ROUND(E602/D602*100,0)</f>
        <v>100</v>
      </c>
      <c r="P602" s="13">
        <f>IFERROR(ROUND(E602/L602,2),0)</f>
        <v>169.61</v>
      </c>
      <c r="Q602" s="18" t="s">
        <v>8321</v>
      </c>
      <c r="R602" t="s">
        <v>8332</v>
      </c>
      <c r="S602" s="14">
        <f t="shared" si="18"/>
        <v>42324.96393518518</v>
      </c>
      <c r="T602">
        <f t="shared" si="19"/>
        <v>2015</v>
      </c>
    </row>
    <row r="603" spans="1:20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 s="16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>ROUND(E603/D603*100,0)</f>
        <v>120</v>
      </c>
      <c r="P603" s="13">
        <f>IFERROR(ROUND(E603/L603,2),0)</f>
        <v>63.38</v>
      </c>
      <c r="Q603" s="18" t="s">
        <v>8327</v>
      </c>
      <c r="R603" t="s">
        <v>8336</v>
      </c>
      <c r="S603" s="14">
        <f t="shared" si="18"/>
        <v>42607.226701388892</v>
      </c>
      <c r="T603">
        <f t="shared" si="19"/>
        <v>2016</v>
      </c>
    </row>
    <row r="604" spans="1:20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 s="16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>ROUND(E604/D604*100,0)</f>
        <v>100</v>
      </c>
      <c r="P604" s="13">
        <f>IFERROR(ROUND(E604/L604,2),0)</f>
        <v>171.84</v>
      </c>
      <c r="Q604" s="18" t="s">
        <v>8321</v>
      </c>
      <c r="R604" t="s">
        <v>8332</v>
      </c>
      <c r="S604" s="14">
        <f t="shared" si="18"/>
        <v>41760.796423611115</v>
      </c>
      <c r="T604">
        <f t="shared" si="19"/>
        <v>2014</v>
      </c>
    </row>
    <row r="605" spans="1:20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 s="16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>ROUND(E605/D605*100,0)</f>
        <v>107</v>
      </c>
      <c r="P605" s="13">
        <f>IFERROR(ROUND(E605/L605,2),0)</f>
        <v>71.900000000000006</v>
      </c>
      <c r="Q605" s="18" t="s">
        <v>8321</v>
      </c>
      <c r="R605" t="s">
        <v>8322</v>
      </c>
      <c r="S605" s="14">
        <f t="shared" si="18"/>
        <v>42760.498935185184</v>
      </c>
      <c r="T605">
        <f t="shared" si="19"/>
        <v>2017</v>
      </c>
    </row>
    <row r="606" spans="1:20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 s="1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>ROUND(E606/D606*100,0)</f>
        <v>150</v>
      </c>
      <c r="P606" s="13">
        <f>IFERROR(ROUND(E606/L606,2),0)</f>
        <v>55.82</v>
      </c>
      <c r="Q606" s="18" t="s">
        <v>8313</v>
      </c>
      <c r="R606" t="s">
        <v>8314</v>
      </c>
      <c r="S606" s="14">
        <f t="shared" si="18"/>
        <v>41806.637337962966</v>
      </c>
      <c r="T606">
        <f t="shared" si="19"/>
        <v>2014</v>
      </c>
    </row>
    <row r="607" spans="1:20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 s="16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>ROUND(E607/D607*100,0)</f>
        <v>100</v>
      </c>
      <c r="P607" s="13">
        <f>IFERROR(ROUND(E607/L607,2),0)</f>
        <v>137.93</v>
      </c>
      <c r="Q607" s="18" t="s">
        <v>8321</v>
      </c>
      <c r="R607" t="s">
        <v>8332</v>
      </c>
      <c r="S607" s="14">
        <f t="shared" si="18"/>
        <v>42271.176446759258</v>
      </c>
      <c r="T607">
        <f t="shared" si="19"/>
        <v>2015</v>
      </c>
    </row>
    <row r="608" spans="1:20" ht="48" x14ac:dyDescent="0.2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 s="16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>ROUND(E608/D608*100,0)</f>
        <v>100</v>
      </c>
      <c r="P608" s="13">
        <f>IFERROR(ROUND(E608/L608,2),0)</f>
        <v>1000</v>
      </c>
      <c r="Q608" s="18" t="s">
        <v>8323</v>
      </c>
      <c r="R608" t="s">
        <v>8326</v>
      </c>
      <c r="S608" s="14">
        <f t="shared" si="18"/>
        <v>41850.400937500002</v>
      </c>
      <c r="T608">
        <f t="shared" si="19"/>
        <v>2014</v>
      </c>
    </row>
    <row r="609" spans="1:20" ht="48" x14ac:dyDescent="0.2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 s="16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>ROUND(E609/D609*100,0)</f>
        <v>124</v>
      </c>
      <c r="P609" s="13">
        <f>IFERROR(ROUND(E609/L609,2),0)</f>
        <v>139.53</v>
      </c>
      <c r="Q609" s="18" t="s">
        <v>8321</v>
      </c>
      <c r="R609" t="s">
        <v>8322</v>
      </c>
      <c r="S609" s="14">
        <f t="shared" si="18"/>
        <v>41837.210543981484</v>
      </c>
      <c r="T609">
        <f t="shared" si="19"/>
        <v>2014</v>
      </c>
    </row>
    <row r="610" spans="1:20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 s="16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>ROUND(E610/D610*100,0)</f>
        <v>120</v>
      </c>
      <c r="P610" s="13">
        <f>IFERROR(ROUND(E610/L610,2),0)</f>
        <v>64.16</v>
      </c>
      <c r="Q610" s="18" t="s">
        <v>8323</v>
      </c>
      <c r="R610" t="s">
        <v>8324</v>
      </c>
      <c r="S610" s="14">
        <f t="shared" si="18"/>
        <v>42255.333252314813</v>
      </c>
      <c r="T610">
        <f t="shared" si="19"/>
        <v>2015</v>
      </c>
    </row>
    <row r="611" spans="1:20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 s="16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>ROUND(E611/D611*100,0)</f>
        <v>141</v>
      </c>
      <c r="P611" s="13">
        <f>IFERROR(ROUND(E611/L611,2),0)</f>
        <v>57.93</v>
      </c>
      <c r="Q611" s="18" t="s">
        <v>8316</v>
      </c>
      <c r="R611" t="s">
        <v>8317</v>
      </c>
      <c r="S611" s="14">
        <f t="shared" si="18"/>
        <v>40936.678506944445</v>
      </c>
      <c r="T611">
        <f t="shared" si="19"/>
        <v>2012</v>
      </c>
    </row>
    <row r="612" spans="1:20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 s="16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>ROUND(E612/D612*100,0)</f>
        <v>12</v>
      </c>
      <c r="P612" s="13">
        <f>IFERROR(ROUND(E612/L612,2),0)</f>
        <v>314.29000000000002</v>
      </c>
      <c r="Q612" s="18" t="s">
        <v>8321</v>
      </c>
      <c r="R612" t="s">
        <v>8325</v>
      </c>
      <c r="S612" s="14">
        <f t="shared" si="18"/>
        <v>41970.64061342593</v>
      </c>
      <c r="T612">
        <f t="shared" si="19"/>
        <v>2014</v>
      </c>
    </row>
    <row r="613" spans="1:20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 s="16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>ROUND(E613/D613*100,0)</f>
        <v>40</v>
      </c>
      <c r="P613" s="13">
        <f>IFERROR(ROUND(E613/L613,2),0)</f>
        <v>78.44</v>
      </c>
      <c r="Q613" s="18" t="s">
        <v>8313</v>
      </c>
      <c r="R613" t="s">
        <v>8314</v>
      </c>
      <c r="S613" s="14">
        <f t="shared" si="18"/>
        <v>42493.600810185191</v>
      </c>
      <c r="T613">
        <f t="shared" si="19"/>
        <v>2016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 s="16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>ROUND(E614/D614*100,0)</f>
        <v>119</v>
      </c>
      <c r="P614" s="13">
        <f>IFERROR(ROUND(E614/L614,2),0)</f>
        <v>125.05</v>
      </c>
      <c r="Q614" s="18" t="s">
        <v>8323</v>
      </c>
      <c r="R614" t="s">
        <v>8326</v>
      </c>
      <c r="S614" s="14">
        <f t="shared" si="18"/>
        <v>41989.24754629629</v>
      </c>
      <c r="T614">
        <f t="shared" si="19"/>
        <v>2014</v>
      </c>
    </row>
    <row r="615" spans="1:20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 s="16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>ROUND(E615/D615*100,0)</f>
        <v>39</v>
      </c>
      <c r="P615" s="13">
        <f>IFERROR(ROUND(E615/L615,2),0)</f>
        <v>788.53</v>
      </c>
      <c r="Q615" s="18" t="s">
        <v>8308</v>
      </c>
      <c r="R615" t="s">
        <v>8310</v>
      </c>
      <c r="S615" s="14">
        <f t="shared" si="18"/>
        <v>41984.692731481482</v>
      </c>
      <c r="T615">
        <f t="shared" si="19"/>
        <v>2014</v>
      </c>
    </row>
    <row r="616" spans="1:20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 s="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>ROUND(E616/D616*100,0)</f>
        <v>118</v>
      </c>
      <c r="P616" s="13">
        <f>IFERROR(ROUND(E616/L616,2),0)</f>
        <v>131.16999999999999</v>
      </c>
      <c r="Q616" s="18" t="s">
        <v>8327</v>
      </c>
      <c r="R616" t="s">
        <v>8331</v>
      </c>
      <c r="S616" s="14">
        <f t="shared" si="18"/>
        <v>41988.964062500003</v>
      </c>
      <c r="T616">
        <f t="shared" si="19"/>
        <v>2014</v>
      </c>
    </row>
    <row r="617" spans="1:20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 s="16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>ROUND(E617/D617*100,0)</f>
        <v>147</v>
      </c>
      <c r="P617" s="13">
        <f>IFERROR(ROUND(E617/L617,2),0)</f>
        <v>42.89</v>
      </c>
      <c r="Q617" s="18" t="s">
        <v>8308</v>
      </c>
      <c r="R617" t="s">
        <v>8310</v>
      </c>
      <c r="S617" s="14">
        <f t="shared" si="18"/>
        <v>42045.957314814819</v>
      </c>
      <c r="T617">
        <f t="shared" si="19"/>
        <v>2015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 s="16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>ROUND(E618/D618*100,0)</f>
        <v>100</v>
      </c>
      <c r="P618" s="13">
        <f>IFERROR(ROUND(E618/L618,2),0)</f>
        <v>93.98</v>
      </c>
      <c r="Q618" s="18" t="s">
        <v>8323</v>
      </c>
      <c r="R618" t="s">
        <v>8326</v>
      </c>
      <c r="S618" s="14">
        <f t="shared" si="18"/>
        <v>41826.871238425927</v>
      </c>
      <c r="T618">
        <f t="shared" si="19"/>
        <v>2014</v>
      </c>
    </row>
    <row r="619" spans="1:20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 s="16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>ROUND(E619/D619*100,0)</f>
        <v>235</v>
      </c>
      <c r="P619" s="13">
        <f>IFERROR(ROUND(E619/L619,2),0)</f>
        <v>64.180000000000007</v>
      </c>
      <c r="Q619" s="18" t="s">
        <v>8308</v>
      </c>
      <c r="R619" t="s">
        <v>8309</v>
      </c>
      <c r="S619" s="14">
        <f t="shared" si="18"/>
        <v>42010.822233796294</v>
      </c>
      <c r="T619">
        <f t="shared" si="19"/>
        <v>2015</v>
      </c>
    </row>
    <row r="620" spans="1:20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 s="16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>ROUND(E620/D620*100,0)</f>
        <v>1174</v>
      </c>
      <c r="P620" s="13">
        <f>IFERROR(ROUND(E620/L620,2),0)</f>
        <v>81.56</v>
      </c>
      <c r="Q620" s="18" t="s">
        <v>8316</v>
      </c>
      <c r="R620" t="s">
        <v>8317</v>
      </c>
      <c r="S620" s="14">
        <f t="shared" si="18"/>
        <v>42202.278194444443</v>
      </c>
      <c r="T620">
        <f t="shared" si="19"/>
        <v>2015</v>
      </c>
    </row>
    <row r="621" spans="1:20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 s="16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>ROUND(E621/D621*100,0)</f>
        <v>117</v>
      </c>
      <c r="P621" s="13">
        <f>IFERROR(ROUND(E621/L621,2),0)</f>
        <v>45.99</v>
      </c>
      <c r="Q621" s="18" t="s">
        <v>8327</v>
      </c>
      <c r="R621" t="s">
        <v>8329</v>
      </c>
      <c r="S621" s="14">
        <f t="shared" si="18"/>
        <v>42755.627372685187</v>
      </c>
      <c r="T621">
        <f t="shared" si="19"/>
        <v>2017</v>
      </c>
    </row>
    <row r="622" spans="1:20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 s="16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>ROUND(E622/D622*100,0)</f>
        <v>8</v>
      </c>
      <c r="P622" s="13">
        <f>IFERROR(ROUND(E622/L622,2),0)</f>
        <v>292.08</v>
      </c>
      <c r="Q622" s="18" t="s">
        <v>8308</v>
      </c>
      <c r="R622" t="s">
        <v>8310</v>
      </c>
      <c r="S622" s="14">
        <f t="shared" si="18"/>
        <v>41926.29965277778</v>
      </c>
      <c r="T622">
        <f t="shared" si="19"/>
        <v>2014</v>
      </c>
    </row>
    <row r="623" spans="1:20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 s="16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>ROUND(E623/D623*100,0)</f>
        <v>117</v>
      </c>
      <c r="P623" s="13">
        <f>IFERROR(ROUND(E623/L623,2),0)</f>
        <v>40.76</v>
      </c>
      <c r="Q623" s="18" t="s">
        <v>8321</v>
      </c>
      <c r="R623" t="s">
        <v>8322</v>
      </c>
      <c r="S623" s="14">
        <f t="shared" si="18"/>
        <v>41890.167453703703</v>
      </c>
      <c r="T623">
        <f t="shared" si="19"/>
        <v>2014</v>
      </c>
    </row>
    <row r="624" spans="1:20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 s="16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>ROUND(E624/D624*100,0)</f>
        <v>155</v>
      </c>
      <c r="P624" s="13">
        <f>IFERROR(ROUND(E624/L624,2),0)</f>
        <v>112.02</v>
      </c>
      <c r="Q624" s="18" t="s">
        <v>8327</v>
      </c>
      <c r="R624" t="s">
        <v>8331</v>
      </c>
      <c r="S624" s="14">
        <f t="shared" si="18"/>
        <v>41135.699687500004</v>
      </c>
      <c r="T624">
        <f t="shared" si="19"/>
        <v>2012</v>
      </c>
    </row>
    <row r="625" spans="1:20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6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>ROUND(E625/D625*100,0)</f>
        <v>137</v>
      </c>
      <c r="P625" s="13">
        <f>IFERROR(ROUND(E625/L625,2),0)</f>
        <v>63.92</v>
      </c>
      <c r="Q625" s="18" t="s">
        <v>8321</v>
      </c>
      <c r="R625" t="s">
        <v>8332</v>
      </c>
      <c r="S625" s="14">
        <f t="shared" si="18"/>
        <v>42177.007071759261</v>
      </c>
      <c r="T625">
        <f t="shared" si="19"/>
        <v>2015</v>
      </c>
    </row>
    <row r="626" spans="1:20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 s="1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>ROUND(E626/D626*100,0)</f>
        <v>116</v>
      </c>
      <c r="P626" s="13">
        <f>IFERROR(ROUND(E626/L626,2),0)</f>
        <v>223.48</v>
      </c>
      <c r="Q626" s="18" t="s">
        <v>8321</v>
      </c>
      <c r="R626" t="s">
        <v>8332</v>
      </c>
      <c r="S626" s="14">
        <f t="shared" si="18"/>
        <v>41807.701921296299</v>
      </c>
      <c r="T626">
        <f t="shared" si="19"/>
        <v>2014</v>
      </c>
    </row>
    <row r="627" spans="1:20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 s="16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>ROUND(E627/D627*100,0)</f>
        <v>41</v>
      </c>
      <c r="P627" s="13">
        <f>IFERROR(ROUND(E627/L627,2),0)</f>
        <v>120.77</v>
      </c>
      <c r="Q627" s="18" t="s">
        <v>8313</v>
      </c>
      <c r="R627" t="s">
        <v>8314</v>
      </c>
      <c r="S627" s="14">
        <f t="shared" si="18"/>
        <v>42742.680902777778</v>
      </c>
      <c r="T627">
        <f t="shared" si="19"/>
        <v>2017</v>
      </c>
    </row>
    <row r="628" spans="1:20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 s="16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>ROUND(E628/D628*100,0)</f>
        <v>116</v>
      </c>
      <c r="P628" s="13">
        <f>IFERROR(ROUND(E628/L628,2),0)</f>
        <v>84.46</v>
      </c>
      <c r="Q628" s="18" t="s">
        <v>8308</v>
      </c>
      <c r="R628" t="s">
        <v>8309</v>
      </c>
      <c r="S628" s="14">
        <f t="shared" si="18"/>
        <v>40347.837800925925</v>
      </c>
      <c r="T628">
        <f t="shared" si="19"/>
        <v>2010</v>
      </c>
    </row>
    <row r="629" spans="1:20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 s="16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>ROUND(E629/D629*100,0)</f>
        <v>144</v>
      </c>
      <c r="P629" s="13">
        <f>IFERROR(ROUND(E629/L629,2),0)</f>
        <v>40.799999999999997</v>
      </c>
      <c r="Q629" s="18" t="s">
        <v>8319</v>
      </c>
      <c r="R629" t="s">
        <v>8320</v>
      </c>
      <c r="S629" s="14">
        <f t="shared" si="18"/>
        <v>41839.005671296298</v>
      </c>
      <c r="T629">
        <f t="shared" si="19"/>
        <v>2014</v>
      </c>
    </row>
    <row r="630" spans="1:20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 s="16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>ROUND(E630/D630*100,0)</f>
        <v>115</v>
      </c>
      <c r="P630" s="13">
        <f>IFERROR(ROUND(E630/L630,2),0)</f>
        <v>62.07</v>
      </c>
      <c r="Q630" s="18" t="s">
        <v>8319</v>
      </c>
      <c r="R630" t="s">
        <v>8320</v>
      </c>
      <c r="S630" s="14">
        <f t="shared" si="18"/>
        <v>42779.908449074079</v>
      </c>
      <c r="T630">
        <f t="shared" si="19"/>
        <v>2017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 s="16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>ROUND(E631/D631*100,0)</f>
        <v>154</v>
      </c>
      <c r="P631" s="13">
        <f>IFERROR(ROUND(E631/L631,2),0)</f>
        <v>110.87</v>
      </c>
      <c r="Q631" s="18" t="s">
        <v>8323</v>
      </c>
      <c r="R631" t="s">
        <v>8326</v>
      </c>
      <c r="S631" s="14">
        <f t="shared" si="18"/>
        <v>42134.172071759262</v>
      </c>
      <c r="T631">
        <f t="shared" si="19"/>
        <v>2015</v>
      </c>
    </row>
    <row r="632" spans="1:20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 s="16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>ROUND(E632/D632*100,0)</f>
        <v>100</v>
      </c>
      <c r="P632" s="13">
        <f>IFERROR(ROUND(E632/L632,2),0)</f>
        <v>136.9</v>
      </c>
      <c r="Q632" s="18" t="s">
        <v>8308</v>
      </c>
      <c r="R632" t="s">
        <v>8315</v>
      </c>
      <c r="S632" s="14">
        <f t="shared" si="18"/>
        <v>42037.950937500005</v>
      </c>
      <c r="T632">
        <f t="shared" si="19"/>
        <v>2015</v>
      </c>
    </row>
    <row r="633" spans="1:20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 s="16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>ROUND(E633/D633*100,0)</f>
        <v>115</v>
      </c>
      <c r="P633" s="13">
        <f>IFERROR(ROUND(E633/L633,2),0)</f>
        <v>67.88</v>
      </c>
      <c r="Q633" s="18" t="s">
        <v>8327</v>
      </c>
      <c r="R633" t="s">
        <v>8331</v>
      </c>
      <c r="S633" s="14">
        <f t="shared" si="18"/>
        <v>40933.856967592597</v>
      </c>
      <c r="T633">
        <f t="shared" si="19"/>
        <v>2012</v>
      </c>
    </row>
    <row r="634" spans="1:20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 s="16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>ROUND(E634/D634*100,0)</f>
        <v>6</v>
      </c>
      <c r="P634" s="13">
        <f>IFERROR(ROUND(E634/L634,2),0)</f>
        <v>603.53</v>
      </c>
      <c r="Q634" s="18" t="s">
        <v>8308</v>
      </c>
      <c r="R634" t="s">
        <v>8310</v>
      </c>
      <c r="S634" s="14">
        <f t="shared" si="18"/>
        <v>42520.235486111109</v>
      </c>
      <c r="T634">
        <f t="shared" si="19"/>
        <v>2016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 s="16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>ROUND(E635/D635*100,0)</f>
        <v>115</v>
      </c>
      <c r="P635" s="13">
        <f>IFERROR(ROUND(E635/L635,2),0)</f>
        <v>184.68</v>
      </c>
      <c r="Q635" s="18" t="s">
        <v>8323</v>
      </c>
      <c r="R635" t="s">
        <v>8326</v>
      </c>
      <c r="S635" s="14">
        <f t="shared" si="18"/>
        <v>42494.563449074078</v>
      </c>
      <c r="T635">
        <f t="shared" si="19"/>
        <v>2016</v>
      </c>
    </row>
    <row r="636" spans="1:20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 s="1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>ROUND(E636/D636*100,0)</f>
        <v>5</v>
      </c>
      <c r="P636" s="13">
        <f>IFERROR(ROUND(E636/L636,2),0)</f>
        <v>1270.22</v>
      </c>
      <c r="Q636" s="18" t="s">
        <v>8323</v>
      </c>
      <c r="R636" t="s">
        <v>8324</v>
      </c>
      <c r="S636" s="14">
        <f t="shared" si="18"/>
        <v>42065.818807870368</v>
      </c>
      <c r="T636">
        <f t="shared" si="19"/>
        <v>2015</v>
      </c>
    </row>
    <row r="637" spans="1:20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 s="16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>ROUND(E637/D637*100,0)</f>
        <v>134</v>
      </c>
      <c r="P637" s="13">
        <f>IFERROR(ROUND(E637/L637,2),0)</f>
        <v>23.81</v>
      </c>
      <c r="Q637" s="18" t="s">
        <v>8316</v>
      </c>
      <c r="R637" t="s">
        <v>8317</v>
      </c>
      <c r="S637" s="14">
        <f t="shared" si="18"/>
        <v>41846.34579861111</v>
      </c>
      <c r="T637">
        <f t="shared" si="19"/>
        <v>2014</v>
      </c>
    </row>
    <row r="638" spans="1:20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 s="16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>ROUND(E638/D638*100,0)</f>
        <v>114</v>
      </c>
      <c r="P638" s="13">
        <f>IFERROR(ROUND(E638/L638,2),0)</f>
        <v>72.06</v>
      </c>
      <c r="Q638" s="18" t="s">
        <v>8327</v>
      </c>
      <c r="R638" t="s">
        <v>8331</v>
      </c>
      <c r="S638" s="14">
        <f t="shared" si="18"/>
        <v>42640.917939814812</v>
      </c>
      <c r="T638">
        <f t="shared" si="19"/>
        <v>2016</v>
      </c>
    </row>
    <row r="639" spans="1:20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 s="16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>ROUND(E639/D639*100,0)</f>
        <v>146</v>
      </c>
      <c r="P639" s="13">
        <f>IFERROR(ROUND(E639/L639,2),0)</f>
        <v>98.82</v>
      </c>
      <c r="Q639" s="18" t="s">
        <v>8327</v>
      </c>
      <c r="R639" t="s">
        <v>8328</v>
      </c>
      <c r="S639" s="14">
        <f t="shared" si="18"/>
        <v>41192.754942129628</v>
      </c>
      <c r="T639">
        <f t="shared" si="19"/>
        <v>2012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 s="16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>ROUND(E640/D640*100,0)</f>
        <v>114</v>
      </c>
      <c r="P640" s="13">
        <f>IFERROR(ROUND(E640/L640,2),0)</f>
        <v>88.77</v>
      </c>
      <c r="Q640" s="18" t="s">
        <v>8323</v>
      </c>
      <c r="R640" t="s">
        <v>8326</v>
      </c>
      <c r="S640" s="14">
        <f t="shared" si="18"/>
        <v>42233.738564814819</v>
      </c>
      <c r="T640">
        <f t="shared" si="19"/>
        <v>2015</v>
      </c>
    </row>
    <row r="641" spans="1:20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 s="16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>ROUND(E641/D641*100,0)</f>
        <v>126</v>
      </c>
      <c r="P641" s="13">
        <f>IFERROR(ROUND(E641/L641,2),0)</f>
        <v>61.7</v>
      </c>
      <c r="Q641" s="18" t="s">
        <v>8327</v>
      </c>
      <c r="R641" t="s">
        <v>8331</v>
      </c>
      <c r="S641" s="14">
        <f t="shared" si="18"/>
        <v>41889.004317129627</v>
      </c>
      <c r="T641">
        <f t="shared" si="19"/>
        <v>2014</v>
      </c>
    </row>
    <row r="642" spans="1:20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 s="16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>ROUND(E642/D642*100,0)</f>
        <v>315</v>
      </c>
      <c r="P642" s="13">
        <f>IFERROR(ROUND(E642/L642,2),0)</f>
        <v>105.05</v>
      </c>
      <c r="Q642" s="18" t="s">
        <v>8311</v>
      </c>
      <c r="R642" t="s">
        <v>8333</v>
      </c>
      <c r="S642" s="14">
        <f t="shared" si="18"/>
        <v>41579.734259259261</v>
      </c>
      <c r="T642">
        <f t="shared" si="19"/>
        <v>2013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 s="16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>ROUND(E643/D643*100,0)</f>
        <v>119</v>
      </c>
      <c r="P643" s="13">
        <f>IFERROR(ROUND(E643/L643,2),0)</f>
        <v>50.16</v>
      </c>
      <c r="Q643" s="18" t="s">
        <v>8323</v>
      </c>
      <c r="R643" t="s">
        <v>8326</v>
      </c>
      <c r="S643" s="14">
        <f t="shared" ref="S643:S706" si="20">(((J643/60)/60)/24)+DATE(1970,1,1)</f>
        <v>41778.637245370373</v>
      </c>
      <c r="T643">
        <f t="shared" ref="T643:T706" si="21">YEAR(S643)</f>
        <v>2014</v>
      </c>
    </row>
    <row r="644" spans="1:20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 s="16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>ROUND(E644/D644*100,0)</f>
        <v>287</v>
      </c>
      <c r="P644" s="13">
        <f>IFERROR(ROUND(E644/L644,2),0)</f>
        <v>41.78</v>
      </c>
      <c r="Q644" s="18" t="s">
        <v>8316</v>
      </c>
      <c r="R644" t="s">
        <v>8317</v>
      </c>
      <c r="S644" s="14">
        <f t="shared" si="20"/>
        <v>42467.951979166668</v>
      </c>
      <c r="T644">
        <f t="shared" si="21"/>
        <v>2016</v>
      </c>
    </row>
    <row r="645" spans="1:20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 s="16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>ROUND(E645/D645*100,0)</f>
        <v>113</v>
      </c>
      <c r="P645" s="13">
        <f>IFERROR(ROUND(E645/L645,2),0)</f>
        <v>48.05</v>
      </c>
      <c r="Q645" s="18" t="s">
        <v>8321</v>
      </c>
      <c r="R645" t="s">
        <v>8322</v>
      </c>
      <c r="S645" s="14">
        <f t="shared" si="20"/>
        <v>40332.923842592594</v>
      </c>
      <c r="T645">
        <f t="shared" si="21"/>
        <v>2010</v>
      </c>
    </row>
    <row r="646" spans="1:20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 s="1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>ROUND(E646/D646*100,0)</f>
        <v>150</v>
      </c>
      <c r="P646" s="13">
        <f>IFERROR(ROUND(E646/L646,2),0)</f>
        <v>160.44</v>
      </c>
      <c r="Q646" s="18" t="s">
        <v>8308</v>
      </c>
      <c r="R646" t="s">
        <v>8309</v>
      </c>
      <c r="S646" s="14">
        <f t="shared" si="20"/>
        <v>41689.150011574071</v>
      </c>
      <c r="T646">
        <f t="shared" si="21"/>
        <v>2014</v>
      </c>
    </row>
    <row r="647" spans="1:20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 s="16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>ROUND(E647/D647*100,0)</f>
        <v>112</v>
      </c>
      <c r="P647" s="13">
        <f>IFERROR(ROUND(E647/L647,2),0)</f>
        <v>181.13</v>
      </c>
      <c r="Q647" s="18" t="s">
        <v>8321</v>
      </c>
      <c r="R647" t="s">
        <v>8322</v>
      </c>
      <c r="S647" s="14">
        <f t="shared" si="20"/>
        <v>41745.635960648149</v>
      </c>
      <c r="T647">
        <f t="shared" si="21"/>
        <v>2014</v>
      </c>
    </row>
    <row r="648" spans="1:20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 s="16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>ROUND(E648/D648*100,0)</f>
        <v>1</v>
      </c>
      <c r="P648" s="13">
        <f>IFERROR(ROUND(E648/L648,2),0)</f>
        <v>415.78</v>
      </c>
      <c r="Q648" s="18" t="s">
        <v>8323</v>
      </c>
      <c r="R648" t="s">
        <v>8324</v>
      </c>
      <c r="S648" s="14">
        <f t="shared" si="20"/>
        <v>42055.713368055556</v>
      </c>
      <c r="T648">
        <f t="shared" si="21"/>
        <v>2015</v>
      </c>
    </row>
    <row r="649" spans="1:20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 s="16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>ROUND(E649/D649*100,0)</f>
        <v>280</v>
      </c>
      <c r="P649" s="13">
        <f>IFERROR(ROUND(E649/L649,2),0)</f>
        <v>81.27</v>
      </c>
      <c r="Q649" s="18" t="s">
        <v>8313</v>
      </c>
      <c r="R649" t="s">
        <v>8314</v>
      </c>
      <c r="S649" s="14">
        <f t="shared" si="20"/>
        <v>42430.720451388886</v>
      </c>
      <c r="T649">
        <f t="shared" si="21"/>
        <v>2016</v>
      </c>
    </row>
    <row r="650" spans="1:20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 s="16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>ROUND(E650/D650*100,0)</f>
        <v>112</v>
      </c>
      <c r="P650" s="13">
        <f>IFERROR(ROUND(E650/L650,2),0)</f>
        <v>79.260000000000005</v>
      </c>
      <c r="Q650" s="18" t="s">
        <v>8327</v>
      </c>
      <c r="R650" t="s">
        <v>8329</v>
      </c>
      <c r="S650" s="14">
        <f t="shared" si="20"/>
        <v>42044.711886574078</v>
      </c>
      <c r="T650">
        <f t="shared" si="21"/>
        <v>2015</v>
      </c>
    </row>
    <row r="651" spans="1:20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 s="16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>ROUND(E651/D651*100,0)</f>
        <v>112</v>
      </c>
      <c r="P651" s="13">
        <f>IFERROR(ROUND(E651/L651,2),0)</f>
        <v>73.91</v>
      </c>
      <c r="Q651" s="18" t="s">
        <v>8327</v>
      </c>
      <c r="R651" t="s">
        <v>8331</v>
      </c>
      <c r="S651" s="14">
        <f t="shared" si="20"/>
        <v>42130.491620370376</v>
      </c>
      <c r="T651">
        <f t="shared" si="21"/>
        <v>2015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 s="16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>ROUND(E652/D652*100,0)</f>
        <v>111</v>
      </c>
      <c r="P652" s="13">
        <f>IFERROR(ROUND(E652/L652,2),0)</f>
        <v>57.63</v>
      </c>
      <c r="Q652" s="18" t="s">
        <v>8323</v>
      </c>
      <c r="R652" t="s">
        <v>8326</v>
      </c>
      <c r="S652" s="14">
        <f t="shared" si="20"/>
        <v>42230.472222222219</v>
      </c>
      <c r="T652">
        <f t="shared" si="21"/>
        <v>2015</v>
      </c>
    </row>
    <row r="653" spans="1:20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 s="16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>ROUND(E653/D653*100,0)</f>
        <v>111</v>
      </c>
      <c r="P653" s="13">
        <f>IFERROR(ROUND(E653/L653,2),0)</f>
        <v>62.33</v>
      </c>
      <c r="Q653" s="18" t="s">
        <v>8321</v>
      </c>
      <c r="R653" t="s">
        <v>8343</v>
      </c>
      <c r="S653" s="14">
        <f t="shared" si="20"/>
        <v>40786.187789351854</v>
      </c>
      <c r="T653">
        <f t="shared" si="21"/>
        <v>2011</v>
      </c>
    </row>
    <row r="654" spans="1:20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 s="16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>ROUND(E654/D654*100,0)</f>
        <v>129</v>
      </c>
      <c r="P654" s="13">
        <f>IFERROR(ROUND(E654/L654,2),0)</f>
        <v>128.94999999999999</v>
      </c>
      <c r="Q654" s="18" t="s">
        <v>8321</v>
      </c>
      <c r="R654" t="s">
        <v>8332</v>
      </c>
      <c r="S654" s="14">
        <f t="shared" si="20"/>
        <v>42496.968935185185</v>
      </c>
      <c r="T654">
        <f t="shared" si="21"/>
        <v>2016</v>
      </c>
    </row>
    <row r="655" spans="1:20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 s="16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>ROUND(E655/D655*100,0)</f>
        <v>111</v>
      </c>
      <c r="P655" s="13">
        <f>IFERROR(ROUND(E655/L655,2),0)</f>
        <v>115.31</v>
      </c>
      <c r="Q655" s="18" t="s">
        <v>8327</v>
      </c>
      <c r="R655" t="s">
        <v>8328</v>
      </c>
      <c r="S655" s="14">
        <f t="shared" si="20"/>
        <v>41313.985046296293</v>
      </c>
      <c r="T655">
        <f t="shared" si="21"/>
        <v>2013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 s="1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>ROUND(E656/D656*100,0)</f>
        <v>111</v>
      </c>
      <c r="P656" s="13">
        <f>IFERROR(ROUND(E656/L656,2),0)</f>
        <v>151.46</v>
      </c>
      <c r="Q656" s="18" t="s">
        <v>8323</v>
      </c>
      <c r="R656" t="s">
        <v>8326</v>
      </c>
      <c r="S656" s="14">
        <f t="shared" si="20"/>
        <v>42176.419039351851</v>
      </c>
      <c r="T656">
        <f t="shared" si="21"/>
        <v>2015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 s="16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>ROUND(E657/D657*100,0)</f>
        <v>105</v>
      </c>
      <c r="P657" s="13">
        <f>IFERROR(ROUND(E657/L657,2),0)</f>
        <v>56.07</v>
      </c>
      <c r="Q657" s="18" t="s">
        <v>8323</v>
      </c>
      <c r="R657" t="s">
        <v>8326</v>
      </c>
      <c r="S657" s="14">
        <f t="shared" si="20"/>
        <v>42037.938206018516</v>
      </c>
      <c r="T657">
        <f t="shared" si="21"/>
        <v>2015</v>
      </c>
    </row>
    <row r="658" spans="1:20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 s="16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>ROUND(E658/D658*100,0)</f>
        <v>28</v>
      </c>
      <c r="P658" s="13">
        <f>IFERROR(ROUND(E658/L658,2),0)</f>
        <v>167.15</v>
      </c>
      <c r="Q658" s="18" t="s">
        <v>8308</v>
      </c>
      <c r="R658" t="s">
        <v>8340</v>
      </c>
      <c r="S658" s="14">
        <f t="shared" si="20"/>
        <v>41912.541655092595</v>
      </c>
      <c r="T658">
        <f t="shared" si="21"/>
        <v>2014</v>
      </c>
    </row>
    <row r="659" spans="1:20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 s="16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>ROUND(E659/D659*100,0)</f>
        <v>1462</v>
      </c>
      <c r="P659" s="13">
        <f>IFERROR(ROUND(E659/L659,2),0)</f>
        <v>40.76</v>
      </c>
      <c r="Q659" s="18" t="s">
        <v>8308</v>
      </c>
      <c r="R659" t="s">
        <v>8309</v>
      </c>
      <c r="S659" s="14">
        <f t="shared" si="20"/>
        <v>41493.543958333335</v>
      </c>
      <c r="T659">
        <f t="shared" si="21"/>
        <v>2013</v>
      </c>
    </row>
    <row r="660" spans="1:20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 s="16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>ROUND(E660/D660*100,0)</f>
        <v>110</v>
      </c>
      <c r="P660" s="13">
        <f>IFERROR(ROUND(E660/L660,2),0)</f>
        <v>85.55</v>
      </c>
      <c r="Q660" s="18" t="s">
        <v>8327</v>
      </c>
      <c r="R660" t="s">
        <v>8338</v>
      </c>
      <c r="S660" s="14">
        <f t="shared" si="20"/>
        <v>41175.05972222222</v>
      </c>
      <c r="T660">
        <f t="shared" si="21"/>
        <v>2012</v>
      </c>
    </row>
    <row r="661" spans="1:20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 s="16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>ROUND(E661/D661*100,0)</f>
        <v>39</v>
      </c>
      <c r="P661" s="13">
        <f>IFERROR(ROUND(E661/L661,2),0)</f>
        <v>133.9</v>
      </c>
      <c r="Q661" s="18" t="s">
        <v>8313</v>
      </c>
      <c r="R661" t="s">
        <v>8314</v>
      </c>
      <c r="S661" s="14">
        <f t="shared" si="20"/>
        <v>42628.288668981477</v>
      </c>
      <c r="T661">
        <f t="shared" si="21"/>
        <v>2016</v>
      </c>
    </row>
    <row r="662" spans="1:20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 s="16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>ROUND(E662/D662*100,0)</f>
        <v>542</v>
      </c>
      <c r="P662" s="13">
        <f>IFERROR(ROUND(E662/L662,2),0)</f>
        <v>41.23</v>
      </c>
      <c r="Q662" s="18" t="s">
        <v>8316</v>
      </c>
      <c r="R662" t="s">
        <v>8317</v>
      </c>
      <c r="S662" s="14">
        <f t="shared" si="20"/>
        <v>42163.625787037032</v>
      </c>
      <c r="T662">
        <f t="shared" si="21"/>
        <v>2015</v>
      </c>
    </row>
    <row r="663" spans="1:20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 s="16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>ROUND(E663/D663*100,0)</f>
        <v>22</v>
      </c>
      <c r="P663" s="13">
        <f>IFERROR(ROUND(E663/L663,2),0)</f>
        <v>50.3</v>
      </c>
      <c r="Q663" s="18" t="s">
        <v>8308</v>
      </c>
      <c r="R663" t="s">
        <v>8310</v>
      </c>
      <c r="S663" s="14">
        <f t="shared" si="20"/>
        <v>41974.219490740739</v>
      </c>
      <c r="T663">
        <f t="shared" si="21"/>
        <v>2014</v>
      </c>
    </row>
    <row r="664" spans="1:20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 s="16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>ROUND(E664/D664*100,0)</f>
        <v>108</v>
      </c>
      <c r="P664" s="13">
        <f>IFERROR(ROUND(E664/L664,2),0)</f>
        <v>58.72</v>
      </c>
      <c r="Q664" s="18" t="s">
        <v>8321</v>
      </c>
      <c r="R664" t="s">
        <v>8322</v>
      </c>
      <c r="S664" s="14">
        <f t="shared" si="20"/>
        <v>40990.909259259257</v>
      </c>
      <c r="T664">
        <f t="shared" si="21"/>
        <v>2012</v>
      </c>
    </row>
    <row r="665" spans="1:20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 s="16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>ROUND(E665/D665*100,0)</f>
        <v>180</v>
      </c>
      <c r="P665" s="13">
        <f>IFERROR(ROUND(E665/L665,2),0)</f>
        <v>24.27</v>
      </c>
      <c r="Q665" s="18" t="s">
        <v>8316</v>
      </c>
      <c r="R665" t="s">
        <v>8317</v>
      </c>
      <c r="S665" s="14">
        <f t="shared" si="20"/>
        <v>42496.582337962958</v>
      </c>
      <c r="T665">
        <f t="shared" si="21"/>
        <v>2016</v>
      </c>
    </row>
    <row r="666" spans="1:20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 s="1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>ROUND(E666/D666*100,0)</f>
        <v>108</v>
      </c>
      <c r="P666" s="13">
        <f>IFERROR(ROUND(E666/L666,2),0)</f>
        <v>90</v>
      </c>
      <c r="Q666" s="18" t="s">
        <v>8319</v>
      </c>
      <c r="R666" t="s">
        <v>8320</v>
      </c>
      <c r="S666" s="14">
        <f t="shared" si="20"/>
        <v>41943.142534722225</v>
      </c>
      <c r="T666">
        <f t="shared" si="21"/>
        <v>2014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 s="16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>ROUND(E667/D667*100,0)</f>
        <v>22</v>
      </c>
      <c r="P667" s="13">
        <f>IFERROR(ROUND(E667/L667,2),0)</f>
        <v>128.27000000000001</v>
      </c>
      <c r="Q667" s="18" t="s">
        <v>8323</v>
      </c>
      <c r="R667" t="s">
        <v>8326</v>
      </c>
      <c r="S667" s="14">
        <f t="shared" si="20"/>
        <v>41779.657870370371</v>
      </c>
      <c r="T667">
        <f t="shared" si="21"/>
        <v>2014</v>
      </c>
    </row>
    <row r="668" spans="1:20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 s="16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>ROUND(E668/D668*100,0)</f>
        <v>107</v>
      </c>
      <c r="P668" s="13">
        <f>IFERROR(ROUND(E668/L668,2),0)</f>
        <v>108.48</v>
      </c>
      <c r="Q668" s="18" t="s">
        <v>8327</v>
      </c>
      <c r="R668" t="s">
        <v>8329</v>
      </c>
      <c r="S668" s="14">
        <f t="shared" si="20"/>
        <v>42324.764004629629</v>
      </c>
      <c r="T668">
        <f t="shared" si="21"/>
        <v>2015</v>
      </c>
    </row>
    <row r="669" spans="1:20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 s="16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>ROUND(E669/D669*100,0)</f>
        <v>102</v>
      </c>
      <c r="P669" s="13">
        <f>IFERROR(ROUND(E669/L669,2),0)</f>
        <v>107.1</v>
      </c>
      <c r="Q669" s="18" t="s">
        <v>8308</v>
      </c>
      <c r="R669" t="s">
        <v>8315</v>
      </c>
      <c r="S669" s="14">
        <f t="shared" si="20"/>
        <v>41730.708472222221</v>
      </c>
      <c r="T669">
        <f t="shared" si="21"/>
        <v>2014</v>
      </c>
    </row>
    <row r="670" spans="1:20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 s="16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>ROUND(E670/D670*100,0)</f>
        <v>126</v>
      </c>
      <c r="P670" s="13">
        <f>IFERROR(ROUND(E670/L670,2),0)</f>
        <v>21.5</v>
      </c>
      <c r="Q670" s="18" t="s">
        <v>8316</v>
      </c>
      <c r="R670" t="s">
        <v>8317</v>
      </c>
      <c r="S670" s="14">
        <f t="shared" si="20"/>
        <v>41724.881099537037</v>
      </c>
      <c r="T670">
        <f t="shared" si="21"/>
        <v>2014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 s="16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>ROUND(E671/D671*100,0)</f>
        <v>107</v>
      </c>
      <c r="P671" s="13">
        <f>IFERROR(ROUND(E671/L671,2),0)</f>
        <v>109.03</v>
      </c>
      <c r="Q671" s="18" t="s">
        <v>8323</v>
      </c>
      <c r="R671" t="s">
        <v>8326</v>
      </c>
      <c r="S671" s="14">
        <f t="shared" si="20"/>
        <v>42157.470185185186</v>
      </c>
      <c r="T671">
        <f t="shared" si="21"/>
        <v>2015</v>
      </c>
    </row>
    <row r="672" spans="1:20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 s="16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>ROUND(E672/D672*100,0)</f>
        <v>427</v>
      </c>
      <c r="P672" s="13">
        <f>IFERROR(ROUND(E672/L672,2),0)</f>
        <v>31.69</v>
      </c>
      <c r="Q672" s="18" t="s">
        <v>8319</v>
      </c>
      <c r="R672" t="s">
        <v>8320</v>
      </c>
      <c r="S672" s="14">
        <f t="shared" si="20"/>
        <v>42654.469826388886</v>
      </c>
      <c r="T672">
        <f t="shared" si="21"/>
        <v>2016</v>
      </c>
    </row>
    <row r="673" spans="1:20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 s="16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>ROUND(E673/D673*100,0)</f>
        <v>214</v>
      </c>
      <c r="P673" s="13">
        <f>IFERROR(ROUND(E673/L673,2),0)</f>
        <v>122.74</v>
      </c>
      <c r="Q673" s="18" t="s">
        <v>8308</v>
      </c>
      <c r="R673" t="s">
        <v>8310</v>
      </c>
      <c r="S673" s="14">
        <f t="shared" si="20"/>
        <v>42417.804618055554</v>
      </c>
      <c r="T673">
        <f t="shared" si="21"/>
        <v>2016</v>
      </c>
    </row>
    <row r="674" spans="1:20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 s="16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>ROUND(E674/D674*100,0)</f>
        <v>126</v>
      </c>
      <c r="P674" s="13">
        <f>IFERROR(ROUND(E674/L674,2),0)</f>
        <v>187.19</v>
      </c>
      <c r="Q674" s="18" t="s">
        <v>8311</v>
      </c>
      <c r="R674" t="s">
        <v>8333</v>
      </c>
      <c r="S674" s="14">
        <f t="shared" si="20"/>
        <v>42102.164583333331</v>
      </c>
      <c r="T674">
        <f t="shared" si="21"/>
        <v>2015</v>
      </c>
    </row>
    <row r="675" spans="1:20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 s="16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>ROUND(E675/D675*100,0)</f>
        <v>106</v>
      </c>
      <c r="P675" s="13">
        <f>IFERROR(ROUND(E675/L675,2),0)</f>
        <v>120.91</v>
      </c>
      <c r="Q675" s="18" t="s">
        <v>8321</v>
      </c>
      <c r="R675" t="s">
        <v>8322</v>
      </c>
      <c r="S675" s="14">
        <f t="shared" si="20"/>
        <v>40330.755543981482</v>
      </c>
      <c r="T675">
        <f t="shared" si="21"/>
        <v>2010</v>
      </c>
    </row>
    <row r="676" spans="1:20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 s="1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>ROUND(E676/D676*100,0)</f>
        <v>265</v>
      </c>
      <c r="P676" s="13">
        <f>IFERROR(ROUND(E676/L676,2),0)</f>
        <v>84.21</v>
      </c>
      <c r="Q676" s="18" t="s">
        <v>8327</v>
      </c>
      <c r="R676" t="s">
        <v>8331</v>
      </c>
      <c r="S676" s="14">
        <f t="shared" si="20"/>
        <v>40939.837673611109</v>
      </c>
      <c r="T676">
        <f t="shared" si="21"/>
        <v>2012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 s="16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>ROUND(E677/D677*100,0)</f>
        <v>106</v>
      </c>
      <c r="P677" s="13">
        <f>IFERROR(ROUND(E677/L677,2),0)</f>
        <v>103.95</v>
      </c>
      <c r="Q677" s="18" t="s">
        <v>8323</v>
      </c>
      <c r="R677" t="s">
        <v>8326</v>
      </c>
      <c r="S677" s="14">
        <f t="shared" si="20"/>
        <v>42250.598217592589</v>
      </c>
      <c r="T677">
        <f t="shared" si="21"/>
        <v>2015</v>
      </c>
    </row>
    <row r="678" spans="1:20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 s="16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>ROUND(E678/D678*100,0)</f>
        <v>106</v>
      </c>
      <c r="P678" s="13">
        <f>IFERROR(ROUND(E678/L678,2),0)</f>
        <v>95.96</v>
      </c>
      <c r="Q678" s="18" t="s">
        <v>8311</v>
      </c>
      <c r="R678" t="s">
        <v>8333</v>
      </c>
      <c r="S678" s="14">
        <f t="shared" si="20"/>
        <v>42733.94131944445</v>
      </c>
      <c r="T678">
        <f t="shared" si="21"/>
        <v>2016</v>
      </c>
    </row>
    <row r="679" spans="1:20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 s="16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>ROUND(E679/D679*100,0)</f>
        <v>106</v>
      </c>
      <c r="P679" s="13">
        <f>IFERROR(ROUND(E679/L679,2),0)</f>
        <v>87.96</v>
      </c>
      <c r="Q679" s="18" t="s">
        <v>8327</v>
      </c>
      <c r="R679" t="s">
        <v>8328</v>
      </c>
      <c r="S679" s="14">
        <f t="shared" si="20"/>
        <v>40335.798078703701</v>
      </c>
      <c r="T679">
        <f t="shared" si="21"/>
        <v>2010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 s="16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>ROUND(E680/D680*100,0)</f>
        <v>106</v>
      </c>
      <c r="P680" s="13">
        <f>IFERROR(ROUND(E680/L680,2),0)</f>
        <v>62.83</v>
      </c>
      <c r="Q680" s="18" t="s">
        <v>8323</v>
      </c>
      <c r="R680" t="s">
        <v>8326</v>
      </c>
      <c r="S680" s="14">
        <f t="shared" si="20"/>
        <v>41800.380428240744</v>
      </c>
      <c r="T680">
        <f t="shared" si="21"/>
        <v>2014</v>
      </c>
    </row>
    <row r="681" spans="1:20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 s="16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>ROUND(E681/D681*100,0)</f>
        <v>352</v>
      </c>
      <c r="P681" s="13">
        <f>IFERROR(ROUND(E681/L681,2),0)</f>
        <v>22.08</v>
      </c>
      <c r="Q681" s="18" t="s">
        <v>8327</v>
      </c>
      <c r="R681" t="s">
        <v>8329</v>
      </c>
      <c r="S681" s="14">
        <f t="shared" si="20"/>
        <v>42271.251979166671</v>
      </c>
      <c r="T681">
        <f t="shared" si="21"/>
        <v>2015</v>
      </c>
    </row>
    <row r="682" spans="1:20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 s="16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>ROUND(E682/D682*100,0)</f>
        <v>106</v>
      </c>
      <c r="P682" s="13">
        <f>IFERROR(ROUND(E682/L682,2),0)</f>
        <v>63.17</v>
      </c>
      <c r="Q682" s="18" t="s">
        <v>8321</v>
      </c>
      <c r="R682" t="s">
        <v>8322</v>
      </c>
      <c r="S682" s="14">
        <f t="shared" si="20"/>
        <v>42291.46674768519</v>
      </c>
      <c r="T682">
        <f t="shared" si="21"/>
        <v>2015</v>
      </c>
    </row>
    <row r="683" spans="1:20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 s="16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>ROUND(E683/D683*100,0)</f>
        <v>100</v>
      </c>
      <c r="P683" s="13">
        <f>IFERROR(ROUND(E683/L683,2),0)</f>
        <v>202.42</v>
      </c>
      <c r="Q683" s="18" t="s">
        <v>8321</v>
      </c>
      <c r="R683" t="s">
        <v>8322</v>
      </c>
      <c r="S683" s="14">
        <f t="shared" si="20"/>
        <v>41360.970601851855</v>
      </c>
      <c r="T683">
        <f t="shared" si="21"/>
        <v>2013</v>
      </c>
    </row>
    <row r="684" spans="1:20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 s="16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>ROUND(E684/D684*100,0)</f>
        <v>105</v>
      </c>
      <c r="P684" s="13">
        <f>IFERROR(ROUND(E684/L684,2),0)</f>
        <v>201.94</v>
      </c>
      <c r="Q684" s="18" t="s">
        <v>8327</v>
      </c>
      <c r="R684" t="s">
        <v>8331</v>
      </c>
      <c r="S684" s="14">
        <f t="shared" si="20"/>
        <v>42704.95177083333</v>
      </c>
      <c r="T684">
        <f t="shared" si="21"/>
        <v>2016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 s="16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>ROUND(E685/D685*100,0)</f>
        <v>104</v>
      </c>
      <c r="P685" s="13">
        <f>IFERROR(ROUND(E685/L685,2),0)</f>
        <v>145</v>
      </c>
      <c r="Q685" s="18" t="s">
        <v>8323</v>
      </c>
      <c r="R685" t="s">
        <v>8326</v>
      </c>
      <c r="S685" s="14">
        <f t="shared" si="20"/>
        <v>42491.92288194444</v>
      </c>
      <c r="T685">
        <f t="shared" si="21"/>
        <v>2016</v>
      </c>
    </row>
    <row r="686" spans="1:20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 s="1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>ROUND(E686/D686*100,0)</f>
        <v>149</v>
      </c>
      <c r="P686" s="13">
        <f>IFERROR(ROUND(E686/L686,2),0)</f>
        <v>71.97</v>
      </c>
      <c r="Q686" s="18" t="s">
        <v>8327</v>
      </c>
      <c r="R686" t="s">
        <v>8331</v>
      </c>
      <c r="S686" s="14">
        <f t="shared" si="20"/>
        <v>40927.731782407405</v>
      </c>
      <c r="T686">
        <f t="shared" si="21"/>
        <v>2012</v>
      </c>
    </row>
    <row r="687" spans="1:20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 s="16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>ROUND(E687/D687*100,0)</f>
        <v>130</v>
      </c>
      <c r="P687" s="13">
        <f>IFERROR(ROUND(E687/L687,2),0)</f>
        <v>43.1</v>
      </c>
      <c r="Q687" s="18" t="s">
        <v>8308</v>
      </c>
      <c r="R687" t="s">
        <v>8309</v>
      </c>
      <c r="S687" s="14">
        <f t="shared" si="20"/>
        <v>41604.022418981483</v>
      </c>
      <c r="T687">
        <f t="shared" si="21"/>
        <v>2013</v>
      </c>
    </row>
    <row r="688" spans="1:20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 s="16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>ROUND(E688/D688*100,0)</f>
        <v>104</v>
      </c>
      <c r="P688" s="13">
        <f>IFERROR(ROUND(E688/L688,2),0)</f>
        <v>66.37</v>
      </c>
      <c r="Q688" s="18" t="s">
        <v>8327</v>
      </c>
      <c r="R688" t="s">
        <v>8331</v>
      </c>
      <c r="S688" s="14">
        <f t="shared" si="20"/>
        <v>41194.715520833335</v>
      </c>
      <c r="T688">
        <f t="shared" si="21"/>
        <v>2012</v>
      </c>
    </row>
    <row r="689" spans="1:20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 s="16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>ROUND(E689/D689*100,0)</f>
        <v>104</v>
      </c>
      <c r="P689" s="13">
        <f>IFERROR(ROUND(E689/L689,2),0)</f>
        <v>69.27</v>
      </c>
      <c r="Q689" s="18" t="s">
        <v>8321</v>
      </c>
      <c r="R689" t="s">
        <v>8332</v>
      </c>
      <c r="S689" s="14">
        <f t="shared" si="20"/>
        <v>41828.515127314815</v>
      </c>
      <c r="T689">
        <f t="shared" si="21"/>
        <v>2014</v>
      </c>
    </row>
    <row r="690" spans="1:20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 s="16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>ROUND(E690/D690*100,0)</f>
        <v>104</v>
      </c>
      <c r="P690" s="13">
        <f>IFERROR(ROUND(E690/L690,2),0)</f>
        <v>90.2</v>
      </c>
      <c r="Q690" s="18" t="s">
        <v>8323</v>
      </c>
      <c r="R690" t="s">
        <v>8324</v>
      </c>
      <c r="S690" s="14">
        <f t="shared" si="20"/>
        <v>42775.733715277776</v>
      </c>
      <c r="T690">
        <f t="shared" si="21"/>
        <v>2017</v>
      </c>
    </row>
    <row r="691" spans="1:20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 s="16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>ROUND(E691/D691*100,0)</f>
        <v>172</v>
      </c>
      <c r="P691" s="13">
        <f>IFERROR(ROUND(E691/L691,2),0)</f>
        <v>94.05</v>
      </c>
      <c r="Q691" s="18" t="s">
        <v>8327</v>
      </c>
      <c r="R691" t="s">
        <v>8328</v>
      </c>
      <c r="S691" s="14">
        <f t="shared" si="20"/>
        <v>41879.130868055552</v>
      </c>
      <c r="T691">
        <f t="shared" si="21"/>
        <v>2014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 s="16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>ROUND(E692/D692*100,0)</f>
        <v>103</v>
      </c>
      <c r="P692" s="13">
        <f>IFERROR(ROUND(E692/L692,2),0)</f>
        <v>90.68</v>
      </c>
      <c r="Q692" s="18" t="s">
        <v>8323</v>
      </c>
      <c r="R692" t="s">
        <v>8326</v>
      </c>
      <c r="S692" s="14">
        <f t="shared" si="20"/>
        <v>42612.918807870374</v>
      </c>
      <c r="T692">
        <f t="shared" si="21"/>
        <v>2016</v>
      </c>
    </row>
    <row r="693" spans="1:20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 s="16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>ROUND(E693/D693*100,0)</f>
        <v>103</v>
      </c>
      <c r="P693" s="13">
        <f>IFERROR(ROUND(E693/L693,2),0)</f>
        <v>86.85</v>
      </c>
      <c r="Q693" s="18" t="s">
        <v>8321</v>
      </c>
      <c r="R693" t="s">
        <v>8322</v>
      </c>
      <c r="S693" s="14">
        <f t="shared" si="20"/>
        <v>41355.577291666668</v>
      </c>
      <c r="T693">
        <f t="shared" si="21"/>
        <v>2013</v>
      </c>
    </row>
    <row r="694" spans="1:20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 s="16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>ROUND(E694/D694*100,0)</f>
        <v>103</v>
      </c>
      <c r="P694" s="13">
        <f>IFERROR(ROUND(E694/L694,2),0)</f>
        <v>86.55</v>
      </c>
      <c r="Q694" s="18" t="s">
        <v>8321</v>
      </c>
      <c r="R694" t="s">
        <v>8322</v>
      </c>
      <c r="S694" s="14">
        <f t="shared" si="20"/>
        <v>42207.58699074074</v>
      </c>
      <c r="T694">
        <f t="shared" si="21"/>
        <v>2015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 s="16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>ROUND(E695/D695*100,0)</f>
        <v>103</v>
      </c>
      <c r="P695" s="13">
        <f>IFERROR(ROUND(E695/L695,2),0)</f>
        <v>139.19</v>
      </c>
      <c r="Q695" s="18" t="s">
        <v>8323</v>
      </c>
      <c r="R695" t="s">
        <v>8326</v>
      </c>
      <c r="S695" s="14">
        <f t="shared" si="20"/>
        <v>41878.878379629627</v>
      </c>
      <c r="T695">
        <f t="shared" si="21"/>
        <v>2014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 s="1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>ROUND(E696/D696*100,0)</f>
        <v>103</v>
      </c>
      <c r="P696" s="13">
        <f>IFERROR(ROUND(E696/L696,2),0)</f>
        <v>63.57</v>
      </c>
      <c r="Q696" s="18" t="s">
        <v>8323</v>
      </c>
      <c r="R696" t="s">
        <v>8326</v>
      </c>
      <c r="S696" s="14">
        <f t="shared" si="20"/>
        <v>41932.311099537037</v>
      </c>
      <c r="T696">
        <f t="shared" si="21"/>
        <v>2014</v>
      </c>
    </row>
    <row r="697" spans="1:20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 s="16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>ROUND(E697/D697*100,0)</f>
        <v>103</v>
      </c>
      <c r="P697" s="13">
        <f>IFERROR(ROUND(E697/L697,2),0)</f>
        <v>137.21</v>
      </c>
      <c r="Q697" s="18" t="s">
        <v>8321</v>
      </c>
      <c r="R697" t="s">
        <v>8332</v>
      </c>
      <c r="S697" s="14">
        <f t="shared" si="20"/>
        <v>41932.745046296295</v>
      </c>
      <c r="T697">
        <f t="shared" si="21"/>
        <v>2014</v>
      </c>
    </row>
    <row r="698" spans="1:20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 s="16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>ROUND(E698/D698*100,0)</f>
        <v>103</v>
      </c>
      <c r="P698" s="13">
        <f>IFERROR(ROUND(E698/L698,2),0)</f>
        <v>168.69</v>
      </c>
      <c r="Q698" s="18" t="s">
        <v>8313</v>
      </c>
      <c r="R698" t="s">
        <v>8314</v>
      </c>
      <c r="S698" s="14">
        <f t="shared" si="20"/>
        <v>42052.7815162037</v>
      </c>
      <c r="T698">
        <f t="shared" si="21"/>
        <v>2015</v>
      </c>
    </row>
    <row r="699" spans="1:20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 s="16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>ROUND(E699/D699*100,0)</f>
        <v>103</v>
      </c>
      <c r="P699" s="13">
        <f>IFERROR(ROUND(E699/L699,2),0)</f>
        <v>106.93</v>
      </c>
      <c r="Q699" s="18" t="s">
        <v>8323</v>
      </c>
      <c r="R699" t="s">
        <v>8335</v>
      </c>
      <c r="S699" s="14">
        <f t="shared" si="20"/>
        <v>41788.167187500003</v>
      </c>
      <c r="T699">
        <f t="shared" si="21"/>
        <v>2014</v>
      </c>
    </row>
    <row r="700" spans="1:20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 s="16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>ROUND(E700/D700*100,0)</f>
        <v>102</v>
      </c>
      <c r="P700" s="13">
        <f>IFERROR(ROUND(E700/L700,2),0)</f>
        <v>196.83</v>
      </c>
      <c r="Q700" s="18" t="s">
        <v>8327</v>
      </c>
      <c r="R700" t="s">
        <v>8331</v>
      </c>
      <c r="S700" s="14">
        <f t="shared" si="20"/>
        <v>42553.681979166664</v>
      </c>
      <c r="T700">
        <f t="shared" si="21"/>
        <v>2016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 s="16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>ROUND(E701/D701*100,0)</f>
        <v>102</v>
      </c>
      <c r="P701" s="13">
        <f>IFERROR(ROUND(E701/L701,2),0)</f>
        <v>105.52</v>
      </c>
      <c r="Q701" s="18" t="s">
        <v>8323</v>
      </c>
      <c r="R701" t="s">
        <v>8326</v>
      </c>
      <c r="S701" s="14">
        <f t="shared" si="20"/>
        <v>42118.556331018524</v>
      </c>
      <c r="T701">
        <f t="shared" si="21"/>
        <v>2015</v>
      </c>
    </row>
    <row r="702" spans="1:20" ht="32" x14ac:dyDescent="0.2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 s="16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>ROUND(E702/D702*100,0)</f>
        <v>146</v>
      </c>
      <c r="P702" s="13">
        <f>IFERROR(ROUND(E702/L702,2),0)</f>
        <v>64.62</v>
      </c>
      <c r="Q702" s="18" t="s">
        <v>8327</v>
      </c>
      <c r="R702" t="s">
        <v>8331</v>
      </c>
      <c r="S702" s="14">
        <f t="shared" si="20"/>
        <v>41546.664212962962</v>
      </c>
      <c r="T702">
        <f t="shared" si="21"/>
        <v>2013</v>
      </c>
    </row>
    <row r="703" spans="1:20" ht="48" x14ac:dyDescent="0.2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 s="16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>ROUND(E703/D703*100,0)</f>
        <v>204</v>
      </c>
      <c r="P703" s="13">
        <f>IFERROR(ROUND(E703/L703,2),0)</f>
        <v>59.36</v>
      </c>
      <c r="Q703" s="18" t="s">
        <v>8311</v>
      </c>
      <c r="R703" t="s">
        <v>8333</v>
      </c>
      <c r="S703" s="14">
        <f t="shared" si="20"/>
        <v>42317.33258101852</v>
      </c>
      <c r="T703">
        <f t="shared" si="21"/>
        <v>2015</v>
      </c>
    </row>
    <row r="704" spans="1:20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 s="16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>ROUND(E704/D704*100,0)</f>
        <v>128</v>
      </c>
      <c r="P704" s="13">
        <f>IFERROR(ROUND(E704/L704,2),0)</f>
        <v>129.11000000000001</v>
      </c>
      <c r="Q704" s="18" t="s">
        <v>8327</v>
      </c>
      <c r="R704" t="s">
        <v>8328</v>
      </c>
      <c r="S704" s="14">
        <f t="shared" si="20"/>
        <v>41257.950381944444</v>
      </c>
      <c r="T704">
        <f t="shared" si="21"/>
        <v>2012</v>
      </c>
    </row>
    <row r="705" spans="1:20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 s="16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>ROUND(E705/D705*100,0)</f>
        <v>136</v>
      </c>
      <c r="P705" s="13">
        <f>IFERROR(ROUND(E705/L705,2),0)</f>
        <v>97.9</v>
      </c>
      <c r="Q705" s="18" t="s">
        <v>8327</v>
      </c>
      <c r="R705" t="s">
        <v>8328</v>
      </c>
      <c r="S705" s="14">
        <f t="shared" si="20"/>
        <v>40354.11550925926</v>
      </c>
      <c r="T705">
        <f t="shared" si="21"/>
        <v>2010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 s="1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>ROUND(E706/D706*100,0)</f>
        <v>102</v>
      </c>
      <c r="P706" s="13">
        <f>IFERROR(ROUND(E706/L706,2),0)</f>
        <v>141.29</v>
      </c>
      <c r="Q706" s="18" t="s">
        <v>8323</v>
      </c>
      <c r="R706" t="s">
        <v>8326</v>
      </c>
      <c r="S706" s="14">
        <f t="shared" si="20"/>
        <v>42239.957962962959</v>
      </c>
      <c r="T706">
        <f t="shared" si="21"/>
        <v>2015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 s="16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>ROUND(E707/D707*100,0)</f>
        <v>102</v>
      </c>
      <c r="P707" s="13">
        <f>IFERROR(ROUND(E707/L707,2),0)</f>
        <v>137.24</v>
      </c>
      <c r="Q707" s="18" t="s">
        <v>8323</v>
      </c>
      <c r="R707" t="s">
        <v>8326</v>
      </c>
      <c r="S707" s="14">
        <f t="shared" ref="S707:S770" si="22">(((J707/60)/60)/24)+DATE(1970,1,1)</f>
        <v>41880.76357638889</v>
      </c>
      <c r="T707">
        <f t="shared" ref="T707:T770" si="23">YEAR(S707)</f>
        <v>2014</v>
      </c>
    </row>
    <row r="708" spans="1:20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 s="16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>ROUND(E708/D708*100,0)</f>
        <v>101</v>
      </c>
      <c r="P708" s="13">
        <f>IFERROR(ROUND(E708/L708,2),0)</f>
        <v>112.61</v>
      </c>
      <c r="Q708" s="18" t="s">
        <v>8327</v>
      </c>
      <c r="R708" t="s">
        <v>8331</v>
      </c>
      <c r="S708" s="14">
        <f t="shared" si="22"/>
        <v>41502.882928240739</v>
      </c>
      <c r="T708">
        <f t="shared" si="23"/>
        <v>2013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 s="16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>ROUND(E709/D709*100,0)</f>
        <v>101</v>
      </c>
      <c r="P709" s="13">
        <f>IFERROR(ROUND(E709/L709,2),0)</f>
        <v>99.34</v>
      </c>
      <c r="Q709" s="18" t="s">
        <v>8323</v>
      </c>
      <c r="R709" t="s">
        <v>8326</v>
      </c>
      <c r="S709" s="14">
        <f t="shared" si="22"/>
        <v>42561.783877314811</v>
      </c>
      <c r="T709">
        <f t="shared" si="23"/>
        <v>2016</v>
      </c>
    </row>
    <row r="710" spans="1:20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 s="16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>ROUND(E710/D710*100,0)</f>
        <v>101</v>
      </c>
      <c r="P710" s="13">
        <f>IFERROR(ROUND(E710/L710,2),0)</f>
        <v>146.65</v>
      </c>
      <c r="Q710" s="18" t="s">
        <v>8321</v>
      </c>
      <c r="R710" t="s">
        <v>8322</v>
      </c>
      <c r="S710" s="14">
        <f t="shared" si="22"/>
        <v>42101.682372685187</v>
      </c>
      <c r="T710">
        <f t="shared" si="23"/>
        <v>2015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 s="16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>ROUND(E711/D711*100,0)</f>
        <v>101</v>
      </c>
      <c r="P711" s="13">
        <f>IFERROR(ROUND(E711/L711,2),0)</f>
        <v>103.21</v>
      </c>
      <c r="Q711" s="18" t="s">
        <v>8323</v>
      </c>
      <c r="R711" t="s">
        <v>8326</v>
      </c>
      <c r="S711" s="14">
        <f t="shared" si="22"/>
        <v>42037.791238425925</v>
      </c>
      <c r="T711">
        <f t="shared" si="23"/>
        <v>2015</v>
      </c>
    </row>
    <row r="712" spans="1:20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 s="16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>ROUND(E712/D712*100,0)</f>
        <v>101</v>
      </c>
      <c r="P712" s="13">
        <f>IFERROR(ROUND(E712/L712,2),0)</f>
        <v>194.23</v>
      </c>
      <c r="Q712" s="18" t="s">
        <v>8321</v>
      </c>
      <c r="R712" t="s">
        <v>8332</v>
      </c>
      <c r="S712" s="14">
        <f t="shared" si="22"/>
        <v>42333.713206018518</v>
      </c>
      <c r="T712">
        <f t="shared" si="23"/>
        <v>2015</v>
      </c>
    </row>
    <row r="713" spans="1:20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 s="16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>ROUND(E713/D713*100,0)</f>
        <v>101</v>
      </c>
      <c r="P713" s="13">
        <f>IFERROR(ROUND(E713/L713,2),0)</f>
        <v>162.77000000000001</v>
      </c>
      <c r="Q713" s="18" t="s">
        <v>8323</v>
      </c>
      <c r="R713" t="s">
        <v>8335</v>
      </c>
      <c r="S713" s="14">
        <f t="shared" si="22"/>
        <v>42101.584074074075</v>
      </c>
      <c r="T713">
        <f t="shared" si="23"/>
        <v>2015</v>
      </c>
    </row>
    <row r="714" spans="1:20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 s="16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>ROUND(E714/D714*100,0)</f>
        <v>101</v>
      </c>
      <c r="P714" s="13">
        <f>IFERROR(ROUND(E714/L714,2),0)</f>
        <v>162.71</v>
      </c>
      <c r="Q714" s="18" t="s">
        <v>8323</v>
      </c>
      <c r="R714" t="s">
        <v>8324</v>
      </c>
      <c r="S714" s="14">
        <f t="shared" si="22"/>
        <v>42564.95380787037</v>
      </c>
      <c r="T714">
        <f t="shared" si="23"/>
        <v>2016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 s="16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>ROUND(E715/D715*100,0)</f>
        <v>101</v>
      </c>
      <c r="P715" s="13">
        <f>IFERROR(ROUND(E715/L715,2),0)</f>
        <v>63.83</v>
      </c>
      <c r="Q715" s="18" t="s">
        <v>8323</v>
      </c>
      <c r="R715" t="s">
        <v>8326</v>
      </c>
      <c r="S715" s="14">
        <f t="shared" si="22"/>
        <v>42753.205625000002</v>
      </c>
      <c r="T715">
        <f t="shared" si="23"/>
        <v>2017</v>
      </c>
    </row>
    <row r="716" spans="1:20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 s="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>ROUND(E716/D716*100,0)</f>
        <v>202</v>
      </c>
      <c r="P716" s="13">
        <f>IFERROR(ROUND(E716/L716,2),0)</f>
        <v>89.25</v>
      </c>
      <c r="Q716" s="18" t="s">
        <v>8327</v>
      </c>
      <c r="R716" t="s">
        <v>8338</v>
      </c>
      <c r="S716" s="14">
        <f t="shared" si="22"/>
        <v>42569.605393518519</v>
      </c>
      <c r="T716">
        <f t="shared" si="23"/>
        <v>2016</v>
      </c>
    </row>
    <row r="717" spans="1:20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 s="16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>ROUND(E717/D717*100,0)</f>
        <v>202</v>
      </c>
      <c r="P717" s="13">
        <f>IFERROR(ROUND(E717/L717,2),0)</f>
        <v>80.650000000000006</v>
      </c>
      <c r="Q717" s="18" t="s">
        <v>8313</v>
      </c>
      <c r="R717" t="s">
        <v>8314</v>
      </c>
      <c r="S717" s="14">
        <f t="shared" si="22"/>
        <v>42454.836851851855</v>
      </c>
      <c r="T717">
        <f t="shared" si="23"/>
        <v>2016</v>
      </c>
    </row>
    <row r="718" spans="1:20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 s="16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>ROUND(E718/D718*100,0)</f>
        <v>155</v>
      </c>
      <c r="P718" s="13">
        <f>IFERROR(ROUND(E718/L718,2),0)</f>
        <v>53.01</v>
      </c>
      <c r="Q718" s="18" t="s">
        <v>8327</v>
      </c>
      <c r="R718" t="s">
        <v>8331</v>
      </c>
      <c r="S718" s="14">
        <f t="shared" si="22"/>
        <v>41786.555162037039</v>
      </c>
      <c r="T718">
        <f t="shared" si="23"/>
        <v>2014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 s="16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>ROUND(E719/D719*100,0)</f>
        <v>336</v>
      </c>
      <c r="P719" s="13">
        <f>IFERROR(ROUND(E719/L719,2),0)</f>
        <v>41.77</v>
      </c>
      <c r="Q719" s="18" t="s">
        <v>8323</v>
      </c>
      <c r="R719" t="s">
        <v>8326</v>
      </c>
      <c r="S719" s="14">
        <f t="shared" si="22"/>
        <v>40633.154363425929</v>
      </c>
      <c r="T719">
        <f t="shared" si="23"/>
        <v>2011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 s="16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>ROUND(E720/D720*100,0)</f>
        <v>101</v>
      </c>
      <c r="P720" s="13">
        <f>IFERROR(ROUND(E720/L720,2),0)</f>
        <v>145.87</v>
      </c>
      <c r="Q720" s="18" t="s">
        <v>8323</v>
      </c>
      <c r="R720" t="s">
        <v>8326</v>
      </c>
      <c r="S720" s="14">
        <f t="shared" si="22"/>
        <v>42626.7503125</v>
      </c>
      <c r="T720">
        <f t="shared" si="23"/>
        <v>2016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 s="16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>ROUND(E721/D721*100,0)</f>
        <v>100</v>
      </c>
      <c r="P721" s="13">
        <f>IFERROR(ROUND(E721/L721,2),0)</f>
        <v>93.02</v>
      </c>
      <c r="Q721" s="18" t="s">
        <v>8321</v>
      </c>
      <c r="R721" t="s">
        <v>8322</v>
      </c>
      <c r="S721" s="14">
        <f t="shared" si="22"/>
        <v>40933.856921296298</v>
      </c>
      <c r="T721">
        <f t="shared" si="23"/>
        <v>2012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 s="16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>ROUND(E722/D722*100,0)</f>
        <v>167</v>
      </c>
      <c r="P722" s="13">
        <f>IFERROR(ROUND(E722/L722,2),0)</f>
        <v>99.46</v>
      </c>
      <c r="Q722" s="18" t="s">
        <v>8308</v>
      </c>
      <c r="R722" t="s">
        <v>8309</v>
      </c>
      <c r="S722" s="14">
        <f t="shared" si="22"/>
        <v>41946.674108796295</v>
      </c>
      <c r="T722">
        <f t="shared" si="23"/>
        <v>2014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 s="16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>ROUND(E723/D723*100,0)</f>
        <v>33</v>
      </c>
      <c r="P723" s="13">
        <f>IFERROR(ROUND(E723/L723,2),0)</f>
        <v>264.26</v>
      </c>
      <c r="Q723" s="18" t="s">
        <v>8327</v>
      </c>
      <c r="R723" t="s">
        <v>8330</v>
      </c>
      <c r="S723" s="14">
        <f t="shared" si="22"/>
        <v>42795.701481481476</v>
      </c>
      <c r="T723">
        <f t="shared" si="23"/>
        <v>2017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 s="16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>ROUND(E724/D724*100,0)</f>
        <v>100</v>
      </c>
      <c r="P724" s="13">
        <f>IFERROR(ROUND(E724/L724,2),0)</f>
        <v>118.13</v>
      </c>
      <c r="Q724" s="18" t="s">
        <v>8323</v>
      </c>
      <c r="R724" t="s">
        <v>8326</v>
      </c>
      <c r="S724" s="14">
        <f t="shared" si="22"/>
        <v>41834.953865740739</v>
      </c>
      <c r="T724">
        <f t="shared" si="23"/>
        <v>2014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 s="16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>ROUND(E725/D725*100,0)</f>
        <v>100</v>
      </c>
      <c r="P725" s="13">
        <f>IFERROR(ROUND(E725/L725,2),0)</f>
        <v>110.23</v>
      </c>
      <c r="Q725" s="18" t="s">
        <v>8323</v>
      </c>
      <c r="R725" t="s">
        <v>8326</v>
      </c>
      <c r="S725" s="14">
        <f t="shared" si="22"/>
        <v>41791.492777777778</v>
      </c>
      <c r="T725">
        <f t="shared" si="23"/>
        <v>2014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 s="1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>ROUND(E726/D726*100,0)</f>
        <v>100</v>
      </c>
      <c r="P726" s="13">
        <f>IFERROR(ROUND(E726/L726,2),0)</f>
        <v>92.84</v>
      </c>
      <c r="Q726" s="18" t="s">
        <v>8323</v>
      </c>
      <c r="R726" t="s">
        <v>8326</v>
      </c>
      <c r="S726" s="14">
        <f t="shared" si="22"/>
        <v>42028.496562500004</v>
      </c>
      <c r="T726">
        <f t="shared" si="23"/>
        <v>2015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 s="16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>ROUND(E727/D727*100,0)</f>
        <v>100</v>
      </c>
      <c r="P727" s="13">
        <f>IFERROR(ROUND(E727/L727,2),0)</f>
        <v>48.44</v>
      </c>
      <c r="Q727" s="18" t="s">
        <v>8323</v>
      </c>
      <c r="R727" t="s">
        <v>8326</v>
      </c>
      <c r="S727" s="14">
        <f t="shared" si="22"/>
        <v>42505.774479166663</v>
      </c>
      <c r="T727">
        <f t="shared" si="23"/>
        <v>2016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 s="16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>ROUND(E728/D728*100,0)</f>
        <v>100</v>
      </c>
      <c r="P728" s="13">
        <f>IFERROR(ROUND(E728/L728,2),0)</f>
        <v>169.92</v>
      </c>
      <c r="Q728" s="18" t="s">
        <v>8327</v>
      </c>
      <c r="R728" t="s">
        <v>8341</v>
      </c>
      <c r="S728" s="14">
        <f t="shared" si="22"/>
        <v>41977.902222222227</v>
      </c>
      <c r="T728">
        <f t="shared" si="23"/>
        <v>2014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 s="16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>ROUND(E729/D729*100,0)</f>
        <v>200</v>
      </c>
      <c r="P729" s="13">
        <f>IFERROR(ROUND(E729/L729,2),0)</f>
        <v>182.13</v>
      </c>
      <c r="Q729" s="18" t="s">
        <v>8327</v>
      </c>
      <c r="R729" t="s">
        <v>8331</v>
      </c>
      <c r="S729" s="14">
        <f t="shared" si="22"/>
        <v>41305.809363425928</v>
      </c>
      <c r="T729">
        <f t="shared" si="23"/>
        <v>2013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 s="16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>ROUND(E730/D730*100,0)</f>
        <v>122</v>
      </c>
      <c r="P730" s="13">
        <f>IFERROR(ROUND(E730/L730,2),0)</f>
        <v>84.14</v>
      </c>
      <c r="Q730" s="18" t="s">
        <v>8311</v>
      </c>
      <c r="R730" t="s">
        <v>8333</v>
      </c>
      <c r="S730" s="14">
        <f t="shared" si="22"/>
        <v>41807.571840277778</v>
      </c>
      <c r="T730">
        <f t="shared" si="23"/>
        <v>2014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 s="16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>ROUND(E731/D731*100,0)</f>
        <v>100</v>
      </c>
      <c r="P731" s="13">
        <f>IFERROR(ROUND(E731/L731,2),0)</f>
        <v>172.41</v>
      </c>
      <c r="Q731" s="18" t="s">
        <v>8327</v>
      </c>
      <c r="R731" t="s">
        <v>8331</v>
      </c>
      <c r="S731" s="14">
        <f t="shared" si="22"/>
        <v>40896.883750000001</v>
      </c>
      <c r="T731">
        <f t="shared" si="23"/>
        <v>2011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 s="16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>ROUND(E732/D732*100,0)</f>
        <v>100</v>
      </c>
      <c r="P732" s="13">
        <f>IFERROR(ROUND(E732/L732,2),0)</f>
        <v>370.37</v>
      </c>
      <c r="Q732" s="18" t="s">
        <v>8323</v>
      </c>
      <c r="R732" t="s">
        <v>8324</v>
      </c>
      <c r="S732" s="14">
        <f t="shared" si="22"/>
        <v>42341.57430555555</v>
      </c>
      <c r="T732">
        <f t="shared" si="23"/>
        <v>2015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 s="16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>ROUND(E733/D733*100,0)</f>
        <v>40</v>
      </c>
      <c r="P733" s="13">
        <f>IFERROR(ROUND(E733/L733,2),0)</f>
        <v>253.21</v>
      </c>
      <c r="Q733" s="18" t="s">
        <v>8316</v>
      </c>
      <c r="R733" t="s">
        <v>8344</v>
      </c>
      <c r="S733" s="14">
        <f t="shared" si="22"/>
        <v>42453.819687499999</v>
      </c>
      <c r="T733">
        <f t="shared" si="23"/>
        <v>2016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 s="16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>ROUND(E734/D734*100,0)</f>
        <v>123</v>
      </c>
      <c r="P734" s="13">
        <f>IFERROR(ROUND(E734/L734,2),0)</f>
        <v>169.52</v>
      </c>
      <c r="Q734" s="18" t="s">
        <v>8308</v>
      </c>
      <c r="R734" t="s">
        <v>8309</v>
      </c>
      <c r="S734" s="14">
        <f t="shared" si="22"/>
        <v>41722.666354166664</v>
      </c>
      <c r="T734">
        <f t="shared" si="23"/>
        <v>2014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 s="16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>ROUND(E735/D735*100,0)</f>
        <v>115</v>
      </c>
      <c r="P735" s="13">
        <f>IFERROR(ROUND(E735/L735,2),0)</f>
        <v>58.69</v>
      </c>
      <c r="Q735" s="18" t="s">
        <v>8323</v>
      </c>
      <c r="R735" t="s">
        <v>8326</v>
      </c>
      <c r="S735" s="14">
        <f t="shared" si="22"/>
        <v>41893.324884259258</v>
      </c>
      <c r="T735">
        <f t="shared" si="23"/>
        <v>2014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 s="1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>ROUND(E736/D736*100,0)</f>
        <v>130</v>
      </c>
      <c r="P736" s="13">
        <f>IFERROR(ROUND(E736/L736,2),0)</f>
        <v>51.72</v>
      </c>
      <c r="Q736" s="18" t="s">
        <v>8321</v>
      </c>
      <c r="R736" t="s">
        <v>8322</v>
      </c>
      <c r="S736" s="14">
        <f t="shared" si="22"/>
        <v>40948.630196759259</v>
      </c>
      <c r="T736">
        <f t="shared" si="23"/>
        <v>2012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 s="16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>ROUND(E737/D737*100,0)</f>
        <v>102</v>
      </c>
      <c r="P737" s="13">
        <f>IFERROR(ROUND(E737/L737,2),0)</f>
        <v>33.19</v>
      </c>
      <c r="Q737" s="18" t="s">
        <v>8311</v>
      </c>
      <c r="R737" t="s">
        <v>8312</v>
      </c>
      <c r="S737" s="14">
        <f t="shared" si="22"/>
        <v>40646.014456018522</v>
      </c>
      <c r="T737">
        <f t="shared" si="23"/>
        <v>2011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 s="16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>ROUND(E738/D738*100,0)</f>
        <v>108</v>
      </c>
      <c r="P738" s="13">
        <f>IFERROR(ROUND(E738/L738,2),0)</f>
        <v>112.79</v>
      </c>
      <c r="Q738" s="18" t="s">
        <v>8313</v>
      </c>
      <c r="R738" t="s">
        <v>8314</v>
      </c>
      <c r="S738" s="14">
        <f t="shared" si="22"/>
        <v>42529.979108796295</v>
      </c>
      <c r="T738">
        <f t="shared" si="23"/>
        <v>2016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 s="16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>ROUND(E739/D739*100,0)</f>
        <v>100</v>
      </c>
      <c r="P739" s="13">
        <f>IFERROR(ROUND(E739/L739,2),0)</f>
        <v>190.9</v>
      </c>
      <c r="Q739" s="18" t="s">
        <v>8327</v>
      </c>
      <c r="R739" t="s">
        <v>8331</v>
      </c>
      <c r="S739" s="14">
        <f t="shared" si="22"/>
        <v>41620.87667824074</v>
      </c>
      <c r="T739">
        <f t="shared" si="23"/>
        <v>2013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 s="16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>ROUND(E740/D740*100,0)</f>
        <v>100</v>
      </c>
      <c r="P740" s="13">
        <f>IFERROR(ROUND(E740/L740,2),0)</f>
        <v>98.31</v>
      </c>
      <c r="Q740" s="18" t="s">
        <v>8323</v>
      </c>
      <c r="R740" t="s">
        <v>8326</v>
      </c>
      <c r="S740" s="14">
        <f t="shared" si="22"/>
        <v>42254.264687499999</v>
      </c>
      <c r="T740">
        <f t="shared" si="23"/>
        <v>2015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 s="16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>ROUND(E741/D741*100,0)</f>
        <v>100</v>
      </c>
      <c r="P741" s="13">
        <f>IFERROR(ROUND(E741/L741,2),0)</f>
        <v>134.15</v>
      </c>
      <c r="Q741" s="18" t="s">
        <v>8323</v>
      </c>
      <c r="R741" t="s">
        <v>8326</v>
      </c>
      <c r="S741" s="14">
        <f t="shared" si="22"/>
        <v>41776.063136574077</v>
      </c>
      <c r="T741">
        <f t="shared" si="23"/>
        <v>2014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 s="16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>ROUND(E742/D742*100,0)</f>
        <v>158</v>
      </c>
      <c r="P742" s="13">
        <f>IFERROR(ROUND(E742/L742,2),0)</f>
        <v>68.349999999999994</v>
      </c>
      <c r="Q742" s="18" t="s">
        <v>8311</v>
      </c>
      <c r="R742" t="s">
        <v>8333</v>
      </c>
      <c r="S742" s="14">
        <f t="shared" si="22"/>
        <v>41829.502650462964</v>
      </c>
      <c r="T742">
        <f t="shared" si="23"/>
        <v>2014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 s="16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>ROUND(E743/D743*100,0)</f>
        <v>126</v>
      </c>
      <c r="P743" s="13">
        <f>IFERROR(ROUND(E743/L743,2),0)</f>
        <v>64.540000000000006</v>
      </c>
      <c r="Q743" s="18" t="s">
        <v>8327</v>
      </c>
      <c r="R743" t="s">
        <v>8331</v>
      </c>
      <c r="S743" s="14">
        <f t="shared" si="22"/>
        <v>41924.996099537035</v>
      </c>
      <c r="T743">
        <f t="shared" si="23"/>
        <v>2014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 s="16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>ROUND(E744/D744*100,0)</f>
        <v>24</v>
      </c>
      <c r="P744" s="13">
        <f>IFERROR(ROUND(E744/L744,2),0)</f>
        <v>51.23</v>
      </c>
      <c r="Q744" s="18" t="s">
        <v>8313</v>
      </c>
      <c r="R744" t="s">
        <v>8314</v>
      </c>
      <c r="S744" s="14">
        <f t="shared" si="22"/>
        <v>42115.949976851851</v>
      </c>
      <c r="T744">
        <f t="shared" si="23"/>
        <v>2015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 s="16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>ROUND(E745/D745*100,0)</f>
        <v>20</v>
      </c>
      <c r="P745" s="13">
        <f>IFERROR(ROUND(E745/L745,2),0)</f>
        <v>83.72</v>
      </c>
      <c r="Q745" s="18" t="s">
        <v>8313</v>
      </c>
      <c r="R745" t="s">
        <v>8314</v>
      </c>
      <c r="S745" s="14">
        <f t="shared" si="22"/>
        <v>42623.606134259258</v>
      </c>
      <c r="T745">
        <f t="shared" si="23"/>
        <v>2016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 s="1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>ROUND(E746/D746*100,0)</f>
        <v>105</v>
      </c>
      <c r="P746" s="13">
        <f>IFERROR(ROUND(E746/L746,2),0)</f>
        <v>59.41</v>
      </c>
      <c r="Q746" s="18" t="s">
        <v>8313</v>
      </c>
      <c r="R746" t="s">
        <v>8314</v>
      </c>
      <c r="S746" s="14">
        <f t="shared" si="22"/>
        <v>42292.435532407413</v>
      </c>
      <c r="T746">
        <f t="shared" si="23"/>
        <v>2015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 s="16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>ROUND(E747/D747*100,0)</f>
        <v>189</v>
      </c>
      <c r="P747" s="13">
        <f>IFERROR(ROUND(E747/L747,2),0)</f>
        <v>31.21</v>
      </c>
      <c r="Q747" s="18" t="s">
        <v>8323</v>
      </c>
      <c r="R747" t="s">
        <v>8326</v>
      </c>
      <c r="S747" s="14">
        <f t="shared" si="22"/>
        <v>41233.499131944445</v>
      </c>
      <c r="T747">
        <f t="shared" si="23"/>
        <v>2012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 s="16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>ROUND(E748/D748*100,0)</f>
        <v>52</v>
      </c>
      <c r="P748" s="13">
        <f>IFERROR(ROUND(E748/L748,2),0)</f>
        <v>94.19</v>
      </c>
      <c r="Q748" s="18" t="s">
        <v>8313</v>
      </c>
      <c r="R748" t="s">
        <v>8314</v>
      </c>
      <c r="S748" s="14">
        <f t="shared" si="22"/>
        <v>42705.662118055552</v>
      </c>
      <c r="T748">
        <f t="shared" si="23"/>
        <v>2016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 s="16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>ROUND(E749/D749*100,0)</f>
        <v>111</v>
      </c>
      <c r="P749" s="13">
        <f>IFERROR(ROUND(E749/L749,2),0)</f>
        <v>104.39</v>
      </c>
      <c r="Q749" s="18" t="s">
        <v>8313</v>
      </c>
      <c r="R749" t="s">
        <v>8314</v>
      </c>
      <c r="S749" s="14">
        <f t="shared" si="22"/>
        <v>42067.876770833333</v>
      </c>
      <c r="T749">
        <f t="shared" si="23"/>
        <v>2015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 s="16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>ROUND(E750/D750*100,0)</f>
        <v>125</v>
      </c>
      <c r="P750" s="13">
        <f>IFERROR(ROUND(E750/L750,2),0)</f>
        <v>140.1</v>
      </c>
      <c r="Q750" s="18" t="s">
        <v>8321</v>
      </c>
      <c r="R750" t="s">
        <v>8322</v>
      </c>
      <c r="S750" s="14">
        <f t="shared" si="22"/>
        <v>42078.793124999997</v>
      </c>
      <c r="T750">
        <f t="shared" si="23"/>
        <v>2015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 s="16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>ROUND(E751/D751*100,0)</f>
        <v>104</v>
      </c>
      <c r="P751" s="13">
        <f>IFERROR(ROUND(E751/L751,2),0)</f>
        <v>90.1</v>
      </c>
      <c r="Q751" s="18" t="s">
        <v>8327</v>
      </c>
      <c r="R751" t="s">
        <v>8328</v>
      </c>
      <c r="S751" s="14">
        <f t="shared" si="22"/>
        <v>41736.004502314812</v>
      </c>
      <c r="T751">
        <f t="shared" si="23"/>
        <v>2014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 s="16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>ROUND(E752/D752*100,0)</f>
        <v>252</v>
      </c>
      <c r="P752" s="13">
        <f>IFERROR(ROUND(E752/L752,2),0)</f>
        <v>55.61</v>
      </c>
      <c r="Q752" s="18" t="s">
        <v>8327</v>
      </c>
      <c r="R752" t="s">
        <v>8331</v>
      </c>
      <c r="S752" s="14">
        <f t="shared" si="22"/>
        <v>42677.669050925921</v>
      </c>
      <c r="T752">
        <f t="shared" si="23"/>
        <v>2016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 s="16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>ROUND(E753/D753*100,0)</f>
        <v>103</v>
      </c>
      <c r="P753" s="13">
        <f>IFERROR(ROUND(E753/L753,2),0)</f>
        <v>64.16</v>
      </c>
      <c r="Q753" s="18" t="s">
        <v>8313</v>
      </c>
      <c r="R753" t="s">
        <v>8314</v>
      </c>
      <c r="S753" s="14">
        <f t="shared" si="22"/>
        <v>41782.741701388892</v>
      </c>
      <c r="T753">
        <f t="shared" si="23"/>
        <v>2014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 s="16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>ROUND(E754/D754*100,0)</f>
        <v>930250</v>
      </c>
      <c r="P754" s="13">
        <f>IFERROR(ROUND(E754/L754,2),0)</f>
        <v>4.57</v>
      </c>
      <c r="Q754" s="18" t="s">
        <v>8316</v>
      </c>
      <c r="R754" t="s">
        <v>8317</v>
      </c>
      <c r="S754" s="14">
        <f t="shared" si="22"/>
        <v>42800.751041666663</v>
      </c>
      <c r="T754">
        <f t="shared" si="23"/>
        <v>2017</v>
      </c>
    </row>
    <row r="755" spans="1:20" ht="48" x14ac:dyDescent="0.2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 s="16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>ROUND(E755/D755*100,0)</f>
        <v>102</v>
      </c>
      <c r="P755" s="13">
        <f>IFERROR(ROUND(E755/L755,2),0)</f>
        <v>196.34</v>
      </c>
      <c r="Q755" s="18" t="s">
        <v>8327</v>
      </c>
      <c r="R755" t="s">
        <v>8328</v>
      </c>
      <c r="S755" s="14">
        <f t="shared" si="22"/>
        <v>42267.746782407412</v>
      </c>
      <c r="T755">
        <f t="shared" si="23"/>
        <v>2015</v>
      </c>
    </row>
    <row r="756" spans="1:20" ht="48" x14ac:dyDescent="0.2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 s="1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>ROUND(E756/D756*100,0)</f>
        <v>185</v>
      </c>
      <c r="P756" s="13">
        <f>IFERROR(ROUND(E756/L756,2),0)</f>
        <v>85.44</v>
      </c>
      <c r="Q756" s="18" t="s">
        <v>8321</v>
      </c>
      <c r="R756" t="s">
        <v>8322</v>
      </c>
      <c r="S756" s="14">
        <f t="shared" si="22"/>
        <v>40266.662708333337</v>
      </c>
      <c r="T756">
        <f t="shared" si="23"/>
        <v>2010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 s="16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>ROUND(E757/D757*100,0)</f>
        <v>115</v>
      </c>
      <c r="P757" s="13">
        <f>IFERROR(ROUND(E757/L757,2),0)</f>
        <v>57.52</v>
      </c>
      <c r="Q757" s="18" t="s">
        <v>8327</v>
      </c>
      <c r="R757" t="s">
        <v>8328</v>
      </c>
      <c r="S757" s="14">
        <f t="shared" si="22"/>
        <v>41299.381423611114</v>
      </c>
      <c r="T757">
        <f t="shared" si="23"/>
        <v>2013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 s="16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>ROUND(E758/D758*100,0)</f>
        <v>110</v>
      </c>
      <c r="P758" s="13">
        <f>IFERROR(ROUND(E758/L758,2),0)</f>
        <v>96.53</v>
      </c>
      <c r="Q758" s="18" t="s">
        <v>8323</v>
      </c>
      <c r="R758" t="s">
        <v>8324</v>
      </c>
      <c r="S758" s="14">
        <f t="shared" si="22"/>
        <v>42359.868611111116</v>
      </c>
      <c r="T758">
        <f t="shared" si="23"/>
        <v>2015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 s="16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>ROUND(E759/D759*100,0)</f>
        <v>102</v>
      </c>
      <c r="P759" s="13">
        <f>IFERROR(ROUND(E759/L759,2),0)</f>
        <v>51.04</v>
      </c>
      <c r="Q759" s="18" t="s">
        <v>8327</v>
      </c>
      <c r="R759" t="s">
        <v>8331</v>
      </c>
      <c r="S759" s="14">
        <f t="shared" si="22"/>
        <v>41800.959490740745</v>
      </c>
      <c r="T759">
        <f t="shared" si="23"/>
        <v>2014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 s="16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>ROUND(E760/D760*100,0)</f>
        <v>114</v>
      </c>
      <c r="P760" s="13">
        <f>IFERROR(ROUND(E760/L760,2),0)</f>
        <v>67.13</v>
      </c>
      <c r="Q760" s="18" t="s">
        <v>8327</v>
      </c>
      <c r="R760" t="s">
        <v>8331</v>
      </c>
      <c r="S760" s="14">
        <f t="shared" si="22"/>
        <v>40845.050879629627</v>
      </c>
      <c r="T760">
        <f t="shared" si="23"/>
        <v>2011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 s="16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>ROUND(E761/D761*100,0)</f>
        <v>101</v>
      </c>
      <c r="P761" s="13">
        <f>IFERROR(ROUND(E761/L761,2),0)</f>
        <v>126.72</v>
      </c>
      <c r="Q761" s="18" t="s">
        <v>8323</v>
      </c>
      <c r="R761" t="s">
        <v>8326</v>
      </c>
      <c r="S761" s="14">
        <f t="shared" si="22"/>
        <v>42697.082673611112</v>
      </c>
      <c r="T761">
        <f t="shared" si="23"/>
        <v>2016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 s="16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>ROUND(E762/D762*100,0)</f>
        <v>261</v>
      </c>
      <c r="P762" s="13">
        <f>IFERROR(ROUND(E762/L762,2),0)</f>
        <v>54.62</v>
      </c>
      <c r="Q762" s="18" t="s">
        <v>8313</v>
      </c>
      <c r="R762" t="s">
        <v>8314</v>
      </c>
      <c r="S762" s="14">
        <f t="shared" si="22"/>
        <v>42333.619050925925</v>
      </c>
      <c r="T762">
        <f t="shared" si="23"/>
        <v>2015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 s="16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>ROUND(E763/D763*100,0)</f>
        <v>104</v>
      </c>
      <c r="P763" s="13">
        <f>IFERROR(ROUND(E763/L763,2),0)</f>
        <v>130.16</v>
      </c>
      <c r="Q763" s="18" t="s">
        <v>8313</v>
      </c>
      <c r="R763" t="s">
        <v>8314</v>
      </c>
      <c r="S763" s="14">
        <f t="shared" si="22"/>
        <v>42109.894942129627</v>
      </c>
      <c r="T763">
        <f t="shared" si="23"/>
        <v>2015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 s="16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>ROUND(E764/D764*100,0)</f>
        <v>101</v>
      </c>
      <c r="P764" s="13">
        <f>IFERROR(ROUND(E764/L764,2),0)</f>
        <v>159.82</v>
      </c>
      <c r="Q764" s="18" t="s">
        <v>8321</v>
      </c>
      <c r="R764" t="s">
        <v>8332</v>
      </c>
      <c r="S764" s="14">
        <f t="shared" si="22"/>
        <v>42516.047071759262</v>
      </c>
      <c r="T764">
        <f t="shared" si="23"/>
        <v>2016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 s="16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>ROUND(E765/D765*100,0)</f>
        <v>101</v>
      </c>
      <c r="P765" s="13">
        <f>IFERROR(ROUND(E765/L765,2),0)</f>
        <v>347.85</v>
      </c>
      <c r="Q765" s="18" t="s">
        <v>8321</v>
      </c>
      <c r="R765" t="s">
        <v>8322</v>
      </c>
      <c r="S765" s="14">
        <f t="shared" si="22"/>
        <v>40255.744629629626</v>
      </c>
      <c r="T765">
        <f t="shared" si="23"/>
        <v>2010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 s="1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>ROUND(E766/D766*100,0)</f>
        <v>361</v>
      </c>
      <c r="P766" s="13">
        <f>IFERROR(ROUND(E766/L766,2),0)</f>
        <v>96.06</v>
      </c>
      <c r="Q766" s="18" t="s">
        <v>8308</v>
      </c>
      <c r="R766" t="s">
        <v>8309</v>
      </c>
      <c r="S766" s="14">
        <f t="shared" si="22"/>
        <v>41848.021770833337</v>
      </c>
      <c r="T766">
        <f t="shared" si="23"/>
        <v>2014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 s="16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>ROUND(E767/D767*100,0)</f>
        <v>113</v>
      </c>
      <c r="P767" s="13">
        <f>IFERROR(ROUND(E767/L767,2),0)</f>
        <v>107.32</v>
      </c>
      <c r="Q767" s="18" t="s">
        <v>8316</v>
      </c>
      <c r="R767" t="s">
        <v>8317</v>
      </c>
      <c r="S767" s="14">
        <f t="shared" si="22"/>
        <v>42296.631331018521</v>
      </c>
      <c r="T767">
        <f t="shared" si="23"/>
        <v>2015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 s="16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>ROUND(E768/D768*100,0)</f>
        <v>112</v>
      </c>
      <c r="P768" s="13">
        <f>IFERROR(ROUND(E768/L768,2),0)</f>
        <v>61.3</v>
      </c>
      <c r="Q768" s="18" t="s">
        <v>8321</v>
      </c>
      <c r="R768" t="s">
        <v>8322</v>
      </c>
      <c r="S768" s="14">
        <f t="shared" si="22"/>
        <v>41348.877685185187</v>
      </c>
      <c r="T768">
        <f t="shared" si="23"/>
        <v>2013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 s="16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>ROUND(E769/D769*100,0)</f>
        <v>22</v>
      </c>
      <c r="P769" s="13">
        <f>IFERROR(ROUND(E769/L769,2),0)</f>
        <v>23.95</v>
      </c>
      <c r="Q769" s="18" t="s">
        <v>8308</v>
      </c>
      <c r="R769" t="s">
        <v>8310</v>
      </c>
      <c r="S769" s="14">
        <f t="shared" si="22"/>
        <v>41835.581018518518</v>
      </c>
      <c r="T769">
        <f t="shared" si="23"/>
        <v>2014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 s="16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>ROUND(E770/D770*100,0)</f>
        <v>110</v>
      </c>
      <c r="P770" s="13">
        <f>IFERROR(ROUND(E770/L770,2),0)</f>
        <v>65.91</v>
      </c>
      <c r="Q770" s="18" t="s">
        <v>8327</v>
      </c>
      <c r="R770" t="s">
        <v>8331</v>
      </c>
      <c r="S770" s="14">
        <f t="shared" si="22"/>
        <v>42433.688900462963</v>
      </c>
      <c r="T770">
        <f t="shared" si="23"/>
        <v>2016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 s="16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>ROUND(E771/D771*100,0)</f>
        <v>15</v>
      </c>
      <c r="P771" s="13">
        <f>IFERROR(ROUND(E771/L771,2),0)</f>
        <v>93.9</v>
      </c>
      <c r="Q771" s="18" t="s">
        <v>8308</v>
      </c>
      <c r="R771" t="s">
        <v>8310</v>
      </c>
      <c r="S771" s="14">
        <f t="shared" ref="S771:S834" si="24">(((J771/60)/60)/24)+DATE(1970,1,1)</f>
        <v>42556.695706018523</v>
      </c>
      <c r="T771">
        <f t="shared" ref="T771:T834" si="25">YEAR(S771)</f>
        <v>2016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 s="16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>ROUND(E772/D772*100,0)</f>
        <v>18</v>
      </c>
      <c r="P772" s="13">
        <f>IFERROR(ROUND(E772/L772,2),0)</f>
        <v>115.99</v>
      </c>
      <c r="Q772" s="18" t="s">
        <v>8321</v>
      </c>
      <c r="R772" t="s">
        <v>8325</v>
      </c>
      <c r="S772" s="14">
        <f t="shared" si="24"/>
        <v>42429.326678240745</v>
      </c>
      <c r="T772">
        <f t="shared" si="25"/>
        <v>2016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 s="16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>ROUND(E773/D773*100,0)</f>
        <v>489</v>
      </c>
      <c r="P773" s="13">
        <f>IFERROR(ROUND(E773/L773,2),0)</f>
        <v>31.57</v>
      </c>
      <c r="Q773" s="18" t="s">
        <v>8316</v>
      </c>
      <c r="R773" t="s">
        <v>8317</v>
      </c>
      <c r="S773" s="14">
        <f t="shared" si="24"/>
        <v>42745.365474537044</v>
      </c>
      <c r="T773">
        <f t="shared" si="25"/>
        <v>2017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 s="16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>ROUND(E774/D774*100,0)</f>
        <v>176</v>
      </c>
      <c r="P774" s="13">
        <f>IFERROR(ROUND(E774/L774,2),0)</f>
        <v>56</v>
      </c>
      <c r="Q774" s="18" t="s">
        <v>8327</v>
      </c>
      <c r="R774" t="s">
        <v>8328</v>
      </c>
      <c r="S774" s="14">
        <f t="shared" si="24"/>
        <v>41002.958634259259</v>
      </c>
      <c r="T774">
        <f t="shared" si="25"/>
        <v>2012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 s="16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>ROUND(E775/D775*100,0)</f>
        <v>103</v>
      </c>
      <c r="P775" s="13">
        <f>IFERROR(ROUND(E775/L775,2),0)</f>
        <v>94.41</v>
      </c>
      <c r="Q775" s="18" t="s">
        <v>8323</v>
      </c>
      <c r="R775" t="s">
        <v>8324</v>
      </c>
      <c r="S775" s="14">
        <f t="shared" si="24"/>
        <v>42740.837152777778</v>
      </c>
      <c r="T775">
        <f t="shared" si="25"/>
        <v>2017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 s="1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>ROUND(E776/D776*100,0)</f>
        <v>104</v>
      </c>
      <c r="P776" s="13">
        <f>IFERROR(ROUND(E776/L776,2),0)</f>
        <v>194.44</v>
      </c>
      <c r="Q776" s="18" t="s">
        <v>8321</v>
      </c>
      <c r="R776" t="s">
        <v>8332</v>
      </c>
      <c r="S776" s="14">
        <f t="shared" si="24"/>
        <v>42323.964976851858</v>
      </c>
      <c r="T776">
        <f t="shared" si="25"/>
        <v>2015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 s="16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>ROUND(E777/D777*100,0)</f>
        <v>175</v>
      </c>
      <c r="P777" s="13">
        <f>IFERROR(ROUND(E777/L777,2),0)</f>
        <v>264.85000000000002</v>
      </c>
      <c r="Q777" s="18" t="s">
        <v>8323</v>
      </c>
      <c r="R777" t="s">
        <v>8326</v>
      </c>
      <c r="S777" s="14">
        <f t="shared" si="24"/>
        <v>42341.818379629629</v>
      </c>
      <c r="T777">
        <f t="shared" si="25"/>
        <v>2015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 s="16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>ROUND(E778/D778*100,0)</f>
        <v>117</v>
      </c>
      <c r="P778" s="13">
        <f>IFERROR(ROUND(E778/L778,2),0)</f>
        <v>60.27</v>
      </c>
      <c r="Q778" s="18" t="s">
        <v>8327</v>
      </c>
      <c r="R778" t="s">
        <v>8328</v>
      </c>
      <c r="S778" s="14">
        <f t="shared" si="24"/>
        <v>40852.889699074076</v>
      </c>
      <c r="T778">
        <f t="shared" si="25"/>
        <v>2011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 s="16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>ROUND(E779/D779*100,0)</f>
        <v>103</v>
      </c>
      <c r="P779" s="13">
        <f>IFERROR(ROUND(E779/L779,2),0)</f>
        <v>109.19</v>
      </c>
      <c r="Q779" s="18" t="s">
        <v>8321</v>
      </c>
      <c r="R779" t="s">
        <v>8322</v>
      </c>
      <c r="S779" s="14">
        <f t="shared" si="24"/>
        <v>42101.737442129626</v>
      </c>
      <c r="T779">
        <f t="shared" si="25"/>
        <v>2015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 s="16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>ROUND(E780/D780*100,0)</f>
        <v>109</v>
      </c>
      <c r="P780" s="13">
        <f>IFERROR(ROUND(E780/L780,2),0)</f>
        <v>86.44</v>
      </c>
      <c r="Q780" s="18" t="s">
        <v>8327</v>
      </c>
      <c r="R780" t="s">
        <v>8330</v>
      </c>
      <c r="S780" s="14">
        <f t="shared" si="24"/>
        <v>42783.815289351856</v>
      </c>
      <c r="T780">
        <f t="shared" si="25"/>
        <v>2017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 s="16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>ROUND(E781/D781*100,0)</f>
        <v>51</v>
      </c>
      <c r="P781" s="13">
        <f>IFERROR(ROUND(E781/L781,2),0)</f>
        <v>147.88</v>
      </c>
      <c r="Q781" s="18" t="s">
        <v>8323</v>
      </c>
      <c r="R781" t="s">
        <v>8335</v>
      </c>
      <c r="S781" s="14">
        <f t="shared" si="24"/>
        <v>41880.753437499996</v>
      </c>
      <c r="T781">
        <f t="shared" si="25"/>
        <v>2014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 s="16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>ROUND(E782/D782*100,0)</f>
        <v>103</v>
      </c>
      <c r="P782" s="13">
        <f>IFERROR(ROUND(E782/L782,2),0)</f>
        <v>242.28</v>
      </c>
      <c r="Q782" s="18" t="s">
        <v>8323</v>
      </c>
      <c r="R782" t="s">
        <v>8324</v>
      </c>
      <c r="S782" s="14">
        <f t="shared" si="24"/>
        <v>41778.548055555555</v>
      </c>
      <c r="T782">
        <f t="shared" si="25"/>
        <v>2014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 s="16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>ROUND(E783/D783*100,0)</f>
        <v>174</v>
      </c>
      <c r="P783" s="13">
        <f>IFERROR(ROUND(E783/L783,2),0)</f>
        <v>51.85</v>
      </c>
      <c r="Q783" s="18" t="s">
        <v>8327</v>
      </c>
      <c r="R783" t="s">
        <v>8338</v>
      </c>
      <c r="S783" s="14">
        <f t="shared" si="24"/>
        <v>40626.834444444445</v>
      </c>
      <c r="T783">
        <f t="shared" si="25"/>
        <v>2011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 s="16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>ROUND(E784/D784*100,0)</f>
        <v>103</v>
      </c>
      <c r="P784" s="13">
        <f>IFERROR(ROUND(E784/L784,2),0)</f>
        <v>173.7</v>
      </c>
      <c r="Q784" s="18" t="s">
        <v>8323</v>
      </c>
      <c r="R784" t="s">
        <v>8326</v>
      </c>
      <c r="S784" s="14">
        <f t="shared" si="24"/>
        <v>42681.35157407407</v>
      </c>
      <c r="T784">
        <f t="shared" si="25"/>
        <v>2016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 s="16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>ROUND(E785/D785*100,0)</f>
        <v>116</v>
      </c>
      <c r="P785" s="13">
        <f>IFERROR(ROUND(E785/L785,2),0)</f>
        <v>144.43</v>
      </c>
      <c r="Q785" s="18" t="s">
        <v>8316</v>
      </c>
      <c r="R785" t="s">
        <v>8317</v>
      </c>
      <c r="S785" s="14">
        <f t="shared" si="24"/>
        <v>42014.832326388889</v>
      </c>
      <c r="T785">
        <f t="shared" si="25"/>
        <v>2015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 s="1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>ROUND(E786/D786*100,0)</f>
        <v>173</v>
      </c>
      <c r="P786" s="13">
        <f>IFERROR(ROUND(E786/L786,2),0)</f>
        <v>75.13</v>
      </c>
      <c r="Q786" s="18" t="s">
        <v>8319</v>
      </c>
      <c r="R786" t="s">
        <v>8320</v>
      </c>
      <c r="S786" s="14">
        <f t="shared" si="24"/>
        <v>42243.190057870372</v>
      </c>
      <c r="T786">
        <f t="shared" si="25"/>
        <v>2015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 s="16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>ROUND(E787/D787*100,0)</f>
        <v>102</v>
      </c>
      <c r="P787" s="13">
        <f>IFERROR(ROUND(E787/L787,2),0)</f>
        <v>105.32</v>
      </c>
      <c r="Q787" s="18" t="s">
        <v>8321</v>
      </c>
      <c r="R787" t="s">
        <v>8322</v>
      </c>
      <c r="S787" s="14">
        <f t="shared" si="24"/>
        <v>42184.626250000001</v>
      </c>
      <c r="T787">
        <f t="shared" si="25"/>
        <v>2015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 s="16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>ROUND(E788/D788*100,0)</f>
        <v>35</v>
      </c>
      <c r="P788" s="13">
        <f>IFERROR(ROUND(E788/L788,2),0)</f>
        <v>95.91</v>
      </c>
      <c r="Q788" s="18" t="s">
        <v>8308</v>
      </c>
      <c r="R788" t="s">
        <v>8310</v>
      </c>
      <c r="S788" s="14">
        <f t="shared" si="24"/>
        <v>42339.833981481483</v>
      </c>
      <c r="T788">
        <f t="shared" si="25"/>
        <v>2015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 s="16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>ROUND(E789/D789*100,0)</f>
        <v>108</v>
      </c>
      <c r="P789" s="13">
        <f>IFERROR(ROUND(E789/L789,2),0)</f>
        <v>88.87</v>
      </c>
      <c r="Q789" s="18" t="s">
        <v>8323</v>
      </c>
      <c r="R789" t="s">
        <v>8324</v>
      </c>
      <c r="S789" s="14">
        <f t="shared" si="24"/>
        <v>41957.756840277783</v>
      </c>
      <c r="T789">
        <f t="shared" si="25"/>
        <v>2014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 s="16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>ROUND(E790/D790*100,0)</f>
        <v>11</v>
      </c>
      <c r="P790" s="13">
        <f>IFERROR(ROUND(E790/L790,2),0)</f>
        <v>72.760000000000005</v>
      </c>
      <c r="Q790" s="18" t="s">
        <v>8319</v>
      </c>
      <c r="R790" t="s">
        <v>8345</v>
      </c>
      <c r="S790" s="14">
        <f t="shared" si="24"/>
        <v>42113.105046296296</v>
      </c>
      <c r="T790">
        <f t="shared" si="25"/>
        <v>2015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 s="16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>ROUND(E791/D791*100,0)</f>
        <v>107</v>
      </c>
      <c r="P791" s="13">
        <f>IFERROR(ROUND(E791/L791,2),0)</f>
        <v>49.32</v>
      </c>
      <c r="Q791" s="18" t="s">
        <v>8321</v>
      </c>
      <c r="R791" t="s">
        <v>8332</v>
      </c>
      <c r="S791" s="14">
        <f t="shared" si="24"/>
        <v>42149.548888888887</v>
      </c>
      <c r="T791">
        <f t="shared" si="25"/>
        <v>2015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 s="16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>ROUND(E792/D792*100,0)</f>
        <v>101</v>
      </c>
      <c r="P792" s="13">
        <f>IFERROR(ROUND(E792/L792,2),0)</f>
        <v>125.99</v>
      </c>
      <c r="Q792" s="18" t="s">
        <v>8319</v>
      </c>
      <c r="R792" t="s">
        <v>8320</v>
      </c>
      <c r="S792" s="14">
        <f t="shared" si="24"/>
        <v>42704.187118055561</v>
      </c>
      <c r="T792">
        <f t="shared" si="25"/>
        <v>2016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 s="16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>ROUND(E793/D793*100,0)</f>
        <v>107</v>
      </c>
      <c r="P793" s="13">
        <f>IFERROR(ROUND(E793/L793,2),0)</f>
        <v>45.42</v>
      </c>
      <c r="Q793" s="18" t="s">
        <v>8321</v>
      </c>
      <c r="R793" t="s">
        <v>8322</v>
      </c>
      <c r="S793" s="14">
        <f t="shared" si="24"/>
        <v>40588.526412037041</v>
      </c>
      <c r="T793">
        <f t="shared" si="25"/>
        <v>2011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 s="16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>ROUND(E794/D794*100,0)</f>
        <v>9</v>
      </c>
      <c r="P794" s="13">
        <f>IFERROR(ROUND(E794/L794,2),0)</f>
        <v>29.24</v>
      </c>
      <c r="Q794" s="18" t="s">
        <v>8346</v>
      </c>
      <c r="R794" t="s">
        <v>8347</v>
      </c>
      <c r="S794" s="14">
        <f t="shared" si="24"/>
        <v>42114.252951388888</v>
      </c>
      <c r="T794">
        <f t="shared" si="25"/>
        <v>2015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 s="16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>ROUND(E795/D795*100,0)</f>
        <v>107</v>
      </c>
      <c r="P795" s="13">
        <f>IFERROR(ROUND(E795/L795,2),0)</f>
        <v>90.82</v>
      </c>
      <c r="Q795" s="18" t="s">
        <v>8323</v>
      </c>
      <c r="R795" t="s">
        <v>8335</v>
      </c>
      <c r="S795" s="14">
        <f t="shared" si="24"/>
        <v>41814.367800925924</v>
      </c>
      <c r="T795">
        <f t="shared" si="25"/>
        <v>2014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 s="1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>ROUND(E796/D796*100,0)</f>
        <v>142</v>
      </c>
      <c r="P796" s="13">
        <f>IFERROR(ROUND(E796/L796,2),0)</f>
        <v>193.84</v>
      </c>
      <c r="Q796" s="18" t="s">
        <v>8321</v>
      </c>
      <c r="R796" t="s">
        <v>8332</v>
      </c>
      <c r="S796" s="14">
        <f t="shared" si="24"/>
        <v>42068.307002314818</v>
      </c>
      <c r="T796">
        <f t="shared" si="25"/>
        <v>2015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 s="16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>ROUND(E797/D797*100,0)</f>
        <v>106</v>
      </c>
      <c r="P797" s="13">
        <f>IFERROR(ROUND(E797/L797,2),0)</f>
        <v>146.88</v>
      </c>
      <c r="Q797" s="18" t="s">
        <v>8321</v>
      </c>
      <c r="R797" t="s">
        <v>8332</v>
      </c>
      <c r="S797" s="14">
        <f t="shared" si="24"/>
        <v>41794.072337962964</v>
      </c>
      <c r="T797">
        <f t="shared" si="25"/>
        <v>2014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 s="16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>ROUND(E798/D798*100,0)</f>
        <v>11</v>
      </c>
      <c r="P798" s="13">
        <f>IFERROR(ROUND(E798/L798,2),0)</f>
        <v>117.65</v>
      </c>
      <c r="Q798" s="18" t="s">
        <v>8323</v>
      </c>
      <c r="R798" t="s">
        <v>8324</v>
      </c>
      <c r="S798" s="14">
        <f t="shared" si="24"/>
        <v>42299.130162037036</v>
      </c>
      <c r="T798">
        <f t="shared" si="25"/>
        <v>2015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 s="16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>ROUND(E799/D799*100,0)</f>
        <v>282</v>
      </c>
      <c r="P799" s="13">
        <f>IFERROR(ROUND(E799/L799,2),0)</f>
        <v>52.79</v>
      </c>
      <c r="Q799" s="18" t="s">
        <v>8313</v>
      </c>
      <c r="R799" t="s">
        <v>8314</v>
      </c>
      <c r="S799" s="14">
        <f t="shared" si="24"/>
        <v>42736.732893518521</v>
      </c>
      <c r="T799">
        <f t="shared" si="25"/>
        <v>2017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 s="16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>ROUND(E800/D800*100,0)</f>
        <v>105</v>
      </c>
      <c r="P800" s="13">
        <f>IFERROR(ROUND(E800/L800,2),0)</f>
        <v>158.96</v>
      </c>
      <c r="Q800" s="18" t="s">
        <v>8327</v>
      </c>
      <c r="R800" t="s">
        <v>8331</v>
      </c>
      <c r="S800" s="14">
        <f t="shared" si="24"/>
        <v>40736.115011574075</v>
      </c>
      <c r="T800">
        <f t="shared" si="25"/>
        <v>2011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 s="16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>ROUND(E801/D801*100,0)</f>
        <v>168</v>
      </c>
      <c r="P801" s="13">
        <f>IFERROR(ROUND(E801/L801,2),0)</f>
        <v>84.86</v>
      </c>
      <c r="Q801" s="18" t="s">
        <v>8323</v>
      </c>
      <c r="R801" t="s">
        <v>8324</v>
      </c>
      <c r="S801" s="14">
        <f t="shared" si="24"/>
        <v>42567.264178240745</v>
      </c>
      <c r="T801">
        <f t="shared" si="25"/>
        <v>2016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 s="16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>ROUND(E802/D802*100,0)</f>
        <v>168</v>
      </c>
      <c r="P802" s="13">
        <f>IFERROR(ROUND(E802/L802,2),0)</f>
        <v>75.67</v>
      </c>
      <c r="Q802" s="18" t="s">
        <v>8319</v>
      </c>
      <c r="R802" t="s">
        <v>8320</v>
      </c>
      <c r="S802" s="14">
        <f t="shared" si="24"/>
        <v>42670.602673611109</v>
      </c>
      <c r="T802">
        <f t="shared" si="25"/>
        <v>2016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 s="16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>ROUND(E803/D803*100,0)</f>
        <v>104</v>
      </c>
      <c r="P803" s="13">
        <f>IFERROR(ROUND(E803/L803,2),0)</f>
        <v>117.68</v>
      </c>
      <c r="Q803" s="18" t="s">
        <v>8327</v>
      </c>
      <c r="R803" t="s">
        <v>8331</v>
      </c>
      <c r="S803" s="14">
        <f t="shared" si="24"/>
        <v>40763.691423611112</v>
      </c>
      <c r="T803">
        <f t="shared" si="25"/>
        <v>2011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 s="16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>ROUND(E804/D804*100,0)</f>
        <v>104</v>
      </c>
      <c r="P804" s="13">
        <f>IFERROR(ROUND(E804/L804,2),0)</f>
        <v>56.41</v>
      </c>
      <c r="Q804" s="18" t="s">
        <v>8327</v>
      </c>
      <c r="R804" t="s">
        <v>8331</v>
      </c>
      <c r="S804" s="14">
        <f t="shared" si="24"/>
        <v>41370.800185185188</v>
      </c>
      <c r="T804">
        <f t="shared" si="25"/>
        <v>2013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 s="16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>ROUND(E805/D805*100,0)</f>
        <v>104</v>
      </c>
      <c r="P805" s="13">
        <f>IFERROR(ROUND(E805/L805,2),0)</f>
        <v>177.62</v>
      </c>
      <c r="Q805" s="18" t="s">
        <v>8323</v>
      </c>
      <c r="R805" t="s">
        <v>8326</v>
      </c>
      <c r="S805" s="14">
        <f t="shared" si="24"/>
        <v>42549.665717592594</v>
      </c>
      <c r="T805">
        <f t="shared" si="25"/>
        <v>2016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 s="1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>ROUND(E806/D806*100,0)</f>
        <v>166</v>
      </c>
      <c r="P806" s="13">
        <f>IFERROR(ROUND(E806/L806,2),0)</f>
        <v>177.02</v>
      </c>
      <c r="Q806" s="18" t="s">
        <v>8323</v>
      </c>
      <c r="R806" t="s">
        <v>8324</v>
      </c>
      <c r="S806" s="14">
        <f t="shared" si="24"/>
        <v>41975.901180555549</v>
      </c>
      <c r="T806">
        <f t="shared" si="25"/>
        <v>2014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 s="16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>ROUND(E807/D807*100,0)</f>
        <v>22</v>
      </c>
      <c r="P807" s="13">
        <f>IFERROR(ROUND(E807/L807,2),0)</f>
        <v>66.52</v>
      </c>
      <c r="Q807" s="18" t="s">
        <v>8321</v>
      </c>
      <c r="R807" t="s">
        <v>8339</v>
      </c>
      <c r="S807" s="14">
        <f t="shared" si="24"/>
        <v>41381.50577546296</v>
      </c>
      <c r="T807">
        <f t="shared" si="25"/>
        <v>2013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 s="16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>ROUND(E808/D808*100,0)</f>
        <v>138</v>
      </c>
      <c r="P808" s="13">
        <f>IFERROR(ROUND(E808/L808,2),0)</f>
        <v>87.44</v>
      </c>
      <c r="Q808" s="18" t="s">
        <v>8308</v>
      </c>
      <c r="R808" t="s">
        <v>8309</v>
      </c>
      <c r="S808" s="14">
        <f t="shared" si="24"/>
        <v>40638.828009259261</v>
      </c>
      <c r="T808">
        <f t="shared" si="25"/>
        <v>2011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 s="16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>ROUND(E809/D809*100,0)</f>
        <v>332</v>
      </c>
      <c r="P809" s="13">
        <f>IFERROR(ROUND(E809/L809,2),0)</f>
        <v>21.23</v>
      </c>
      <c r="Q809" s="18" t="s">
        <v>8316</v>
      </c>
      <c r="R809" t="s">
        <v>8317</v>
      </c>
      <c r="S809" s="14">
        <f t="shared" si="24"/>
        <v>42331.378923611104</v>
      </c>
      <c r="T809">
        <f t="shared" si="25"/>
        <v>2015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 s="16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>ROUND(E810/D810*100,0)</f>
        <v>111</v>
      </c>
      <c r="P810" s="13">
        <f>IFERROR(ROUND(E810/L810,2),0)</f>
        <v>61.03</v>
      </c>
      <c r="Q810" s="18" t="s">
        <v>8327</v>
      </c>
      <c r="R810" t="s">
        <v>8341</v>
      </c>
      <c r="S810" s="14">
        <f t="shared" si="24"/>
        <v>41304.751284722224</v>
      </c>
      <c r="T810">
        <f t="shared" si="25"/>
        <v>2013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 s="16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>ROUND(E811/D811*100,0)</f>
        <v>165</v>
      </c>
      <c r="P811" s="13">
        <f>IFERROR(ROUND(E811/L811,2),0)</f>
        <v>81.099999999999994</v>
      </c>
      <c r="Q811" s="18" t="s">
        <v>8313</v>
      </c>
      <c r="R811" t="s">
        <v>8314</v>
      </c>
      <c r="S811" s="14">
        <f t="shared" si="24"/>
        <v>42405.67260416667</v>
      </c>
      <c r="T811">
        <f t="shared" si="25"/>
        <v>2016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 s="16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>ROUND(E812/D812*100,0)</f>
        <v>24</v>
      </c>
      <c r="P812" s="13">
        <f>IFERROR(ROUND(E812/L812,2),0)</f>
        <v>305.77999999999997</v>
      </c>
      <c r="Q812" s="18" t="s">
        <v>8319</v>
      </c>
      <c r="R812" t="s">
        <v>8345</v>
      </c>
      <c r="S812" s="14">
        <f t="shared" si="24"/>
        <v>41828.664456018516</v>
      </c>
      <c r="T812">
        <f t="shared" si="25"/>
        <v>2014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 s="16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>ROUND(E813/D813*100,0)</f>
        <v>103</v>
      </c>
      <c r="P813" s="13">
        <f>IFERROR(ROUND(E813/L813,2),0)</f>
        <v>100.5</v>
      </c>
      <c r="Q813" s="18" t="s">
        <v>8323</v>
      </c>
      <c r="R813" t="s">
        <v>8326</v>
      </c>
      <c r="S813" s="14">
        <f t="shared" si="24"/>
        <v>41591.737974537034</v>
      </c>
      <c r="T813">
        <f t="shared" si="25"/>
        <v>2013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 s="16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>ROUND(E814/D814*100,0)</f>
        <v>103</v>
      </c>
      <c r="P814" s="13">
        <f>IFERROR(ROUND(E814/L814,2),0)</f>
        <v>329.2</v>
      </c>
      <c r="Q814" s="18" t="s">
        <v>8323</v>
      </c>
      <c r="R814" t="s">
        <v>8335</v>
      </c>
      <c r="S814" s="14">
        <f t="shared" si="24"/>
        <v>41845.809166666666</v>
      </c>
      <c r="T814">
        <f t="shared" si="25"/>
        <v>2014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 s="16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>ROUND(E815/D815*100,0)</f>
        <v>103</v>
      </c>
      <c r="P815" s="13">
        <f>IFERROR(ROUND(E815/L815,2),0)</f>
        <v>115.87</v>
      </c>
      <c r="Q815" s="18" t="s">
        <v>8323</v>
      </c>
      <c r="R815" t="s">
        <v>8326</v>
      </c>
      <c r="S815" s="14">
        <f t="shared" si="24"/>
        <v>42262.096782407403</v>
      </c>
      <c r="T815">
        <f t="shared" si="25"/>
        <v>2015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 s="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>ROUND(E816/D816*100,0)</f>
        <v>103</v>
      </c>
      <c r="P816" s="13">
        <f>IFERROR(ROUND(E816/L816,2),0)</f>
        <v>87.36</v>
      </c>
      <c r="Q816" s="18" t="s">
        <v>8323</v>
      </c>
      <c r="R816" t="s">
        <v>8326</v>
      </c>
      <c r="S816" s="14">
        <f t="shared" si="24"/>
        <v>41798.94027777778</v>
      </c>
      <c r="T816">
        <f t="shared" si="25"/>
        <v>2014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 s="16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>ROUND(E817/D817*100,0)</f>
        <v>103</v>
      </c>
      <c r="P817" s="13">
        <f>IFERROR(ROUND(E817/L817,2),0)</f>
        <v>132.44</v>
      </c>
      <c r="Q817" s="18" t="s">
        <v>8327</v>
      </c>
      <c r="R817" t="s">
        <v>8338</v>
      </c>
      <c r="S817" s="14">
        <f t="shared" si="24"/>
        <v>40848.198333333334</v>
      </c>
      <c r="T817">
        <f t="shared" si="25"/>
        <v>2011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 s="16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>ROUND(E818/D818*100,0)</f>
        <v>103</v>
      </c>
      <c r="P818" s="13">
        <f>IFERROR(ROUND(E818/L818,2),0)</f>
        <v>70.78</v>
      </c>
      <c r="Q818" s="18" t="s">
        <v>8327</v>
      </c>
      <c r="R818" t="s">
        <v>8338</v>
      </c>
      <c r="S818" s="14">
        <f t="shared" si="24"/>
        <v>40845.14975694444</v>
      </c>
      <c r="T818">
        <f t="shared" si="25"/>
        <v>2011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 s="16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>ROUND(E819/D819*100,0)</f>
        <v>109</v>
      </c>
      <c r="P819" s="13">
        <f>IFERROR(ROUND(E819/L819,2),0)</f>
        <v>151.97999999999999</v>
      </c>
      <c r="Q819" s="18" t="s">
        <v>8323</v>
      </c>
      <c r="R819" t="s">
        <v>8326</v>
      </c>
      <c r="S819" s="14">
        <f t="shared" si="24"/>
        <v>42576.697569444441</v>
      </c>
      <c r="T819">
        <f t="shared" si="25"/>
        <v>2016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 s="16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>ROUND(E820/D820*100,0)</f>
        <v>36</v>
      </c>
      <c r="P820" s="13">
        <f>IFERROR(ROUND(E820/L820,2),0)</f>
        <v>67.14</v>
      </c>
      <c r="Q820" s="18" t="s">
        <v>8313</v>
      </c>
      <c r="R820" t="s">
        <v>8314</v>
      </c>
      <c r="S820" s="14">
        <f t="shared" si="24"/>
        <v>42247.803912037038</v>
      </c>
      <c r="T820">
        <f t="shared" si="25"/>
        <v>2015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 s="16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>ROUND(E821/D821*100,0)</f>
        <v>10</v>
      </c>
      <c r="P821" s="13">
        <f>IFERROR(ROUND(E821/L821,2),0)</f>
        <v>744.55</v>
      </c>
      <c r="Q821" s="18" t="s">
        <v>8311</v>
      </c>
      <c r="R821" t="s">
        <v>8348</v>
      </c>
      <c r="S821" s="14">
        <f t="shared" si="24"/>
        <v>42142.767106481479</v>
      </c>
      <c r="T821">
        <f t="shared" si="25"/>
        <v>2015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 s="16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>ROUND(E822/D822*100,0)</f>
        <v>327</v>
      </c>
      <c r="P822" s="13">
        <f>IFERROR(ROUND(E822/L822,2),0)</f>
        <v>97.3</v>
      </c>
      <c r="Q822" s="18" t="s">
        <v>8316</v>
      </c>
      <c r="R822" t="s">
        <v>8317</v>
      </c>
      <c r="S822" s="14">
        <f t="shared" si="24"/>
        <v>41695.016782407409</v>
      </c>
      <c r="T822">
        <f t="shared" si="25"/>
        <v>2014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 s="16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>ROUND(E823/D823*100,0)</f>
        <v>102</v>
      </c>
      <c r="P823" s="13">
        <f>IFERROR(ROUND(E823/L823,2),0)</f>
        <v>255.17</v>
      </c>
      <c r="Q823" s="18" t="s">
        <v>8323</v>
      </c>
      <c r="R823" t="s">
        <v>8335</v>
      </c>
      <c r="S823" s="14">
        <f t="shared" si="24"/>
        <v>41754.564328703702</v>
      </c>
      <c r="T823">
        <f t="shared" si="25"/>
        <v>2014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 s="16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>ROUND(E824/D824*100,0)</f>
        <v>163</v>
      </c>
      <c r="P824" s="13">
        <f>IFERROR(ROUND(E824/L824,2),0)</f>
        <v>34.869999999999997</v>
      </c>
      <c r="Q824" s="18" t="s">
        <v>8311</v>
      </c>
      <c r="R824" t="s">
        <v>8312</v>
      </c>
      <c r="S824" s="14">
        <f t="shared" si="24"/>
        <v>41291.661550925928</v>
      </c>
      <c r="T824">
        <f t="shared" si="25"/>
        <v>2013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 s="16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>ROUND(E825/D825*100,0)</f>
        <v>125</v>
      </c>
      <c r="P825" s="13">
        <f>IFERROR(ROUND(E825/L825,2),0)</f>
        <v>77.64</v>
      </c>
      <c r="Q825" s="18" t="s">
        <v>8327</v>
      </c>
      <c r="R825" t="s">
        <v>8331</v>
      </c>
      <c r="S825" s="14">
        <f t="shared" si="24"/>
        <v>41656.762638888889</v>
      </c>
      <c r="T825">
        <f t="shared" si="25"/>
        <v>2014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 s="1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>ROUND(E826/D826*100,0)</f>
        <v>113</v>
      </c>
      <c r="P826" s="13">
        <f>IFERROR(ROUND(E826/L826,2),0)</f>
        <v>50.22</v>
      </c>
      <c r="Q826" s="18" t="s">
        <v>8308</v>
      </c>
      <c r="R826" t="s">
        <v>8309</v>
      </c>
      <c r="S826" s="14">
        <f t="shared" si="24"/>
        <v>40765.876886574071</v>
      </c>
      <c r="T826">
        <f t="shared" si="25"/>
        <v>2011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 s="16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>ROUND(E827/D827*100,0)</f>
        <v>102</v>
      </c>
      <c r="P827" s="13">
        <f>IFERROR(ROUND(E827/L827,2),0)</f>
        <v>116</v>
      </c>
      <c r="Q827" s="18" t="s">
        <v>8323</v>
      </c>
      <c r="R827" t="s">
        <v>8326</v>
      </c>
      <c r="S827" s="14">
        <f t="shared" si="24"/>
        <v>42137.395798611105</v>
      </c>
      <c r="T827">
        <f t="shared" si="25"/>
        <v>2015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 s="16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>ROUND(E828/D828*100,0)</f>
        <v>101</v>
      </c>
      <c r="P828" s="13">
        <f>IFERROR(ROUND(E828/L828,2),0)</f>
        <v>202.85</v>
      </c>
      <c r="Q828" s="18" t="s">
        <v>8323</v>
      </c>
      <c r="R828" t="s">
        <v>8326</v>
      </c>
      <c r="S828" s="14">
        <f t="shared" si="24"/>
        <v>42064.220069444447</v>
      </c>
      <c r="T828">
        <f t="shared" si="25"/>
        <v>2015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 s="16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>ROUND(E829/D829*100,0)</f>
        <v>101</v>
      </c>
      <c r="P829" s="13">
        <f>IFERROR(ROUND(E829/L829,2),0)</f>
        <v>142.28</v>
      </c>
      <c r="Q829" s="18" t="s">
        <v>8323</v>
      </c>
      <c r="R829" t="s">
        <v>8326</v>
      </c>
      <c r="S829" s="14">
        <f t="shared" si="24"/>
        <v>42041.714178240742</v>
      </c>
      <c r="T829">
        <f t="shared" si="25"/>
        <v>2015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 s="16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>ROUND(E830/D830*100,0)</f>
        <v>108</v>
      </c>
      <c r="P830" s="13">
        <f>IFERROR(ROUND(E830/L830,2),0)</f>
        <v>37.200000000000003</v>
      </c>
      <c r="Q830" s="18" t="s">
        <v>8316</v>
      </c>
      <c r="R830" t="s">
        <v>8317</v>
      </c>
      <c r="S830" s="14">
        <f t="shared" si="24"/>
        <v>42452.666770833333</v>
      </c>
      <c r="T830">
        <f t="shared" si="25"/>
        <v>2016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 s="16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>ROUND(E831/D831*100,0)</f>
        <v>203</v>
      </c>
      <c r="P831" s="13">
        <f>IFERROR(ROUND(E831/L831,2),0)</f>
        <v>47.68</v>
      </c>
      <c r="Q831" s="18" t="s">
        <v>8327</v>
      </c>
      <c r="R831" t="s">
        <v>8328</v>
      </c>
      <c r="S831" s="14">
        <f t="shared" si="24"/>
        <v>41226.648576388885</v>
      </c>
      <c r="T831">
        <f t="shared" si="25"/>
        <v>2012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 s="16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>ROUND(E832/D832*100,0)</f>
        <v>103</v>
      </c>
      <c r="P832" s="13">
        <f>IFERROR(ROUND(E832/L832,2),0)</f>
        <v>80.180000000000007</v>
      </c>
      <c r="Q832" s="18" t="s">
        <v>8327</v>
      </c>
      <c r="R832" t="s">
        <v>8338</v>
      </c>
      <c r="S832" s="14">
        <f t="shared" si="24"/>
        <v>42343.998043981483</v>
      </c>
      <c r="T832">
        <f t="shared" si="25"/>
        <v>2015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 s="16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>ROUND(E833/D833*100,0)</f>
        <v>101</v>
      </c>
      <c r="P833" s="13">
        <f>IFERROR(ROUND(E833/L833,2),0)</f>
        <v>74.95</v>
      </c>
      <c r="Q833" s="18" t="s">
        <v>8327</v>
      </c>
      <c r="R833" t="s">
        <v>8331</v>
      </c>
      <c r="S833" s="14">
        <f t="shared" si="24"/>
        <v>41579.847997685189</v>
      </c>
      <c r="T833">
        <f t="shared" si="25"/>
        <v>2013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 s="16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>ROUND(E834/D834*100,0)</f>
        <v>108</v>
      </c>
      <c r="P834" s="13">
        <f>IFERROR(ROUND(E834/L834,2),0)</f>
        <v>74.23</v>
      </c>
      <c r="Q834" s="18" t="s">
        <v>8319</v>
      </c>
      <c r="R834" t="s">
        <v>8320</v>
      </c>
      <c r="S834" s="14">
        <f t="shared" si="24"/>
        <v>42187.125625000001</v>
      </c>
      <c r="T834">
        <f t="shared" si="25"/>
        <v>2015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 s="16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>ROUND(E835/D835*100,0)</f>
        <v>101</v>
      </c>
      <c r="P835" s="13">
        <f>IFERROR(ROUND(E835/L835,2),0)</f>
        <v>104.99</v>
      </c>
      <c r="Q835" s="18" t="s">
        <v>8323</v>
      </c>
      <c r="R835" t="s">
        <v>8326</v>
      </c>
      <c r="S835" s="14">
        <f t="shared" ref="S835:S898" si="26">(((J835/60)/60)/24)+DATE(1970,1,1)</f>
        <v>42053.732627314821</v>
      </c>
      <c r="T835">
        <f t="shared" ref="T835:T898" si="27">YEAR(S835)</f>
        <v>2015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 s="1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>ROUND(E836/D836*100,0)</f>
        <v>101</v>
      </c>
      <c r="P836" s="13">
        <f>IFERROR(ROUND(E836/L836,2),0)</f>
        <v>87.83</v>
      </c>
      <c r="Q836" s="18" t="s">
        <v>8327</v>
      </c>
      <c r="R836" t="s">
        <v>8331</v>
      </c>
      <c r="S836" s="14">
        <f t="shared" si="26"/>
        <v>40536.111550925925</v>
      </c>
      <c r="T836">
        <f t="shared" si="27"/>
        <v>2010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 s="16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>ROUND(E837/D837*100,0)</f>
        <v>9</v>
      </c>
      <c r="P837" s="13">
        <f>IFERROR(ROUND(E837/L837,2),0)</f>
        <v>65.67</v>
      </c>
      <c r="Q837" s="18" t="s">
        <v>8316</v>
      </c>
      <c r="R837" t="s">
        <v>8334</v>
      </c>
      <c r="S837" s="14">
        <f t="shared" si="26"/>
        <v>41417.228043981479</v>
      </c>
      <c r="T837">
        <f t="shared" si="27"/>
        <v>2013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 s="16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>ROUND(E838/D838*100,0)</f>
        <v>29</v>
      </c>
      <c r="P838" s="13">
        <f>IFERROR(ROUND(E838/L838,2),0)</f>
        <v>34.22</v>
      </c>
      <c r="Q838" s="18" t="s">
        <v>8316</v>
      </c>
      <c r="R838" t="s">
        <v>8334</v>
      </c>
      <c r="S838" s="14">
        <f t="shared" si="26"/>
        <v>42045.50535879629</v>
      </c>
      <c r="T838">
        <f t="shared" si="27"/>
        <v>2015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 s="16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>ROUND(E839/D839*100,0)</f>
        <v>101</v>
      </c>
      <c r="P839" s="13">
        <f>IFERROR(ROUND(E839/L839,2),0)</f>
        <v>116.96</v>
      </c>
      <c r="Q839" s="18" t="s">
        <v>8327</v>
      </c>
      <c r="R839" t="s">
        <v>8328</v>
      </c>
      <c r="S839" s="14">
        <f t="shared" si="26"/>
        <v>41591.964537037034</v>
      </c>
      <c r="T839">
        <f t="shared" si="27"/>
        <v>2013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 s="16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>ROUND(E840/D840*100,0)</f>
        <v>806</v>
      </c>
      <c r="P840" s="13">
        <f>IFERROR(ROUND(E840/L840,2),0)</f>
        <v>49.47</v>
      </c>
      <c r="Q840" s="18" t="s">
        <v>8316</v>
      </c>
      <c r="R840" t="s">
        <v>8317</v>
      </c>
      <c r="S840" s="14">
        <f t="shared" si="26"/>
        <v>42766.827546296292</v>
      </c>
      <c r="T840">
        <f t="shared" si="27"/>
        <v>2017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 s="16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>ROUND(E841/D841*100,0)</f>
        <v>115</v>
      </c>
      <c r="P841" s="13">
        <f>IFERROR(ROUND(E841/L841,2),0)</f>
        <v>39.31</v>
      </c>
      <c r="Q841" s="18" t="s">
        <v>8327</v>
      </c>
      <c r="R841" t="s">
        <v>8331</v>
      </c>
      <c r="S841" s="14">
        <f t="shared" si="26"/>
        <v>41341.870868055557</v>
      </c>
      <c r="T841">
        <f t="shared" si="27"/>
        <v>2013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 s="16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>ROUND(E842/D842*100,0)</f>
        <v>101</v>
      </c>
      <c r="P842" s="13">
        <f>IFERROR(ROUND(E842/L842,2),0)</f>
        <v>83.89</v>
      </c>
      <c r="Q842" s="18" t="s">
        <v>8327</v>
      </c>
      <c r="R842" t="s">
        <v>8331</v>
      </c>
      <c r="S842" s="14">
        <f t="shared" si="26"/>
        <v>40555.325937499998</v>
      </c>
      <c r="T842">
        <f t="shared" si="27"/>
        <v>2011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 s="16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>ROUND(E843/D843*100,0)</f>
        <v>100</v>
      </c>
      <c r="P843" s="13">
        <f>IFERROR(ROUND(E843/L843,2),0)</f>
        <v>110.07</v>
      </c>
      <c r="Q843" s="18" t="s">
        <v>8321</v>
      </c>
      <c r="R843" t="s">
        <v>8322</v>
      </c>
      <c r="S843" s="14">
        <f t="shared" si="26"/>
        <v>41394.842442129629</v>
      </c>
      <c r="T843">
        <f t="shared" si="27"/>
        <v>2013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 s="16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>ROUND(E844/D844*100,0)</f>
        <v>100</v>
      </c>
      <c r="P844" s="13">
        <f>IFERROR(ROUND(E844/L844,2),0)</f>
        <v>100.33</v>
      </c>
      <c r="Q844" s="18" t="s">
        <v>8327</v>
      </c>
      <c r="R844" t="s">
        <v>8341</v>
      </c>
      <c r="S844" s="14">
        <f t="shared" si="26"/>
        <v>41058.844571759262</v>
      </c>
      <c r="T844">
        <f t="shared" si="27"/>
        <v>2012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6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 s="13">
        <f>IFERROR(ROUND(E845/L845,2),0)</f>
        <v>63.1</v>
      </c>
      <c r="Q845" s="18" t="s">
        <v>8327</v>
      </c>
      <c r="R845" t="s">
        <v>8336</v>
      </c>
      <c r="S845" s="14">
        <f t="shared" si="26"/>
        <v>42695.257870370369</v>
      </c>
      <c r="T845">
        <f t="shared" si="27"/>
        <v>2016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 s="1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>ROUND(E846/D846*100,0)</f>
        <v>100</v>
      </c>
      <c r="P846" s="13">
        <f>IFERROR(ROUND(E846/L846,2),0)</f>
        <v>70.88</v>
      </c>
      <c r="Q846" s="18" t="s">
        <v>8323</v>
      </c>
      <c r="R846" t="s">
        <v>8326</v>
      </c>
      <c r="S846" s="14">
        <f t="shared" si="26"/>
        <v>41941.683865740742</v>
      </c>
      <c r="T846">
        <f t="shared" si="27"/>
        <v>2014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 s="16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>ROUND(E847/D847*100,0)</f>
        <v>107</v>
      </c>
      <c r="P847" s="13">
        <f>IFERROR(ROUND(E847/L847,2),0)</f>
        <v>65.08</v>
      </c>
      <c r="Q847" s="18" t="s">
        <v>8313</v>
      </c>
      <c r="R847" t="s">
        <v>8314</v>
      </c>
      <c r="S847" s="14">
        <f t="shared" si="26"/>
        <v>42123.86336805555</v>
      </c>
      <c r="T847">
        <f t="shared" si="27"/>
        <v>2015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 s="16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>ROUND(E848/D848*100,0)</f>
        <v>100</v>
      </c>
      <c r="P848" s="13">
        <f>IFERROR(ROUND(E848/L848,2),0)</f>
        <v>421.11</v>
      </c>
      <c r="Q848" s="18" t="s">
        <v>8323</v>
      </c>
      <c r="R848" t="s">
        <v>8326</v>
      </c>
      <c r="S848" s="14">
        <f t="shared" si="26"/>
        <v>42059.701319444444</v>
      </c>
      <c r="T848">
        <f t="shared" si="27"/>
        <v>2015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 s="16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>ROUND(E849/D849*100,0)</f>
        <v>107</v>
      </c>
      <c r="P849" s="13">
        <f>IFERROR(ROUND(E849/L849,2),0)</f>
        <v>89.89</v>
      </c>
      <c r="Q849" s="18" t="s">
        <v>8321</v>
      </c>
      <c r="R849" t="s">
        <v>8322</v>
      </c>
      <c r="S849" s="14">
        <f t="shared" si="26"/>
        <v>41078.91201388889</v>
      </c>
      <c r="T849">
        <f t="shared" si="27"/>
        <v>2012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 s="16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>ROUND(E850/D850*100,0)</f>
        <v>114</v>
      </c>
      <c r="P850" s="13">
        <f>IFERROR(ROUND(E850/L850,2),0)</f>
        <v>89.67</v>
      </c>
      <c r="Q850" s="18" t="s">
        <v>8313</v>
      </c>
      <c r="R850" t="s">
        <v>8314</v>
      </c>
      <c r="S850" s="14">
        <f t="shared" si="26"/>
        <v>42690.259699074071</v>
      </c>
      <c r="T850">
        <f t="shared" si="27"/>
        <v>2016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 s="16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>ROUND(E851/D851*100,0)</f>
        <v>113</v>
      </c>
      <c r="P851" s="13">
        <f>IFERROR(ROUND(E851/L851,2),0)</f>
        <v>74.22</v>
      </c>
      <c r="Q851" s="18" t="s">
        <v>8323</v>
      </c>
      <c r="R851" t="s">
        <v>8335</v>
      </c>
      <c r="S851" s="14">
        <f t="shared" si="26"/>
        <v>41820.776412037041</v>
      </c>
      <c r="T851">
        <f t="shared" si="27"/>
        <v>2014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 s="16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>ROUND(E852/D852*100,0)</f>
        <v>132</v>
      </c>
      <c r="P852" s="13">
        <f>IFERROR(ROUND(E852/L852,2),0)</f>
        <v>74.150000000000006</v>
      </c>
      <c r="Q852" s="18" t="s">
        <v>8327</v>
      </c>
      <c r="R852" t="s">
        <v>8338</v>
      </c>
      <c r="S852" s="14">
        <f t="shared" si="26"/>
        <v>41223.22184027778</v>
      </c>
      <c r="T852">
        <f t="shared" si="27"/>
        <v>2012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 s="16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>ROUND(E853/D853*100,0)</f>
        <v>106</v>
      </c>
      <c r="P853" s="13">
        <f>IFERROR(ROUND(E853/L853,2),0)</f>
        <v>60.9</v>
      </c>
      <c r="Q853" s="18" t="s">
        <v>8311</v>
      </c>
      <c r="R853" t="s">
        <v>8333</v>
      </c>
      <c r="S853" s="14">
        <f t="shared" si="26"/>
        <v>40731.837465277778</v>
      </c>
      <c r="T853">
        <f t="shared" si="27"/>
        <v>2011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 s="16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>ROUND(E854/D854*100,0)</f>
        <v>20</v>
      </c>
      <c r="P854" s="13">
        <f>IFERROR(ROUND(E854/L854,2),0)</f>
        <v>272.58999999999997</v>
      </c>
      <c r="Q854" s="18" t="s">
        <v>8323</v>
      </c>
      <c r="R854" t="s">
        <v>8324</v>
      </c>
      <c r="S854" s="14">
        <f t="shared" si="26"/>
        <v>42128.814247685179</v>
      </c>
      <c r="T854">
        <f t="shared" si="27"/>
        <v>2015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 s="16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>ROUND(E855/D855*100,0)</f>
        <v>113</v>
      </c>
      <c r="P855" s="13">
        <f>IFERROR(ROUND(E855/L855,2),0)</f>
        <v>64.27</v>
      </c>
      <c r="Q855" s="18" t="s">
        <v>8323</v>
      </c>
      <c r="R855" t="s">
        <v>8326</v>
      </c>
      <c r="S855" s="14">
        <f t="shared" si="26"/>
        <v>40970.875671296293</v>
      </c>
      <c r="T855">
        <f t="shared" si="27"/>
        <v>2012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 s="1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>ROUND(E856/D856*100,0)</f>
        <v>131</v>
      </c>
      <c r="P856" s="13">
        <f>IFERROR(ROUND(E856/L856,2),0)</f>
        <v>48.33</v>
      </c>
      <c r="Q856" s="18" t="s">
        <v>8323</v>
      </c>
      <c r="R856" t="s">
        <v>8326</v>
      </c>
      <c r="S856" s="14">
        <f t="shared" si="26"/>
        <v>42136.536134259266</v>
      </c>
      <c r="T856">
        <f t="shared" si="27"/>
        <v>2015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 s="16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>ROUND(E857/D857*100,0)</f>
        <v>232</v>
      </c>
      <c r="P857" s="13">
        <f>IFERROR(ROUND(E857/L857,2),0)</f>
        <v>106.43</v>
      </c>
      <c r="Q857" s="18" t="s">
        <v>8321</v>
      </c>
      <c r="R857" t="s">
        <v>8322</v>
      </c>
      <c r="S857" s="14">
        <f t="shared" si="26"/>
        <v>41114.094872685186</v>
      </c>
      <c r="T857">
        <f t="shared" si="27"/>
        <v>2012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 s="16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>ROUND(E858/D858*100,0)</f>
        <v>22</v>
      </c>
      <c r="P858" s="13">
        <f>IFERROR(ROUND(E858/L858,2),0)</f>
        <v>157.46</v>
      </c>
      <c r="Q858" s="18" t="s">
        <v>8308</v>
      </c>
      <c r="R858" t="s">
        <v>8310</v>
      </c>
      <c r="S858" s="14">
        <f t="shared" si="26"/>
        <v>42522.276724537034</v>
      </c>
      <c r="T858">
        <f t="shared" si="27"/>
        <v>2016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 s="16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>ROUND(E859/D859*100,0)</f>
        <v>101</v>
      </c>
      <c r="P859" s="13">
        <f>IFERROR(ROUND(E859/L859,2),0)</f>
        <v>302.31</v>
      </c>
      <c r="Q859" s="18" t="s">
        <v>8323</v>
      </c>
      <c r="R859" t="s">
        <v>8326</v>
      </c>
      <c r="S859" s="14">
        <f t="shared" si="26"/>
        <v>41851.771354166667</v>
      </c>
      <c r="T859">
        <f t="shared" si="27"/>
        <v>2014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 s="16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>ROUND(E860/D860*100,0)</f>
        <v>131</v>
      </c>
      <c r="P860" s="13">
        <f>IFERROR(ROUND(E860/L860,2),0)</f>
        <v>45.05</v>
      </c>
      <c r="Q860" s="18" t="s">
        <v>8321</v>
      </c>
      <c r="R860" t="s">
        <v>8322</v>
      </c>
      <c r="S860" s="14">
        <f t="shared" si="26"/>
        <v>40757.889247685183</v>
      </c>
      <c r="T860">
        <f t="shared" si="27"/>
        <v>2011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 s="16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>ROUND(E861/D861*100,0)</f>
        <v>39</v>
      </c>
      <c r="P861" s="13">
        <f>IFERROR(ROUND(E861/L861,2),0)</f>
        <v>147.81</v>
      </c>
      <c r="Q861" s="18" t="s">
        <v>8327</v>
      </c>
      <c r="R861" t="s">
        <v>8328</v>
      </c>
      <c r="S861" s="14">
        <f t="shared" si="26"/>
        <v>42496.981597222228</v>
      </c>
      <c r="T861">
        <f t="shared" si="27"/>
        <v>2016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 s="16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>ROUND(E862/D862*100,0)</f>
        <v>104</v>
      </c>
      <c r="P862" s="13">
        <f>IFERROR(ROUND(E862/L862,2),0)</f>
        <v>340.57</v>
      </c>
      <c r="Q862" s="18" t="s">
        <v>8308</v>
      </c>
      <c r="R862" t="s">
        <v>8309</v>
      </c>
      <c r="S862" s="14">
        <f t="shared" si="26"/>
        <v>42095.240706018521</v>
      </c>
      <c r="T862">
        <f t="shared" si="27"/>
        <v>2015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 s="16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>ROUND(E863/D863*100,0)</f>
        <v>156</v>
      </c>
      <c r="P863" s="13">
        <f>IFERROR(ROUND(E863/L863,2),0)</f>
        <v>38.28</v>
      </c>
      <c r="Q863" s="18" t="s">
        <v>8323</v>
      </c>
      <c r="R863" t="s">
        <v>8326</v>
      </c>
      <c r="S863" s="14">
        <f t="shared" si="26"/>
        <v>42243.6252662037</v>
      </c>
      <c r="T863">
        <f t="shared" si="27"/>
        <v>2015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 s="16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>ROUND(E864/D864*100,0)</f>
        <v>780</v>
      </c>
      <c r="P864" s="13">
        <f>IFERROR(ROUND(E864/L864,2),0)</f>
        <v>37.119999999999997</v>
      </c>
      <c r="Q864" s="18" t="s">
        <v>8316</v>
      </c>
      <c r="R864" t="s">
        <v>8317</v>
      </c>
      <c r="S864" s="14">
        <f t="shared" si="26"/>
        <v>42759.724768518514</v>
      </c>
      <c r="T864">
        <f t="shared" si="27"/>
        <v>2017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 s="16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>ROUND(E865/D865*100,0)</f>
        <v>26</v>
      </c>
      <c r="P865" s="13">
        <f>IFERROR(ROUND(E865/L865,2),0)</f>
        <v>90.62</v>
      </c>
      <c r="Q865" s="18" t="s">
        <v>8308</v>
      </c>
      <c r="R865" t="s">
        <v>8310</v>
      </c>
      <c r="S865" s="14">
        <f t="shared" si="26"/>
        <v>42543.665601851855</v>
      </c>
      <c r="T865">
        <f t="shared" si="27"/>
        <v>2016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 s="1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>ROUND(E866/D866*100,0)</f>
        <v>104</v>
      </c>
      <c r="P866" s="13">
        <f>IFERROR(ROUND(E866/L866,2),0)</f>
        <v>60.86</v>
      </c>
      <c r="Q866" s="18" t="s">
        <v>8327</v>
      </c>
      <c r="R866" t="s">
        <v>8331</v>
      </c>
      <c r="S866" s="14">
        <f t="shared" si="26"/>
        <v>41557.780624999999</v>
      </c>
      <c r="T866">
        <f t="shared" si="27"/>
        <v>2013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 s="16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>ROUND(E867/D867*100,0)</f>
        <v>104</v>
      </c>
      <c r="P867" s="13">
        <f>IFERROR(ROUND(E867/L867,2),0)</f>
        <v>90.52</v>
      </c>
      <c r="Q867" s="18" t="s">
        <v>8327</v>
      </c>
      <c r="R867" t="s">
        <v>8328</v>
      </c>
      <c r="S867" s="14">
        <f t="shared" si="26"/>
        <v>40784.012696759259</v>
      </c>
      <c r="T867">
        <f t="shared" si="27"/>
        <v>2011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 s="16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>ROUND(E868/D868*100,0)</f>
        <v>19</v>
      </c>
      <c r="P868" s="13">
        <f>IFERROR(ROUND(E868/L868,2),0)</f>
        <v>55.46</v>
      </c>
      <c r="Q868" s="18" t="s">
        <v>8321</v>
      </c>
      <c r="R868" t="s">
        <v>8339</v>
      </c>
      <c r="S868" s="14">
        <f t="shared" si="26"/>
        <v>41465.500173611108</v>
      </c>
      <c r="T868">
        <f t="shared" si="27"/>
        <v>2013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 s="16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>ROUND(E869/D869*100,0)</f>
        <v>111</v>
      </c>
      <c r="P869" s="13">
        <f>IFERROR(ROUND(E869/L869,2),0)</f>
        <v>104.73</v>
      </c>
      <c r="Q869" s="18" t="s">
        <v>8327</v>
      </c>
      <c r="R869" t="s">
        <v>8331</v>
      </c>
      <c r="S869" s="14">
        <f t="shared" si="26"/>
        <v>41463.743472222224</v>
      </c>
      <c r="T869">
        <f t="shared" si="27"/>
        <v>2013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 s="16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>ROUND(E870/D870*100,0)</f>
        <v>103</v>
      </c>
      <c r="P870" s="13">
        <f>IFERROR(ROUND(E870/L870,2),0)</f>
        <v>69.67</v>
      </c>
      <c r="Q870" s="18" t="s">
        <v>8327</v>
      </c>
      <c r="R870" t="s">
        <v>8329</v>
      </c>
      <c r="S870" s="14">
        <f t="shared" si="26"/>
        <v>41905.034108796295</v>
      </c>
      <c r="T870">
        <f t="shared" si="27"/>
        <v>2014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 s="16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>ROUND(E871/D871*100,0)</f>
        <v>110</v>
      </c>
      <c r="P871" s="13">
        <f>IFERROR(ROUND(E871/L871,2),0)</f>
        <v>68.239999999999995</v>
      </c>
      <c r="Q871" s="18" t="s">
        <v>8321</v>
      </c>
      <c r="R871" t="s">
        <v>8322</v>
      </c>
      <c r="S871" s="14">
        <f t="shared" si="26"/>
        <v>41780.859629629631</v>
      </c>
      <c r="T871">
        <f t="shared" si="27"/>
        <v>2014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 s="16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>ROUND(E872/D872*100,0)</f>
        <v>103</v>
      </c>
      <c r="P872" s="13">
        <f>IFERROR(ROUND(E872/L872,2),0)</f>
        <v>79.400000000000006</v>
      </c>
      <c r="Q872" s="18" t="s">
        <v>8321</v>
      </c>
      <c r="R872" t="s">
        <v>8322</v>
      </c>
      <c r="S872" s="14">
        <f t="shared" si="26"/>
        <v>42415.803159722222</v>
      </c>
      <c r="T872">
        <f t="shared" si="27"/>
        <v>2016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 s="16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>ROUND(E873/D873*100,0)</f>
        <v>102</v>
      </c>
      <c r="P873" s="13">
        <f>IFERROR(ROUND(E873/L873,2),0)</f>
        <v>111.38</v>
      </c>
      <c r="Q873" s="18" t="s">
        <v>8321</v>
      </c>
      <c r="R873" t="s">
        <v>8343</v>
      </c>
      <c r="S873" s="14">
        <f t="shared" si="26"/>
        <v>40635.982488425929</v>
      </c>
      <c r="T873">
        <f t="shared" si="27"/>
        <v>2011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 s="16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>ROUND(E874/D874*100,0)</f>
        <v>170</v>
      </c>
      <c r="P874" s="13">
        <f>IFERROR(ROUND(E874/L874,2),0)</f>
        <v>84.29</v>
      </c>
      <c r="Q874" s="18" t="s">
        <v>8323</v>
      </c>
      <c r="R874" t="s">
        <v>8326</v>
      </c>
      <c r="S874" s="14">
        <f t="shared" si="26"/>
        <v>42768.425370370373</v>
      </c>
      <c r="T874">
        <f t="shared" si="27"/>
        <v>2017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 s="16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>ROUND(E875/D875*100,0)</f>
        <v>128</v>
      </c>
      <c r="P875" s="13">
        <f>IFERROR(ROUND(E875/L875,2),0)</f>
        <v>117.92</v>
      </c>
      <c r="Q875" s="18" t="s">
        <v>8321</v>
      </c>
      <c r="R875" t="s">
        <v>8343</v>
      </c>
      <c r="S875" s="14">
        <f t="shared" si="26"/>
        <v>40505.131168981483</v>
      </c>
      <c r="T875">
        <f t="shared" si="27"/>
        <v>2010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 s="1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>ROUND(E876/D876*100,0)</f>
        <v>10</v>
      </c>
      <c r="P876" s="13">
        <f>IFERROR(ROUND(E876/L876,2),0)</f>
        <v>94.51</v>
      </c>
      <c r="Q876" s="18" t="s">
        <v>8321</v>
      </c>
      <c r="R876" t="s">
        <v>8337</v>
      </c>
      <c r="S876" s="14">
        <f t="shared" si="26"/>
        <v>41905.812581018516</v>
      </c>
      <c r="T876">
        <f t="shared" si="27"/>
        <v>2014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 s="16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>ROUND(E877/D877*100,0)</f>
        <v>102</v>
      </c>
      <c r="P877" s="13">
        <f>IFERROR(ROUND(E877/L877,2),0)</f>
        <v>246.29</v>
      </c>
      <c r="Q877" s="18" t="s">
        <v>8327</v>
      </c>
      <c r="R877" t="s">
        <v>8331</v>
      </c>
      <c r="S877" s="14">
        <f t="shared" si="26"/>
        <v>41561.683553240742</v>
      </c>
      <c r="T877">
        <f t="shared" si="27"/>
        <v>2013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 s="16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>ROUND(E878/D878*100,0)</f>
        <v>102</v>
      </c>
      <c r="P878" s="13">
        <f>IFERROR(ROUND(E878/L878,2),0)</f>
        <v>177.21</v>
      </c>
      <c r="Q878" s="18" t="s">
        <v>8327</v>
      </c>
      <c r="R878" t="s">
        <v>8341</v>
      </c>
      <c r="S878" s="14">
        <f t="shared" si="26"/>
        <v>41961.807372685187</v>
      </c>
      <c r="T878">
        <f t="shared" si="27"/>
        <v>2014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 s="16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>ROUND(E879/D879*100,0)</f>
        <v>109</v>
      </c>
      <c r="P879" s="13">
        <f>IFERROR(ROUND(E879/L879,2),0)</f>
        <v>65.099999999999994</v>
      </c>
      <c r="Q879" s="18" t="s">
        <v>8323</v>
      </c>
      <c r="R879" t="s">
        <v>8326</v>
      </c>
      <c r="S879" s="14">
        <f t="shared" si="26"/>
        <v>42466.608310185184</v>
      </c>
      <c r="T879">
        <f t="shared" si="27"/>
        <v>2016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 s="16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>ROUND(E880/D880*100,0)</f>
        <v>109</v>
      </c>
      <c r="P880" s="13">
        <f>IFERROR(ROUND(E880/L880,2),0)</f>
        <v>73.03</v>
      </c>
      <c r="Q880" s="18" t="s">
        <v>8323</v>
      </c>
      <c r="R880" t="s">
        <v>8324</v>
      </c>
      <c r="S880" s="14">
        <f t="shared" si="26"/>
        <v>41239.83625</v>
      </c>
      <c r="T880">
        <f t="shared" si="27"/>
        <v>2012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 s="16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>ROUND(E881/D881*100,0)</f>
        <v>101</v>
      </c>
      <c r="P881" s="13">
        <f>IFERROR(ROUND(E881/L881,2),0)</f>
        <v>270.57</v>
      </c>
      <c r="Q881" s="18" t="s">
        <v>8308</v>
      </c>
      <c r="R881" t="s">
        <v>8315</v>
      </c>
      <c r="S881" s="14">
        <f t="shared" si="26"/>
        <v>41143.81821759259</v>
      </c>
      <c r="T881">
        <f t="shared" si="27"/>
        <v>2012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 s="16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>ROUND(E882/D882*100,0)</f>
        <v>126</v>
      </c>
      <c r="P882" s="13">
        <f>IFERROR(ROUND(E882/L882,2),0)</f>
        <v>28.63</v>
      </c>
      <c r="Q882" s="18" t="s">
        <v>8311</v>
      </c>
      <c r="R882" t="s">
        <v>8333</v>
      </c>
      <c r="S882" s="14">
        <f t="shared" si="26"/>
        <v>41781.717268518521</v>
      </c>
      <c r="T882">
        <f t="shared" si="27"/>
        <v>2014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 s="16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>ROUND(E883/D883*100,0)</f>
        <v>302</v>
      </c>
      <c r="P883" s="13">
        <f>IFERROR(ROUND(E883/L883,2),0)</f>
        <v>52.1</v>
      </c>
      <c r="Q883" s="18" t="s">
        <v>8323</v>
      </c>
      <c r="R883" t="s">
        <v>8324</v>
      </c>
      <c r="S883" s="14">
        <f t="shared" si="26"/>
        <v>41761.509409722225</v>
      </c>
      <c r="T883">
        <f t="shared" si="27"/>
        <v>2014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 s="16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>ROUND(E884/D884*100,0)</f>
        <v>75</v>
      </c>
      <c r="P884" s="13">
        <f>IFERROR(ROUND(E884/L884,2),0)</f>
        <v>251.33</v>
      </c>
      <c r="Q884" s="18" t="s">
        <v>8323</v>
      </c>
      <c r="R884" t="s">
        <v>8326</v>
      </c>
      <c r="S884" s="14">
        <f t="shared" si="26"/>
        <v>42796.538275462968</v>
      </c>
      <c r="T884">
        <f t="shared" si="27"/>
        <v>2017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 s="16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>ROUND(E885/D885*100,0)</f>
        <v>50</v>
      </c>
      <c r="P885" s="13">
        <f>IFERROR(ROUND(E885/L885,2),0)</f>
        <v>51.22</v>
      </c>
      <c r="Q885" s="18" t="s">
        <v>8321</v>
      </c>
      <c r="R885" t="s">
        <v>8339</v>
      </c>
      <c r="S885" s="14">
        <f t="shared" si="26"/>
        <v>41243.197592592594</v>
      </c>
      <c r="T885">
        <f t="shared" si="27"/>
        <v>2012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 s="1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>ROUND(E886/D886*100,0)</f>
        <v>108</v>
      </c>
      <c r="P886" s="13">
        <f>IFERROR(ROUND(E886/L886,2),0)</f>
        <v>132.05000000000001</v>
      </c>
      <c r="Q886" s="18" t="s">
        <v>8321</v>
      </c>
      <c r="R886" t="s">
        <v>8343</v>
      </c>
      <c r="S886" s="14">
        <f t="shared" si="26"/>
        <v>41835.821226851855</v>
      </c>
      <c r="T886">
        <f t="shared" si="27"/>
        <v>2014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 s="16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>ROUND(E887/D887*100,0)</f>
        <v>100</v>
      </c>
      <c r="P887" s="13">
        <f>IFERROR(ROUND(E887/L887,2),0)</f>
        <v>156.77000000000001</v>
      </c>
      <c r="Q887" s="18" t="s">
        <v>8327</v>
      </c>
      <c r="R887" t="s">
        <v>8338</v>
      </c>
      <c r="S887" s="14">
        <f t="shared" si="26"/>
        <v>41226.928842592592</v>
      </c>
      <c r="T887">
        <f t="shared" si="27"/>
        <v>2012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 s="16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>ROUND(E888/D888*100,0)</f>
        <v>100</v>
      </c>
      <c r="P888" s="13">
        <f>IFERROR(ROUND(E888/L888,2),0)</f>
        <v>81.739999999999995</v>
      </c>
      <c r="Q888" s="18" t="s">
        <v>8327</v>
      </c>
      <c r="R888" t="s">
        <v>8331</v>
      </c>
      <c r="S888" s="14">
        <f t="shared" si="26"/>
        <v>42049.733240740738</v>
      </c>
      <c r="T888">
        <f t="shared" si="27"/>
        <v>2015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 s="16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>ROUND(E889/D889*100,0)</f>
        <v>107</v>
      </c>
      <c r="P889" s="13">
        <f>IFERROR(ROUND(E889/L889,2),0)</f>
        <v>58.63</v>
      </c>
      <c r="Q889" s="18" t="s">
        <v>8316</v>
      </c>
      <c r="R889" t="s">
        <v>8317</v>
      </c>
      <c r="S889" s="14">
        <f t="shared" si="26"/>
        <v>42688.875902777778</v>
      </c>
      <c r="T889">
        <f t="shared" si="27"/>
        <v>2016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 s="16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>ROUND(E890/D890*100,0)</f>
        <v>20</v>
      </c>
      <c r="P890" s="13">
        <f>IFERROR(ROUND(E890/L890,2),0)</f>
        <v>500</v>
      </c>
      <c r="Q890" s="18" t="s">
        <v>8323</v>
      </c>
      <c r="R890" t="s">
        <v>8326</v>
      </c>
      <c r="S890" s="14">
        <f t="shared" si="26"/>
        <v>42726.920081018514</v>
      </c>
      <c r="T890">
        <f t="shared" si="27"/>
        <v>2016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 s="16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>ROUND(E891/D891*100,0)</f>
        <v>107</v>
      </c>
      <c r="P891" s="13">
        <f>IFERROR(ROUND(E891/L891,2),0)</f>
        <v>107.07</v>
      </c>
      <c r="Q891" s="18" t="s">
        <v>8327</v>
      </c>
      <c r="R891" t="s">
        <v>8331</v>
      </c>
      <c r="S891" s="14">
        <f t="shared" si="26"/>
        <v>42101.758587962962</v>
      </c>
      <c r="T891">
        <f t="shared" si="27"/>
        <v>2015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 s="16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>ROUND(E892/D892*100,0)</f>
        <v>248</v>
      </c>
      <c r="P892" s="13">
        <f>IFERROR(ROUND(E892/L892,2),0)</f>
        <v>27.47</v>
      </c>
      <c r="Q892" s="18" t="s">
        <v>8308</v>
      </c>
      <c r="R892" t="s">
        <v>8309</v>
      </c>
      <c r="S892" s="14">
        <f t="shared" si="26"/>
        <v>41578.927118055559</v>
      </c>
      <c r="T892">
        <f t="shared" si="27"/>
        <v>2013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 s="16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>ROUND(E893/D893*100,0)</f>
        <v>59</v>
      </c>
      <c r="P893" s="13">
        <f>IFERROR(ROUND(E893/L893,2),0)</f>
        <v>72.17</v>
      </c>
      <c r="Q893" s="18" t="s">
        <v>8313</v>
      </c>
      <c r="R893" t="s">
        <v>8314</v>
      </c>
      <c r="S893" s="14">
        <f t="shared" si="26"/>
        <v>41834.980462962965</v>
      </c>
      <c r="T893">
        <f t="shared" si="27"/>
        <v>2014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 s="16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>ROUND(E894/D894*100,0)</f>
        <v>148</v>
      </c>
      <c r="P894" s="13">
        <f>IFERROR(ROUND(E894/L894,2),0)</f>
        <v>322.39</v>
      </c>
      <c r="Q894" s="18" t="s">
        <v>8321</v>
      </c>
      <c r="R894" t="s">
        <v>8343</v>
      </c>
      <c r="S894" s="14">
        <f t="shared" si="26"/>
        <v>41409.814317129632</v>
      </c>
      <c r="T894">
        <f t="shared" si="27"/>
        <v>2013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 s="16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>ROUND(E895/D895*100,0)</f>
        <v>124</v>
      </c>
      <c r="P895" s="13">
        <f>IFERROR(ROUND(E895/L895,2),0)</f>
        <v>89.3</v>
      </c>
      <c r="Q895" s="18" t="s">
        <v>8327</v>
      </c>
      <c r="R895" t="s">
        <v>8328</v>
      </c>
      <c r="S895" s="14">
        <f t="shared" si="26"/>
        <v>41075.835497685184</v>
      </c>
      <c r="T895">
        <f t="shared" si="27"/>
        <v>2012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 s="1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>ROUND(E896/D896*100,0)</f>
        <v>148</v>
      </c>
      <c r="P896" s="13">
        <f>IFERROR(ROUND(E896/L896,2),0)</f>
        <v>493.13</v>
      </c>
      <c r="Q896" s="18" t="s">
        <v>8308</v>
      </c>
      <c r="R896" t="s">
        <v>8309</v>
      </c>
      <c r="S896" s="14">
        <f t="shared" si="26"/>
        <v>42620.143564814818</v>
      </c>
      <c r="T896">
        <f t="shared" si="27"/>
        <v>2016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 s="16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>ROUND(E897/D897*100,0)</f>
        <v>105</v>
      </c>
      <c r="P897" s="13">
        <f>IFERROR(ROUND(E897/L897,2),0)</f>
        <v>51.63</v>
      </c>
      <c r="Q897" s="18" t="s">
        <v>8311</v>
      </c>
      <c r="R897" t="s">
        <v>8333</v>
      </c>
      <c r="S897" s="14">
        <f t="shared" si="26"/>
        <v>40694.638460648144</v>
      </c>
      <c r="T897">
        <f t="shared" si="27"/>
        <v>2011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 s="16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>ROUND(E898/D898*100,0)</f>
        <v>105</v>
      </c>
      <c r="P898" s="13">
        <f>IFERROR(ROUND(E898/L898,2),0)</f>
        <v>98.2</v>
      </c>
      <c r="Q898" s="18" t="s">
        <v>8323</v>
      </c>
      <c r="R898" t="s">
        <v>8326</v>
      </c>
      <c r="S898" s="14">
        <f t="shared" si="26"/>
        <v>41982.887280092589</v>
      </c>
      <c r="T898">
        <f t="shared" si="27"/>
        <v>2014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 s="16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>ROUND(E899/D899*100,0)</f>
        <v>29</v>
      </c>
      <c r="P899" s="13">
        <f>IFERROR(ROUND(E899/L899,2),0)</f>
        <v>43.98</v>
      </c>
      <c r="Q899" s="18" t="s">
        <v>8316</v>
      </c>
      <c r="R899" t="s">
        <v>8334</v>
      </c>
      <c r="S899" s="14">
        <f t="shared" ref="S899:S962" si="28">(((J899/60)/60)/24)+DATE(1970,1,1)</f>
        <v>42353.16679398148</v>
      </c>
      <c r="T899">
        <f t="shared" ref="T899:T962" si="29">YEAR(S899)</f>
        <v>2015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 s="16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>ROUND(E900/D900*100,0)</f>
        <v>105</v>
      </c>
      <c r="P900" s="13">
        <f>IFERROR(ROUND(E900/L900,2),0)</f>
        <v>68.599999999999994</v>
      </c>
      <c r="Q900" s="18" t="s">
        <v>8327</v>
      </c>
      <c r="R900" t="s">
        <v>8328</v>
      </c>
      <c r="S900" s="14">
        <f t="shared" si="28"/>
        <v>41870.86546296296</v>
      </c>
      <c r="T900">
        <f t="shared" si="29"/>
        <v>2014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 s="16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>ROUND(E901/D901*100,0)</f>
        <v>978</v>
      </c>
      <c r="P901" s="13">
        <f>IFERROR(ROUND(E901/L901,2),0)</f>
        <v>21.64</v>
      </c>
      <c r="Q901" s="18" t="s">
        <v>8308</v>
      </c>
      <c r="R901" t="s">
        <v>8309</v>
      </c>
      <c r="S901" s="14">
        <f t="shared" si="28"/>
        <v>41316.120949074073</v>
      </c>
      <c r="T901">
        <f t="shared" si="29"/>
        <v>2013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 s="16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>ROUND(E902/D902*100,0)</f>
        <v>297</v>
      </c>
      <c r="P902" s="13">
        <f>IFERROR(ROUND(E902/L902,2),0)</f>
        <v>7.19</v>
      </c>
      <c r="Q902" s="18" t="s">
        <v>8308</v>
      </c>
      <c r="R902" t="s">
        <v>8309</v>
      </c>
      <c r="S902" s="14">
        <f t="shared" si="28"/>
        <v>42199.32707175926</v>
      </c>
      <c r="T902">
        <f t="shared" si="29"/>
        <v>2015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 s="16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>ROUND(E903/D903*100,0)</f>
        <v>146</v>
      </c>
      <c r="P903" s="13">
        <f>IFERROR(ROUND(E903/L903,2),0)</f>
        <v>65.209999999999994</v>
      </c>
      <c r="Q903" s="18" t="s">
        <v>8327</v>
      </c>
      <c r="R903" t="s">
        <v>8331</v>
      </c>
      <c r="S903" s="14">
        <f t="shared" si="28"/>
        <v>41264.72314814815</v>
      </c>
      <c r="T903">
        <f t="shared" si="29"/>
        <v>2012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 s="16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>ROUND(E904/D904*100,0)</f>
        <v>131</v>
      </c>
      <c r="P904" s="13">
        <f>IFERROR(ROUND(E904/L904,2),0)</f>
        <v>50.53</v>
      </c>
      <c r="Q904" s="18" t="s">
        <v>8323</v>
      </c>
      <c r="R904" t="s">
        <v>8324</v>
      </c>
      <c r="S904" s="14">
        <f t="shared" si="28"/>
        <v>41432.062037037038</v>
      </c>
      <c r="T904">
        <f t="shared" si="29"/>
        <v>2013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 s="16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>ROUND(E905/D905*100,0)</f>
        <v>144</v>
      </c>
      <c r="P905" s="13">
        <f>IFERROR(ROUND(E905/L905,2),0)</f>
        <v>126.67</v>
      </c>
      <c r="Q905" s="18" t="s">
        <v>8323</v>
      </c>
      <c r="R905" t="s">
        <v>8326</v>
      </c>
      <c r="S905" s="14">
        <f t="shared" si="28"/>
        <v>41789.726979166669</v>
      </c>
      <c r="T905">
        <f t="shared" si="29"/>
        <v>2014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 s="1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>ROUND(E906/D906*100,0)</f>
        <v>147</v>
      </c>
      <c r="P906" s="13">
        <f>IFERROR(ROUND(E906/L906,2),0)</f>
        <v>48.45</v>
      </c>
      <c r="Q906" s="18" t="s">
        <v>8311</v>
      </c>
      <c r="R906" t="s">
        <v>8333</v>
      </c>
      <c r="S906" s="14">
        <f t="shared" si="28"/>
        <v>41422.075821759259</v>
      </c>
      <c r="T906">
        <f t="shared" si="29"/>
        <v>2013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 s="16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>ROUND(E907/D907*100,0)</f>
        <v>131</v>
      </c>
      <c r="P907" s="13">
        <f>IFERROR(ROUND(E907/L907,2),0)</f>
        <v>96.08</v>
      </c>
      <c r="Q907" s="18" t="s">
        <v>8327</v>
      </c>
      <c r="R907" t="s">
        <v>8331</v>
      </c>
      <c r="S907" s="14">
        <f t="shared" si="28"/>
        <v>41422.822824074072</v>
      </c>
      <c r="T907">
        <f t="shared" si="29"/>
        <v>2013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 s="16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>ROUND(E908/D908*100,0)</f>
        <v>103</v>
      </c>
      <c r="P908" s="13">
        <f>IFERROR(ROUND(E908/L908,2),0)</f>
        <v>156.16999999999999</v>
      </c>
      <c r="Q908" s="18" t="s">
        <v>8313</v>
      </c>
      <c r="R908" t="s">
        <v>8314</v>
      </c>
      <c r="S908" s="14">
        <f t="shared" si="28"/>
        <v>41981.782060185185</v>
      </c>
      <c r="T908">
        <f t="shared" si="29"/>
        <v>2014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 s="16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>ROUND(E909/D909*100,0)</f>
        <v>60</v>
      </c>
      <c r="P909" s="13">
        <f>IFERROR(ROUND(E909/L909,2),0)</f>
        <v>61.31</v>
      </c>
      <c r="Q909" s="18" t="s">
        <v>8323</v>
      </c>
      <c r="R909" t="s">
        <v>8324</v>
      </c>
      <c r="S909" s="14">
        <f t="shared" si="28"/>
        <v>42097.732418981483</v>
      </c>
      <c r="T909">
        <f t="shared" si="29"/>
        <v>2015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 s="16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>ROUND(E910/D910*100,0)</f>
        <v>102</v>
      </c>
      <c r="P910" s="13">
        <f>IFERROR(ROUND(E910/L910,2),0)</f>
        <v>193.62</v>
      </c>
      <c r="Q910" s="18" t="s">
        <v>8323</v>
      </c>
      <c r="R910" t="s">
        <v>8326</v>
      </c>
      <c r="S910" s="14">
        <f t="shared" si="28"/>
        <v>42323.70930555556</v>
      </c>
      <c r="T910">
        <f t="shared" si="29"/>
        <v>2015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 s="16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>ROUND(E911/D911*100,0)</f>
        <v>110</v>
      </c>
      <c r="P911" s="13">
        <f>IFERROR(ROUND(E911/L911,2),0)</f>
        <v>42.87</v>
      </c>
      <c r="Q911" s="18" t="s">
        <v>8321</v>
      </c>
      <c r="R911" t="s">
        <v>8322</v>
      </c>
      <c r="S911" s="14">
        <f t="shared" si="28"/>
        <v>40893.551724537036</v>
      </c>
      <c r="T911">
        <f t="shared" si="29"/>
        <v>2011</v>
      </c>
    </row>
    <row r="912" spans="1:20" ht="48" x14ac:dyDescent="0.2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 s="16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>ROUND(E912/D912*100,0)</f>
        <v>119</v>
      </c>
      <c r="P912" s="13">
        <f>IFERROR(ROUND(E912/L912,2),0)</f>
        <v>66.11</v>
      </c>
      <c r="Q912" s="18" t="s">
        <v>8323</v>
      </c>
      <c r="R912" t="s">
        <v>8326</v>
      </c>
      <c r="S912" s="14">
        <f t="shared" si="28"/>
        <v>41920.787534722222</v>
      </c>
      <c r="T912">
        <f t="shared" si="29"/>
        <v>2014</v>
      </c>
    </row>
    <row r="913" spans="1:20" ht="48" x14ac:dyDescent="0.2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 s="16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>ROUND(E913/D913*100,0)</f>
        <v>143</v>
      </c>
      <c r="P913" s="13">
        <f>IFERROR(ROUND(E913/L913,2),0)</f>
        <v>162.27000000000001</v>
      </c>
      <c r="Q913" s="18" t="s">
        <v>8327</v>
      </c>
      <c r="R913" t="s">
        <v>8331</v>
      </c>
      <c r="S913" s="14">
        <f t="shared" si="28"/>
        <v>40983.055949074071</v>
      </c>
      <c r="T913">
        <f t="shared" si="29"/>
        <v>2012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 s="16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>ROUND(E914/D914*100,0)</f>
        <v>101</v>
      </c>
      <c r="P914" s="13">
        <f>IFERROR(ROUND(E914/L914,2),0)</f>
        <v>46.77</v>
      </c>
      <c r="Q914" s="18" t="s">
        <v>8323</v>
      </c>
      <c r="R914" t="s">
        <v>8326</v>
      </c>
      <c r="S914" s="14">
        <f t="shared" si="28"/>
        <v>40883.949317129627</v>
      </c>
      <c r="T914">
        <f t="shared" si="29"/>
        <v>2011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 s="16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>ROUND(E915/D915*100,0)</f>
        <v>109</v>
      </c>
      <c r="P915" s="13">
        <f>IFERROR(ROUND(E915/L915,2),0)</f>
        <v>68.48</v>
      </c>
      <c r="Q915" s="18" t="s">
        <v>8327</v>
      </c>
      <c r="R915" t="s">
        <v>8328</v>
      </c>
      <c r="S915" s="14">
        <f t="shared" si="28"/>
        <v>40850.111064814817</v>
      </c>
      <c r="T915">
        <f t="shared" si="29"/>
        <v>2011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 s="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>ROUND(E916/D916*100,0)</f>
        <v>141</v>
      </c>
      <c r="P916" s="13">
        <f>IFERROR(ROUND(E916/L916,2),0)</f>
        <v>90.38</v>
      </c>
      <c r="Q916" s="18" t="s">
        <v>8321</v>
      </c>
      <c r="R916" t="s">
        <v>8343</v>
      </c>
      <c r="S916" s="14">
        <f t="shared" si="28"/>
        <v>40753.758425925924</v>
      </c>
      <c r="T916">
        <f t="shared" si="29"/>
        <v>2011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 s="16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>ROUND(E917/D917*100,0)</f>
        <v>101</v>
      </c>
      <c r="P917" s="13">
        <f>IFERROR(ROUND(E917/L917,2),0)</f>
        <v>234.67</v>
      </c>
      <c r="Q917" s="18" t="s">
        <v>8323</v>
      </c>
      <c r="R917" t="s">
        <v>8324</v>
      </c>
      <c r="S917" s="14">
        <f t="shared" si="28"/>
        <v>42170.846446759257</v>
      </c>
      <c r="T917">
        <f t="shared" si="29"/>
        <v>2015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 s="16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>ROUND(E918/D918*100,0)</f>
        <v>102</v>
      </c>
      <c r="P918" s="13">
        <f>IFERROR(ROUND(E918/L918,2),0)</f>
        <v>107.98</v>
      </c>
      <c r="Q918" s="18" t="s">
        <v>8327</v>
      </c>
      <c r="R918" t="s">
        <v>8331</v>
      </c>
      <c r="S918" s="14">
        <f t="shared" si="28"/>
        <v>41950.29483796296</v>
      </c>
      <c r="T918">
        <f t="shared" si="29"/>
        <v>2014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 s="16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>ROUND(E919/D919*100,0)</f>
        <v>117</v>
      </c>
      <c r="P919" s="13">
        <f>IFERROR(ROUND(E919/L919,2),0)</f>
        <v>81.569999999999993</v>
      </c>
      <c r="Q919" s="18" t="s">
        <v>8323</v>
      </c>
      <c r="R919" t="s">
        <v>8326</v>
      </c>
      <c r="S919" s="14">
        <f t="shared" si="28"/>
        <v>42167.023206018523</v>
      </c>
      <c r="T919">
        <f t="shared" si="29"/>
        <v>2015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 s="16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>ROUND(E920/D920*100,0)</f>
        <v>506</v>
      </c>
      <c r="P920" s="13">
        <f>IFERROR(ROUND(E920/L920,2),0)</f>
        <v>36.33</v>
      </c>
      <c r="Q920" s="18" t="s">
        <v>8308</v>
      </c>
      <c r="R920" t="s">
        <v>8309</v>
      </c>
      <c r="S920" s="14">
        <f t="shared" si="28"/>
        <v>42661.176817129628</v>
      </c>
      <c r="T920">
        <f t="shared" si="29"/>
        <v>2016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 s="16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>ROUND(E921/D921*100,0)</f>
        <v>100</v>
      </c>
      <c r="P921" s="13">
        <f>IFERROR(ROUND(E921/L921,2),0)</f>
        <v>127.33</v>
      </c>
      <c r="Q921" s="18" t="s">
        <v>8311</v>
      </c>
      <c r="R921" t="s">
        <v>8333</v>
      </c>
      <c r="S921" s="14">
        <f t="shared" si="28"/>
        <v>41988.548831018517</v>
      </c>
      <c r="T921">
        <f t="shared" si="29"/>
        <v>2014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 s="16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>ROUND(E922/D922*100,0)</f>
        <v>100</v>
      </c>
      <c r="P922" s="13">
        <f>IFERROR(ROUND(E922/L922,2),0)</f>
        <v>57.38</v>
      </c>
      <c r="Q922" s="18" t="s">
        <v>8327</v>
      </c>
      <c r="R922" t="s">
        <v>8329</v>
      </c>
      <c r="S922" s="14">
        <f t="shared" si="28"/>
        <v>42426.407592592594</v>
      </c>
      <c r="T922">
        <f t="shared" si="29"/>
        <v>2016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 s="16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>ROUND(E923/D923*100,0)</f>
        <v>14</v>
      </c>
      <c r="P923" s="13">
        <f>IFERROR(ROUND(E923/L923,2),0)</f>
        <v>102.38</v>
      </c>
      <c r="Q923" s="18" t="s">
        <v>8321</v>
      </c>
      <c r="R923" t="s">
        <v>8339</v>
      </c>
      <c r="S923" s="14">
        <f t="shared" si="28"/>
        <v>42552.653993055559</v>
      </c>
      <c r="T923">
        <f t="shared" si="29"/>
        <v>2016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 s="16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>ROUND(E924/D924*100,0)</f>
        <v>35</v>
      </c>
      <c r="P924" s="13">
        <f>IFERROR(ROUND(E924/L924,2),0)</f>
        <v>153.88999999999999</v>
      </c>
      <c r="Q924" s="18" t="s">
        <v>8308</v>
      </c>
      <c r="R924" t="s">
        <v>8310</v>
      </c>
      <c r="S924" s="14">
        <f t="shared" si="28"/>
        <v>41856.865717592591</v>
      </c>
      <c r="T924">
        <f t="shared" si="29"/>
        <v>2014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 s="16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>ROUND(E925/D925*100,0)</f>
        <v>115</v>
      </c>
      <c r="P925" s="13">
        <f>IFERROR(ROUND(E925/L925,2),0)</f>
        <v>123.29</v>
      </c>
      <c r="Q925" s="18" t="s">
        <v>8321</v>
      </c>
      <c r="R925" t="s">
        <v>8343</v>
      </c>
      <c r="S925" s="14">
        <f t="shared" si="28"/>
        <v>41402.752222222225</v>
      </c>
      <c r="T925">
        <f t="shared" si="29"/>
        <v>2013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 s="1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>ROUND(E926/D926*100,0)</f>
        <v>114</v>
      </c>
      <c r="P926" s="13">
        <f>IFERROR(ROUND(E926/L926,2),0)</f>
        <v>55.8</v>
      </c>
      <c r="Q926" s="18" t="s">
        <v>8327</v>
      </c>
      <c r="R926" t="s">
        <v>8329</v>
      </c>
      <c r="S926" s="14">
        <f t="shared" si="28"/>
        <v>41548.747418981482</v>
      </c>
      <c r="T926">
        <f t="shared" si="29"/>
        <v>2013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 s="16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>ROUND(E927/D927*100,0)</f>
        <v>171</v>
      </c>
      <c r="P927" s="13">
        <f>IFERROR(ROUND(E927/L927,2),0)</f>
        <v>62.87</v>
      </c>
      <c r="Q927" s="18" t="s">
        <v>8327</v>
      </c>
      <c r="R927" t="s">
        <v>8331</v>
      </c>
      <c r="S927" s="14">
        <f t="shared" si="28"/>
        <v>42720.066192129627</v>
      </c>
      <c r="T927">
        <f t="shared" si="29"/>
        <v>2016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 s="16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>ROUND(E928/D928*100,0)</f>
        <v>342</v>
      </c>
      <c r="P928" s="13">
        <f>IFERROR(ROUND(E928/L928,2),0)</f>
        <v>43.03</v>
      </c>
      <c r="Q928" s="18" t="s">
        <v>8327</v>
      </c>
      <c r="R928" t="s">
        <v>8329</v>
      </c>
      <c r="S928" s="14">
        <f t="shared" si="28"/>
        <v>42611.483206018514</v>
      </c>
      <c r="T928">
        <f t="shared" si="29"/>
        <v>2016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 s="16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>ROUND(E929/D929*100,0)</f>
        <v>12</v>
      </c>
      <c r="P929" s="13">
        <f>IFERROR(ROUND(E929/L929,2),0)</f>
        <v>356.84</v>
      </c>
      <c r="Q929" s="18" t="s">
        <v>8323</v>
      </c>
      <c r="R929" t="s">
        <v>8335</v>
      </c>
      <c r="S929" s="14">
        <f t="shared" si="28"/>
        <v>42118.346435185187</v>
      </c>
      <c r="T929">
        <f t="shared" si="29"/>
        <v>2015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 s="16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>ROUND(E930/D930*100,0)</f>
        <v>68</v>
      </c>
      <c r="P930" s="13">
        <f>IFERROR(ROUND(E930/L930,2),0)</f>
        <v>48.25</v>
      </c>
      <c r="Q930" s="18" t="s">
        <v>8313</v>
      </c>
      <c r="R930" t="s">
        <v>8314</v>
      </c>
      <c r="S930" s="14">
        <f t="shared" si="28"/>
        <v>42689.56931712963</v>
      </c>
      <c r="T930">
        <f t="shared" si="29"/>
        <v>2016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 s="16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>ROUND(E931/D931*100,0)</f>
        <v>135</v>
      </c>
      <c r="P931" s="13">
        <f>IFERROR(ROUND(E931/L931,2),0)</f>
        <v>60.18</v>
      </c>
      <c r="Q931" s="18" t="s">
        <v>8327</v>
      </c>
      <c r="R931" t="s">
        <v>8331</v>
      </c>
      <c r="S931" s="14">
        <f t="shared" si="28"/>
        <v>42634.614780092597</v>
      </c>
      <c r="T931">
        <f t="shared" si="29"/>
        <v>2016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 s="16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>ROUND(E932/D932*100,0)</f>
        <v>134</v>
      </c>
      <c r="P932" s="13">
        <f>IFERROR(ROUND(E932/L932,2),0)</f>
        <v>108.15</v>
      </c>
      <c r="Q932" s="18" t="s">
        <v>8321</v>
      </c>
      <c r="R932" t="s">
        <v>8322</v>
      </c>
      <c r="S932" s="14">
        <f t="shared" si="28"/>
        <v>40430.604328703703</v>
      </c>
      <c r="T932">
        <f t="shared" si="29"/>
        <v>2010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 s="16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>ROUND(E933/D933*100,0)</f>
        <v>112</v>
      </c>
      <c r="P933" s="13">
        <f>IFERROR(ROUND(E933/L933,2),0)</f>
        <v>159.52000000000001</v>
      </c>
      <c r="Q933" s="18" t="s">
        <v>8327</v>
      </c>
      <c r="R933" t="s">
        <v>8338</v>
      </c>
      <c r="S933" s="14">
        <f t="shared" si="28"/>
        <v>42416.407129629632</v>
      </c>
      <c r="T933">
        <f t="shared" si="29"/>
        <v>2016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 s="16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>ROUND(E934/D934*100,0)</f>
        <v>39</v>
      </c>
      <c r="P934" s="13">
        <f>IFERROR(ROUND(E934/L934,2),0)</f>
        <v>393.59</v>
      </c>
      <c r="Q934" s="18" t="s">
        <v>8321</v>
      </c>
      <c r="R934" t="s">
        <v>8339</v>
      </c>
      <c r="S934" s="14">
        <f t="shared" si="28"/>
        <v>42024.888692129629</v>
      </c>
      <c r="T934">
        <f t="shared" si="29"/>
        <v>2015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 s="16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>ROUND(E935/D935*100,0)</f>
        <v>67</v>
      </c>
      <c r="P935" s="13">
        <f>IFERROR(ROUND(E935/L935,2),0)</f>
        <v>99.76</v>
      </c>
      <c r="Q935" s="18" t="s">
        <v>8323</v>
      </c>
      <c r="R935" t="s">
        <v>8324</v>
      </c>
      <c r="S935" s="14">
        <f t="shared" si="28"/>
        <v>42248.535787037035</v>
      </c>
      <c r="T935">
        <f t="shared" si="29"/>
        <v>2015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 s="1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>ROUND(E936/D936*100,0)</f>
        <v>134</v>
      </c>
      <c r="P936" s="13">
        <f>IFERROR(ROUND(E936/L936,2),0)</f>
        <v>31.66</v>
      </c>
      <c r="Q936" s="18" t="s">
        <v>8327</v>
      </c>
      <c r="R936" t="s">
        <v>8328</v>
      </c>
      <c r="S936" s="14">
        <f t="shared" si="28"/>
        <v>41416.146944444445</v>
      </c>
      <c r="T936">
        <f t="shared" si="29"/>
        <v>2013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 s="16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>ROUND(E937/D937*100,0)</f>
        <v>13</v>
      </c>
      <c r="P937" s="13">
        <f>IFERROR(ROUND(E937/L937,2),0)</f>
        <v>69.41</v>
      </c>
      <c r="Q937" s="18" t="s">
        <v>8308</v>
      </c>
      <c r="R937" t="s">
        <v>8310</v>
      </c>
      <c r="S937" s="14">
        <f t="shared" si="28"/>
        <v>42444.583912037036</v>
      </c>
      <c r="T937">
        <f t="shared" si="29"/>
        <v>2016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 s="16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>ROUND(E938/D938*100,0)</f>
        <v>111</v>
      </c>
      <c r="P938" s="13">
        <f>IFERROR(ROUND(E938/L938,2),0)</f>
        <v>93.77</v>
      </c>
      <c r="Q938" s="18" t="s">
        <v>8323</v>
      </c>
      <c r="R938" t="s">
        <v>8335</v>
      </c>
      <c r="S938" s="14">
        <f t="shared" si="28"/>
        <v>42487.037905092591</v>
      </c>
      <c r="T938">
        <f t="shared" si="29"/>
        <v>2016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 s="16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>ROUND(E939/D939*100,0)</f>
        <v>123</v>
      </c>
      <c r="P939" s="13">
        <f>IFERROR(ROUND(E939/L939,2),0)</f>
        <v>114.59</v>
      </c>
      <c r="Q939" s="18" t="s">
        <v>8321</v>
      </c>
      <c r="R939" t="s">
        <v>8322</v>
      </c>
      <c r="S939" s="14">
        <f t="shared" si="28"/>
        <v>42697.32136574074</v>
      </c>
      <c r="T939">
        <f t="shared" si="29"/>
        <v>2016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 s="16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>ROUND(E940/D940*100,0)</f>
        <v>102</v>
      </c>
      <c r="P940" s="13">
        <f>IFERROR(ROUND(E940/L940,2),0)</f>
        <v>61.53</v>
      </c>
      <c r="Q940" s="18" t="s">
        <v>8313</v>
      </c>
      <c r="R940" t="s">
        <v>8314</v>
      </c>
      <c r="S940" s="14">
        <f t="shared" si="28"/>
        <v>42731.755787037036</v>
      </c>
      <c r="T940">
        <f t="shared" si="29"/>
        <v>2016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 s="16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>ROUND(E941/D941*100,0)</f>
        <v>25</v>
      </c>
      <c r="P941" s="13">
        <f>IFERROR(ROUND(E941/L941,2),0)</f>
        <v>58.18</v>
      </c>
      <c r="Q941" s="18" t="s">
        <v>8323</v>
      </c>
      <c r="R941" t="s">
        <v>8324</v>
      </c>
      <c r="S941" s="14">
        <f t="shared" si="28"/>
        <v>41844.125115740739</v>
      </c>
      <c r="T941">
        <f t="shared" si="29"/>
        <v>2014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 s="16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>ROUND(E942/D942*100,0)</f>
        <v>121</v>
      </c>
      <c r="P942" s="13">
        <f>IFERROR(ROUND(E942/L942,2),0)</f>
        <v>83.95</v>
      </c>
      <c r="Q942" s="18" t="s">
        <v>8321</v>
      </c>
      <c r="R942" t="s">
        <v>8322</v>
      </c>
      <c r="S942" s="14">
        <f t="shared" si="28"/>
        <v>39950.163344907407</v>
      </c>
      <c r="T942">
        <f t="shared" si="29"/>
        <v>2009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 s="16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>ROUND(E943/D943*100,0)</f>
        <v>114</v>
      </c>
      <c r="P943" s="13">
        <f>IFERROR(ROUND(E943/L943,2),0)</f>
        <v>105.21</v>
      </c>
      <c r="Q943" s="18" t="s">
        <v>8323</v>
      </c>
      <c r="R943" t="s">
        <v>8326</v>
      </c>
      <c r="S943" s="14">
        <f t="shared" si="28"/>
        <v>42431.102534722217</v>
      </c>
      <c r="T943">
        <f t="shared" si="29"/>
        <v>2016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 s="16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>ROUND(E944/D944*100,0)</f>
        <v>13</v>
      </c>
      <c r="P944" s="13">
        <f>IFERROR(ROUND(E944/L944,2),0)</f>
        <v>161.22</v>
      </c>
      <c r="Q944" s="18" t="s">
        <v>8308</v>
      </c>
      <c r="R944" t="s">
        <v>8310</v>
      </c>
      <c r="S944" s="14">
        <f t="shared" si="28"/>
        <v>41773.294560185182</v>
      </c>
      <c r="T944">
        <f t="shared" si="29"/>
        <v>2014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 s="16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>ROUND(E945/D945*100,0)</f>
        <v>120</v>
      </c>
      <c r="P945" s="13">
        <f>IFERROR(ROUND(E945/L945,2),0)</f>
        <v>49.19</v>
      </c>
      <c r="Q945" s="18" t="s">
        <v>8327</v>
      </c>
      <c r="R945" t="s">
        <v>8341</v>
      </c>
      <c r="S945" s="14">
        <f t="shared" si="28"/>
        <v>40973.773182870369</v>
      </c>
      <c r="T945">
        <f t="shared" si="29"/>
        <v>2012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 s="1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>ROUND(E946/D946*100,0)</f>
        <v>13</v>
      </c>
      <c r="P946" s="13">
        <f>IFERROR(ROUND(E946/L946,2),0)</f>
        <v>65</v>
      </c>
      <c r="Q946" s="18" t="s">
        <v>8308</v>
      </c>
      <c r="R946" t="s">
        <v>8310</v>
      </c>
      <c r="S946" s="14">
        <f t="shared" si="28"/>
        <v>42510.604699074072</v>
      </c>
      <c r="T946">
        <f t="shared" si="29"/>
        <v>2016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 s="16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>ROUND(E947/D947*100,0)</f>
        <v>101</v>
      </c>
      <c r="P947" s="13">
        <f>IFERROR(ROUND(E947/L947,2),0)</f>
        <v>43.7</v>
      </c>
      <c r="Q947" s="18" t="s">
        <v>8327</v>
      </c>
      <c r="R947" t="s">
        <v>8341</v>
      </c>
      <c r="S947" s="14">
        <f t="shared" si="28"/>
        <v>42228.634328703702</v>
      </c>
      <c r="T947">
        <f t="shared" si="29"/>
        <v>2015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 s="16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>ROUND(E948/D948*100,0)</f>
        <v>12</v>
      </c>
      <c r="P948" s="13">
        <f>IFERROR(ROUND(E948/L948,2),0)</f>
        <v>38.479999999999997</v>
      </c>
      <c r="Q948" s="18" t="s">
        <v>8321</v>
      </c>
      <c r="R948" t="s">
        <v>8339</v>
      </c>
      <c r="S948" s="14">
        <f t="shared" si="28"/>
        <v>41703.721979166665</v>
      </c>
      <c r="T948">
        <f t="shared" si="29"/>
        <v>2014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 s="16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>ROUND(E949/D949*100,0)</f>
        <v>109</v>
      </c>
      <c r="P949" s="13">
        <f>IFERROR(ROUND(E949/L949,2),0)</f>
        <v>94.64</v>
      </c>
      <c r="Q949" s="18" t="s">
        <v>8323</v>
      </c>
      <c r="R949" t="s">
        <v>8324</v>
      </c>
      <c r="S949" s="14">
        <f t="shared" si="28"/>
        <v>42418.031180555554</v>
      </c>
      <c r="T949">
        <f t="shared" si="29"/>
        <v>2016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 s="16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>ROUND(E950/D950*100,0)</f>
        <v>118</v>
      </c>
      <c r="P950" s="13">
        <f>IFERROR(ROUND(E950/L950,2),0)</f>
        <v>93.07</v>
      </c>
      <c r="Q950" s="18" t="s">
        <v>8313</v>
      </c>
      <c r="R950" t="s">
        <v>8314</v>
      </c>
      <c r="S950" s="14">
        <f t="shared" si="28"/>
        <v>42026.605057870373</v>
      </c>
      <c r="T950">
        <f t="shared" si="29"/>
        <v>2015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 s="16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>ROUND(E951/D951*100,0)</f>
        <v>43</v>
      </c>
      <c r="P951" s="13">
        <f>IFERROR(ROUND(E951/L951,2),0)</f>
        <v>89.19</v>
      </c>
      <c r="Q951" s="18" t="s">
        <v>8308</v>
      </c>
      <c r="R951" t="s">
        <v>8310</v>
      </c>
      <c r="S951" s="14">
        <f t="shared" si="28"/>
        <v>42194.833784722221</v>
      </c>
      <c r="T951">
        <f t="shared" si="29"/>
        <v>2015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 s="16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>ROUND(E952/D952*100,0)</f>
        <v>102</v>
      </c>
      <c r="P952" s="13">
        <f>IFERROR(ROUND(E952/L952,2),0)</f>
        <v>35.549999999999997</v>
      </c>
      <c r="Q952" s="18" t="s">
        <v>8327</v>
      </c>
      <c r="R952" t="s">
        <v>8328</v>
      </c>
      <c r="S952" s="14">
        <f t="shared" si="28"/>
        <v>41680.583402777782</v>
      </c>
      <c r="T952">
        <f t="shared" si="29"/>
        <v>2014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 s="16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>ROUND(E953/D953*100,0)</f>
        <v>100</v>
      </c>
      <c r="P953" s="13">
        <f>IFERROR(ROUND(E953/L953,2),0)</f>
        <v>209.84</v>
      </c>
      <c r="Q953" s="18" t="s">
        <v>8323</v>
      </c>
      <c r="R953" t="s">
        <v>8326</v>
      </c>
      <c r="S953" s="14">
        <f t="shared" si="28"/>
        <v>42253.928530092591</v>
      </c>
      <c r="T953">
        <f t="shared" si="29"/>
        <v>2015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 s="16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>ROUND(E954/D954*100,0)</f>
        <v>130</v>
      </c>
      <c r="P954" s="13">
        <f>IFERROR(ROUND(E954/L954,2),0)</f>
        <v>39.159999999999997</v>
      </c>
      <c r="Q954" s="18" t="s">
        <v>8327</v>
      </c>
      <c r="R954" t="s">
        <v>8329</v>
      </c>
      <c r="S954" s="14">
        <f t="shared" si="28"/>
        <v>42555.166712962964</v>
      </c>
      <c r="T954">
        <f t="shared" si="29"/>
        <v>2016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 s="16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>ROUND(E955/D955*100,0)</f>
        <v>100</v>
      </c>
      <c r="P955" s="13">
        <f>IFERROR(ROUND(E955/L955,2),0)</f>
        <v>135.41999999999999</v>
      </c>
      <c r="Q955" s="18" t="s">
        <v>8327</v>
      </c>
      <c r="R955" t="s">
        <v>8341</v>
      </c>
      <c r="S955" s="14">
        <f t="shared" si="28"/>
        <v>42081.864641203705</v>
      </c>
      <c r="T955">
        <f t="shared" si="29"/>
        <v>2015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 s="1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>ROUND(E956/D956*100,0)</f>
        <v>108</v>
      </c>
      <c r="P956" s="13">
        <f>IFERROR(ROUND(E956/L956,2),0)</f>
        <v>72.87</v>
      </c>
      <c r="Q956" s="18" t="s">
        <v>8321</v>
      </c>
      <c r="R956" t="s">
        <v>8322</v>
      </c>
      <c r="S956" s="14">
        <f t="shared" si="28"/>
        <v>42093.760046296295</v>
      </c>
      <c r="T956">
        <f t="shared" si="29"/>
        <v>2015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 s="16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>ROUND(E957/D957*100,0)</f>
        <v>107</v>
      </c>
      <c r="P957" s="13">
        <f>IFERROR(ROUND(E957/L957,2),0)</f>
        <v>88.19</v>
      </c>
      <c r="Q957" s="18" t="s">
        <v>8327</v>
      </c>
      <c r="R957" t="s">
        <v>8331</v>
      </c>
      <c r="S957" s="14">
        <f t="shared" si="28"/>
        <v>42018.99863425926</v>
      </c>
      <c r="T957">
        <f t="shared" si="29"/>
        <v>2015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 s="16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>ROUND(E958/D958*100,0)</f>
        <v>107</v>
      </c>
      <c r="P958" s="13">
        <f>IFERROR(ROUND(E958/L958,2),0)</f>
        <v>59.82</v>
      </c>
      <c r="Q958" s="18" t="s">
        <v>8327</v>
      </c>
      <c r="R958" t="s">
        <v>8328</v>
      </c>
      <c r="S958" s="14">
        <f t="shared" si="28"/>
        <v>41307.987696759257</v>
      </c>
      <c r="T958">
        <f t="shared" si="29"/>
        <v>2013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 s="16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>ROUND(E959/D959*100,0)</f>
        <v>106</v>
      </c>
      <c r="P959" s="13">
        <f>IFERROR(ROUND(E959/L959,2),0)</f>
        <v>375.76</v>
      </c>
      <c r="Q959" s="18" t="s">
        <v>8321</v>
      </c>
      <c r="R959" t="s">
        <v>8343</v>
      </c>
      <c r="S959" s="14">
        <f t="shared" si="28"/>
        <v>42291.556076388893</v>
      </c>
      <c r="T959">
        <f t="shared" si="29"/>
        <v>2015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 s="16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>ROUND(E960/D960*100,0)</f>
        <v>128</v>
      </c>
      <c r="P960" s="13">
        <f>IFERROR(ROUND(E960/L960,2),0)</f>
        <v>63.87</v>
      </c>
      <c r="Q960" s="18" t="s">
        <v>8308</v>
      </c>
      <c r="R960" t="s">
        <v>8315</v>
      </c>
      <c r="S960" s="14">
        <f t="shared" si="28"/>
        <v>42108.538449074069</v>
      </c>
      <c r="T960">
        <f t="shared" si="29"/>
        <v>2015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 s="16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>ROUND(E961/D961*100,0)</f>
        <v>14</v>
      </c>
      <c r="P961" s="13">
        <f>IFERROR(ROUND(E961/L961,2),0)</f>
        <v>43.42</v>
      </c>
      <c r="Q961" s="18" t="s">
        <v>8316</v>
      </c>
      <c r="R961" t="s">
        <v>8334</v>
      </c>
      <c r="S961" s="14">
        <f t="shared" si="28"/>
        <v>41723.799386574072</v>
      </c>
      <c r="T961">
        <f t="shared" si="29"/>
        <v>2014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 s="16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>ROUND(E962/D962*100,0)</f>
        <v>21</v>
      </c>
      <c r="P962" s="13">
        <f>IFERROR(ROUND(E962/L962,2),0)</f>
        <v>108.05</v>
      </c>
      <c r="Q962" s="18" t="s">
        <v>8311</v>
      </c>
      <c r="R962" t="s">
        <v>8349</v>
      </c>
      <c r="S962" s="14">
        <f t="shared" si="28"/>
        <v>42549.916712962964</v>
      </c>
      <c r="T962">
        <f t="shared" si="29"/>
        <v>2016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 s="16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>ROUND(E963/D963*100,0)</f>
        <v>106</v>
      </c>
      <c r="P963" s="13">
        <f>IFERROR(ROUND(E963/L963,2),0)</f>
        <v>108.02</v>
      </c>
      <c r="Q963" s="18" t="s">
        <v>8327</v>
      </c>
      <c r="R963" t="s">
        <v>8331</v>
      </c>
      <c r="S963" s="14">
        <f t="shared" ref="S963:S1026" si="30">(((J963/60)/60)/24)+DATE(1970,1,1)</f>
        <v>40585.796817129631</v>
      </c>
      <c r="T963">
        <f t="shared" ref="T963:T1026" si="31">YEAR(S963)</f>
        <v>2011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 s="16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>ROUND(E964/D964*100,0)</f>
        <v>106</v>
      </c>
      <c r="P964" s="13">
        <f>IFERROR(ROUND(E964/L964,2),0)</f>
        <v>138.26</v>
      </c>
      <c r="Q964" s="18" t="s">
        <v>8313</v>
      </c>
      <c r="R964" t="s">
        <v>8314</v>
      </c>
      <c r="S964" s="14">
        <f t="shared" si="30"/>
        <v>42761.846122685187</v>
      </c>
      <c r="T964">
        <f t="shared" si="31"/>
        <v>2017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 s="16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>ROUND(E965/D965*100,0)</f>
        <v>106</v>
      </c>
      <c r="P965" s="13">
        <f>IFERROR(ROUND(E965/L965,2),0)</f>
        <v>69.89</v>
      </c>
      <c r="Q965" s="18" t="s">
        <v>8323</v>
      </c>
      <c r="R965" t="s">
        <v>8326</v>
      </c>
      <c r="S965" s="14">
        <f t="shared" si="30"/>
        <v>41808.669571759259</v>
      </c>
      <c r="T965">
        <f t="shared" si="31"/>
        <v>2014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 s="1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>ROUND(E966/D966*100,0)</f>
        <v>126</v>
      </c>
      <c r="P966" s="13">
        <f>IFERROR(ROUND(E966/L966,2),0)</f>
        <v>88.85</v>
      </c>
      <c r="Q966" s="18" t="s">
        <v>8321</v>
      </c>
      <c r="R966" t="s">
        <v>8322</v>
      </c>
      <c r="S966" s="14">
        <f t="shared" si="30"/>
        <v>42549.076157407413</v>
      </c>
      <c r="T966">
        <f t="shared" si="31"/>
        <v>2016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 s="16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>ROUND(E967/D967*100,0)</f>
        <v>42</v>
      </c>
      <c r="P967" s="13">
        <f>IFERROR(ROUND(E967/L967,2),0)</f>
        <v>105.03</v>
      </c>
      <c r="Q967" s="18" t="s">
        <v>8323</v>
      </c>
      <c r="R967" t="s">
        <v>8326</v>
      </c>
      <c r="S967" s="14">
        <f t="shared" si="30"/>
        <v>42618.827013888891</v>
      </c>
      <c r="T967">
        <f t="shared" si="31"/>
        <v>2016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 s="16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>ROUND(E968/D968*100,0)</f>
        <v>126</v>
      </c>
      <c r="P968" s="13">
        <f>IFERROR(ROUND(E968/L968,2),0)</f>
        <v>88.75</v>
      </c>
      <c r="Q968" s="18" t="s">
        <v>8327</v>
      </c>
      <c r="R968" t="s">
        <v>8331</v>
      </c>
      <c r="S968" s="14">
        <f t="shared" si="30"/>
        <v>42096.633206018523</v>
      </c>
      <c r="T968">
        <f t="shared" si="31"/>
        <v>2015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 s="16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>ROUND(E969/D969*100,0)</f>
        <v>126</v>
      </c>
      <c r="P969" s="13">
        <f>IFERROR(ROUND(E969/L969,2),0)</f>
        <v>88.73</v>
      </c>
      <c r="Q969" s="18" t="s">
        <v>8311</v>
      </c>
      <c r="R969" t="s">
        <v>8333</v>
      </c>
      <c r="S969" s="14">
        <f t="shared" si="30"/>
        <v>40879.795682870368</v>
      </c>
      <c r="T969">
        <f t="shared" si="31"/>
        <v>2011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 s="16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>ROUND(E970/D970*100,0)</f>
        <v>126</v>
      </c>
      <c r="P970" s="13">
        <f>IFERROR(ROUND(E970/L970,2),0)</f>
        <v>67.739999999999995</v>
      </c>
      <c r="Q970" s="18" t="s">
        <v>8323</v>
      </c>
      <c r="R970" t="s">
        <v>8326</v>
      </c>
      <c r="S970" s="14">
        <f t="shared" si="30"/>
        <v>42154.873124999998</v>
      </c>
      <c r="T970">
        <f t="shared" si="31"/>
        <v>2015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 s="16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>ROUND(E971/D971*100,0)</f>
        <v>39</v>
      </c>
      <c r="P971" s="13">
        <f>IFERROR(ROUND(E971/L971,2),0)</f>
        <v>69.53</v>
      </c>
      <c r="Q971" s="18" t="s">
        <v>8323</v>
      </c>
      <c r="R971" t="s">
        <v>8324</v>
      </c>
      <c r="S971" s="14">
        <f t="shared" si="30"/>
        <v>42555.340486111112</v>
      </c>
      <c r="T971">
        <f t="shared" si="31"/>
        <v>2016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 s="16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>ROUND(E972/D972*100,0)</f>
        <v>104</v>
      </c>
      <c r="P972" s="13">
        <f>IFERROR(ROUND(E972/L972,2),0)</f>
        <v>82.33</v>
      </c>
      <c r="Q972" s="18" t="s">
        <v>8327</v>
      </c>
      <c r="R972" t="s">
        <v>8341</v>
      </c>
      <c r="S972" s="14">
        <f t="shared" si="30"/>
        <v>40948.080729166664</v>
      </c>
      <c r="T972">
        <f t="shared" si="31"/>
        <v>2012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 s="16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>ROUND(E973/D973*100,0)</f>
        <v>156</v>
      </c>
      <c r="P973" s="13">
        <f>IFERROR(ROUND(E973/L973,2),0)</f>
        <v>55.22</v>
      </c>
      <c r="Q973" s="18" t="s">
        <v>8321</v>
      </c>
      <c r="R973" t="s">
        <v>8322</v>
      </c>
      <c r="S973" s="14">
        <f t="shared" si="30"/>
        <v>40969.912372685183</v>
      </c>
      <c r="T973">
        <f t="shared" si="31"/>
        <v>2012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 s="16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>ROUND(E974/D974*100,0)</f>
        <v>125</v>
      </c>
      <c r="P974" s="13">
        <f>IFERROR(ROUND(E974/L974,2),0)</f>
        <v>168.51</v>
      </c>
      <c r="Q974" s="18" t="s">
        <v>8327</v>
      </c>
      <c r="R974" t="s">
        <v>8338</v>
      </c>
      <c r="S974" s="14">
        <f t="shared" si="30"/>
        <v>41146.824212962965</v>
      </c>
      <c r="T974">
        <f t="shared" si="31"/>
        <v>2012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 s="16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>ROUND(E975/D975*100,0)</f>
        <v>104</v>
      </c>
      <c r="P975" s="13">
        <f>IFERROR(ROUND(E975/L975,2),0)</f>
        <v>75.849999999999994</v>
      </c>
      <c r="Q975" s="18" t="s">
        <v>8327</v>
      </c>
      <c r="R975" t="s">
        <v>8331</v>
      </c>
      <c r="S975" s="14">
        <f t="shared" si="30"/>
        <v>41645.867280092592</v>
      </c>
      <c r="T975">
        <f t="shared" si="31"/>
        <v>2014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 s="1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>ROUND(E976/D976*100,0)</f>
        <v>183</v>
      </c>
      <c r="P976" s="13">
        <f>IFERROR(ROUND(E976/L976,2),0)</f>
        <v>71.44</v>
      </c>
      <c r="Q976" s="18" t="s">
        <v>8311</v>
      </c>
      <c r="R976" t="s">
        <v>8333</v>
      </c>
      <c r="S976" s="14">
        <f t="shared" si="30"/>
        <v>41430.038888888892</v>
      </c>
      <c r="T976">
        <f t="shared" si="31"/>
        <v>2013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 s="16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>ROUND(E977/D977*100,0)</f>
        <v>104</v>
      </c>
      <c r="P977" s="13">
        <f>IFERROR(ROUND(E977/L977,2),0)</f>
        <v>81.78</v>
      </c>
      <c r="Q977" s="18" t="s">
        <v>8323</v>
      </c>
      <c r="R977" t="s">
        <v>8326</v>
      </c>
      <c r="S977" s="14">
        <f t="shared" si="30"/>
        <v>42018.676898148144</v>
      </c>
      <c r="T977">
        <f t="shared" si="31"/>
        <v>2015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 s="16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>ROUND(E978/D978*100,0)</f>
        <v>207</v>
      </c>
      <c r="P978" s="13">
        <f>IFERROR(ROUND(E978/L978,2),0)</f>
        <v>221.79</v>
      </c>
      <c r="Q978" s="18" t="s">
        <v>8313</v>
      </c>
      <c r="R978" t="s">
        <v>8314</v>
      </c>
      <c r="S978" s="14">
        <f t="shared" si="30"/>
        <v>42756.501041666663</v>
      </c>
      <c r="T978">
        <f t="shared" si="31"/>
        <v>2017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 s="16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>ROUND(E979/D979*100,0)</f>
        <v>106</v>
      </c>
      <c r="P979" s="13">
        <f>IFERROR(ROUND(E979/L979,2),0)</f>
        <v>59.7</v>
      </c>
      <c r="Q979" s="18" t="s">
        <v>8323</v>
      </c>
      <c r="R979" t="s">
        <v>8326</v>
      </c>
      <c r="S979" s="14">
        <f t="shared" si="30"/>
        <v>42278.089039351849</v>
      </c>
      <c r="T979">
        <f t="shared" si="31"/>
        <v>2015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 s="16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>ROUND(E980/D980*100,0)</f>
        <v>155</v>
      </c>
      <c r="P980" s="13">
        <f>IFERROR(ROUND(E980/L980,2),0)</f>
        <v>46.67</v>
      </c>
      <c r="Q980" s="18" t="s">
        <v>8327</v>
      </c>
      <c r="R980" t="s">
        <v>8336</v>
      </c>
      <c r="S980" s="14">
        <f t="shared" si="30"/>
        <v>42452.827743055561</v>
      </c>
      <c r="T980">
        <f t="shared" si="31"/>
        <v>2016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 s="16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>ROUND(E981/D981*100,0)</f>
        <v>124</v>
      </c>
      <c r="P981" s="13">
        <f>IFERROR(ROUND(E981/L981,2),0)</f>
        <v>80.27</v>
      </c>
      <c r="Q981" s="18" t="s">
        <v>8327</v>
      </c>
      <c r="R981" t="s">
        <v>8328</v>
      </c>
      <c r="S981" s="14">
        <f t="shared" si="30"/>
        <v>40865.867141203707</v>
      </c>
      <c r="T981">
        <f t="shared" si="31"/>
        <v>2011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 s="16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>ROUND(E982/D982*100,0)</f>
        <v>106</v>
      </c>
      <c r="P982" s="13">
        <f>IFERROR(ROUND(E982/L982,2),0)</f>
        <v>136.78</v>
      </c>
      <c r="Q982" s="18" t="s">
        <v>8323</v>
      </c>
      <c r="R982" t="s">
        <v>8326</v>
      </c>
      <c r="S982" s="14">
        <f t="shared" si="30"/>
        <v>41926.942685185182</v>
      </c>
      <c r="T982">
        <f t="shared" si="31"/>
        <v>2014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 s="16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>ROUND(E983/D983*100,0)</f>
        <v>102</v>
      </c>
      <c r="P983" s="13">
        <f>IFERROR(ROUND(E983/L983,2),0)</f>
        <v>55.37</v>
      </c>
      <c r="Q983" s="18" t="s">
        <v>8313</v>
      </c>
      <c r="R983" t="s">
        <v>8314</v>
      </c>
      <c r="S983" s="14">
        <f t="shared" si="30"/>
        <v>42536.60701388889</v>
      </c>
      <c r="T983">
        <f t="shared" si="31"/>
        <v>2016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 s="16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>ROUND(E984/D984*100,0)</f>
        <v>26</v>
      </c>
      <c r="P984" s="13">
        <f>IFERROR(ROUND(E984/L984,2),0)</f>
        <v>65.34</v>
      </c>
      <c r="Q984" s="18" t="s">
        <v>8323</v>
      </c>
      <c r="R984" t="s">
        <v>8326</v>
      </c>
      <c r="S984" s="14">
        <f t="shared" si="30"/>
        <v>42614.268796296295</v>
      </c>
      <c r="T984">
        <f t="shared" si="31"/>
        <v>2016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 s="16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>ROUND(E985/D985*100,0)</f>
        <v>15</v>
      </c>
      <c r="P985" s="13">
        <f>IFERROR(ROUND(E985/L985,2),0)</f>
        <v>45.41</v>
      </c>
      <c r="Q985" s="18" t="s">
        <v>8308</v>
      </c>
      <c r="R985" t="s">
        <v>8310</v>
      </c>
      <c r="S985" s="14">
        <f t="shared" si="30"/>
        <v>41985.043657407412</v>
      </c>
      <c r="T985">
        <f t="shared" si="31"/>
        <v>2014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 s="1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>ROUND(E986/D986*100,0)</f>
        <v>122</v>
      </c>
      <c r="P986" s="13">
        <f>IFERROR(ROUND(E986/L986,2),0)</f>
        <v>56.67</v>
      </c>
      <c r="Q986" s="18" t="s">
        <v>8311</v>
      </c>
      <c r="R986" t="s">
        <v>8333</v>
      </c>
      <c r="S986" s="14">
        <f t="shared" si="30"/>
        <v>41667.275312500002</v>
      </c>
      <c r="T986">
        <f t="shared" si="31"/>
        <v>2014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 s="16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>ROUND(E987/D987*100,0)</f>
        <v>27</v>
      </c>
      <c r="P987" s="13">
        <f>IFERROR(ROUND(E987/L987,2),0)</f>
        <v>291.33</v>
      </c>
      <c r="Q987" s="18" t="s">
        <v>8308</v>
      </c>
      <c r="R987" t="s">
        <v>8310</v>
      </c>
      <c r="S987" s="14">
        <f t="shared" si="30"/>
        <v>41813.662962962961</v>
      </c>
      <c r="T987">
        <f t="shared" si="31"/>
        <v>2014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 s="16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>ROUND(E988/D988*100,0)</f>
        <v>102</v>
      </c>
      <c r="P988" s="13">
        <f>IFERROR(ROUND(E988/L988,2),0)</f>
        <v>165.16</v>
      </c>
      <c r="Q988" s="18" t="s">
        <v>8327</v>
      </c>
      <c r="R988" t="s">
        <v>8341</v>
      </c>
      <c r="S988" s="14">
        <f t="shared" si="30"/>
        <v>42618.625428240746</v>
      </c>
      <c r="T988">
        <f t="shared" si="31"/>
        <v>2016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 s="16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>ROUND(E989/D989*100,0)</f>
        <v>102</v>
      </c>
      <c r="P989" s="13">
        <f>IFERROR(ROUND(E989/L989,2),0)</f>
        <v>82.54</v>
      </c>
      <c r="Q989" s="18" t="s">
        <v>8327</v>
      </c>
      <c r="R989" t="s">
        <v>8331</v>
      </c>
      <c r="S989" s="14">
        <f t="shared" si="30"/>
        <v>40751.814432870371</v>
      </c>
      <c r="T989">
        <f t="shared" si="31"/>
        <v>2011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 s="16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>ROUND(E990/D990*100,0)</f>
        <v>102</v>
      </c>
      <c r="P990" s="13">
        <f>IFERROR(ROUND(E990/L990,2),0)</f>
        <v>148.78</v>
      </c>
      <c r="Q990" s="18" t="s">
        <v>8327</v>
      </c>
      <c r="R990" t="s">
        <v>8331</v>
      </c>
      <c r="S990" s="14">
        <f t="shared" si="30"/>
        <v>41718.878182870372</v>
      </c>
      <c r="T990">
        <f t="shared" si="31"/>
        <v>2014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 s="16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>ROUND(E991/D991*100,0)</f>
        <v>102</v>
      </c>
      <c r="P991" s="13">
        <f>IFERROR(ROUND(E991/L991,2),0)</f>
        <v>78.209999999999994</v>
      </c>
      <c r="Q991" s="18" t="s">
        <v>8323</v>
      </c>
      <c r="R991" t="s">
        <v>8326</v>
      </c>
      <c r="S991" s="14">
        <f t="shared" si="30"/>
        <v>42062.296412037031</v>
      </c>
      <c r="T991">
        <f t="shared" si="31"/>
        <v>2015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 s="16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>ROUND(E992/D992*100,0)</f>
        <v>101</v>
      </c>
      <c r="P992" s="13">
        <f>IFERROR(ROUND(E992/L992,2),0)</f>
        <v>160.16</v>
      </c>
      <c r="Q992" s="18" t="s">
        <v>8321</v>
      </c>
      <c r="R992" t="s">
        <v>8322</v>
      </c>
      <c r="S992" s="14">
        <f t="shared" si="30"/>
        <v>41543.735995370371</v>
      </c>
      <c r="T992">
        <f t="shared" si="31"/>
        <v>2013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 s="16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>ROUND(E993/D993*100,0)</f>
        <v>101</v>
      </c>
      <c r="P993" s="13">
        <f>IFERROR(ROUND(E993/L993,2),0)</f>
        <v>81.069999999999993</v>
      </c>
      <c r="Q993" s="18" t="s">
        <v>8327</v>
      </c>
      <c r="R993" t="s">
        <v>8331</v>
      </c>
      <c r="S993" s="14">
        <f t="shared" si="30"/>
        <v>41123.022268518522</v>
      </c>
      <c r="T993">
        <f t="shared" si="31"/>
        <v>2012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 s="16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>ROUND(E994/D994*100,0)</f>
        <v>122</v>
      </c>
      <c r="P994" s="13">
        <f>IFERROR(ROUND(E994/L994,2),0)</f>
        <v>129.36000000000001</v>
      </c>
      <c r="Q994" s="18" t="s">
        <v>8323</v>
      </c>
      <c r="R994" t="s">
        <v>8326</v>
      </c>
      <c r="S994" s="14">
        <f t="shared" si="30"/>
        <v>42219.019733796296</v>
      </c>
      <c r="T994">
        <f t="shared" si="31"/>
        <v>2015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 s="16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>ROUND(E995/D995*100,0)</f>
        <v>101</v>
      </c>
      <c r="P995" s="13">
        <f>IFERROR(ROUND(E995/L995,2),0)</f>
        <v>110.49</v>
      </c>
      <c r="Q995" s="18" t="s">
        <v>8327</v>
      </c>
      <c r="R995" t="s">
        <v>8328</v>
      </c>
      <c r="S995" s="14">
        <f t="shared" si="30"/>
        <v>40763.707546296297</v>
      </c>
      <c r="T995">
        <f t="shared" si="31"/>
        <v>2011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 s="1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>ROUND(E996/D996*100,0)</f>
        <v>202</v>
      </c>
      <c r="P996" s="13">
        <f>IFERROR(ROUND(E996/L996,2),0)</f>
        <v>55.7</v>
      </c>
      <c r="Q996" s="18" t="s">
        <v>8327</v>
      </c>
      <c r="R996" t="s">
        <v>8331</v>
      </c>
      <c r="S996" s="14">
        <f t="shared" si="30"/>
        <v>41579.845509259263</v>
      </c>
      <c r="T996">
        <f t="shared" si="31"/>
        <v>2013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 s="16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>ROUND(E997/D997*100,0)</f>
        <v>26</v>
      </c>
      <c r="P997" s="13">
        <f>IFERROR(ROUND(E997/L997,2),0)</f>
        <v>116.56</v>
      </c>
      <c r="Q997" s="18" t="s">
        <v>8319</v>
      </c>
      <c r="R997" t="s">
        <v>8345</v>
      </c>
      <c r="S997" s="14">
        <f t="shared" si="30"/>
        <v>42187.940081018518</v>
      </c>
      <c r="T997">
        <f t="shared" si="31"/>
        <v>2015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 s="16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>ROUND(E998/D998*100,0)</f>
        <v>121</v>
      </c>
      <c r="P998" s="13">
        <f>IFERROR(ROUND(E998/L998,2),0)</f>
        <v>163.78</v>
      </c>
      <c r="Q998" s="18" t="s">
        <v>8327</v>
      </c>
      <c r="R998" t="s">
        <v>8331</v>
      </c>
      <c r="S998" s="14">
        <f t="shared" si="30"/>
        <v>41003.60665509259</v>
      </c>
      <c r="T998">
        <f t="shared" si="31"/>
        <v>2012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 s="16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>ROUND(E999/D999*100,0)</f>
        <v>101</v>
      </c>
      <c r="P999" s="13">
        <f>IFERROR(ROUND(E999/L999,2),0)</f>
        <v>147.71</v>
      </c>
      <c r="Q999" s="18" t="s">
        <v>8321</v>
      </c>
      <c r="R999" t="s">
        <v>8332</v>
      </c>
      <c r="S999" s="14">
        <f t="shared" si="30"/>
        <v>41808.02648148148</v>
      </c>
      <c r="T999">
        <f t="shared" si="31"/>
        <v>2014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 s="16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>ROUND(E1000/D1000*100,0)</f>
        <v>121</v>
      </c>
      <c r="P1000" s="13">
        <f>IFERROR(ROUND(E1000/L1000,2),0)</f>
        <v>37.130000000000003</v>
      </c>
      <c r="Q1000" s="18" t="s">
        <v>8327</v>
      </c>
      <c r="R1000" t="s">
        <v>8328</v>
      </c>
      <c r="S1000" s="14">
        <f t="shared" si="30"/>
        <v>40050.643680555557</v>
      </c>
      <c r="T1000">
        <f t="shared" si="31"/>
        <v>2009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 s="16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>ROUND(E1001/D1001*100,0)</f>
        <v>101</v>
      </c>
      <c r="P1001" s="13">
        <f>IFERROR(ROUND(E1001/L1001,2),0)</f>
        <v>53.47</v>
      </c>
      <c r="Q1001" s="18" t="s">
        <v>8327</v>
      </c>
      <c r="R1001" t="s">
        <v>8328</v>
      </c>
      <c r="S1001" s="14">
        <f t="shared" si="30"/>
        <v>40502.815868055557</v>
      </c>
      <c r="T1001">
        <f t="shared" si="31"/>
        <v>2010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 s="16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>ROUND(E1002/D1002*100,0)</f>
        <v>101</v>
      </c>
      <c r="P1002" s="13">
        <f>IFERROR(ROUND(E1002/L1002,2),0)</f>
        <v>137.31</v>
      </c>
      <c r="Q1002" s="18" t="s">
        <v>8327</v>
      </c>
      <c r="R1002" t="s">
        <v>8331</v>
      </c>
      <c r="S1002" s="14">
        <f t="shared" si="30"/>
        <v>40747.012881944444</v>
      </c>
      <c r="T1002">
        <f t="shared" si="31"/>
        <v>2011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 s="16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>ROUND(E1003/D1003*100,0)</f>
        <v>109</v>
      </c>
      <c r="P1003" s="13">
        <f>IFERROR(ROUND(E1003/L1003,2),0)</f>
        <v>40.549999999999997</v>
      </c>
      <c r="Q1003" s="18" t="s">
        <v>8327</v>
      </c>
      <c r="R1003" t="s">
        <v>8331</v>
      </c>
      <c r="S1003" s="14">
        <f t="shared" si="30"/>
        <v>40833.200474537036</v>
      </c>
      <c r="T1003">
        <f t="shared" si="31"/>
        <v>2011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 s="16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>ROUND(E1004/D1004*100,0)</f>
        <v>503</v>
      </c>
      <c r="P1004" s="13">
        <f>IFERROR(ROUND(E1004/L1004,2),0)</f>
        <v>68.63</v>
      </c>
      <c r="Q1004" s="18" t="s">
        <v>8316</v>
      </c>
      <c r="R1004" t="s">
        <v>8317</v>
      </c>
      <c r="S1004" s="14">
        <f t="shared" si="30"/>
        <v>42467.788194444445</v>
      </c>
      <c r="T1004">
        <f t="shared" si="31"/>
        <v>2016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 s="16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>ROUND(E1005/D1005*100,0)</f>
        <v>121</v>
      </c>
      <c r="P1005" s="13">
        <f>IFERROR(ROUND(E1005/L1005,2),0)</f>
        <v>71.790000000000006</v>
      </c>
      <c r="Q1005" s="18" t="s">
        <v>8323</v>
      </c>
      <c r="R1005" t="s">
        <v>8326</v>
      </c>
      <c r="S1005" s="14">
        <f t="shared" si="30"/>
        <v>42238.13282407407</v>
      </c>
      <c r="T1005">
        <f t="shared" si="31"/>
        <v>2015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 s="1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>ROUND(E1006/D1006*100,0)</f>
        <v>126</v>
      </c>
      <c r="P1006" s="13">
        <f>IFERROR(ROUND(E1006/L1006,2),0)</f>
        <v>58.53</v>
      </c>
      <c r="Q1006" s="18" t="s">
        <v>8313</v>
      </c>
      <c r="R1006" t="s">
        <v>8314</v>
      </c>
      <c r="S1006" s="14">
        <f t="shared" si="30"/>
        <v>42089.477500000001</v>
      </c>
      <c r="T1006">
        <f t="shared" si="31"/>
        <v>2015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 s="16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>ROUND(E1007/D1007*100,0)</f>
        <v>100</v>
      </c>
      <c r="P1007" s="13">
        <f>IFERROR(ROUND(E1007/L1007,2),0)</f>
        <v>215.25</v>
      </c>
      <c r="Q1007" s="18" t="s">
        <v>8323</v>
      </c>
      <c r="R1007" t="s">
        <v>8335</v>
      </c>
      <c r="S1007" s="14">
        <f t="shared" si="30"/>
        <v>42016.981574074074</v>
      </c>
      <c r="T1007">
        <f t="shared" si="31"/>
        <v>2015</v>
      </c>
    </row>
    <row r="1008" spans="1:20" ht="48" x14ac:dyDescent="0.2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 s="16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>ROUND(E1008/D1008*100,0)</f>
        <v>100</v>
      </c>
      <c r="P1008" s="13">
        <f>IFERROR(ROUND(E1008/L1008,2),0)</f>
        <v>89.93</v>
      </c>
      <c r="Q1008" s="18" t="s">
        <v>8313</v>
      </c>
      <c r="R1008" t="s">
        <v>8314</v>
      </c>
      <c r="S1008" s="14">
        <f t="shared" si="30"/>
        <v>42586.925636574073</v>
      </c>
      <c r="T1008">
        <f t="shared" si="31"/>
        <v>2016</v>
      </c>
    </row>
    <row r="1009" spans="1:20" ht="48" x14ac:dyDescent="0.2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 s="16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>ROUND(E1009/D1009*100,0)</f>
        <v>121</v>
      </c>
      <c r="P1009" s="13">
        <f>IFERROR(ROUND(E1009/L1009,2),0)</f>
        <v>80.33</v>
      </c>
      <c r="Q1009" s="18" t="s">
        <v>8321</v>
      </c>
      <c r="R1009" t="s">
        <v>8332</v>
      </c>
      <c r="S1009" s="14">
        <f t="shared" si="30"/>
        <v>42572.778495370367</v>
      </c>
      <c r="T1009">
        <f t="shared" si="31"/>
        <v>2016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 s="16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>ROUND(E1010/D1010*100,0)</f>
        <v>100</v>
      </c>
      <c r="P1010" s="13">
        <f>IFERROR(ROUND(E1010/L1010,2),0)</f>
        <v>188.13</v>
      </c>
      <c r="Q1010" s="18" t="s">
        <v>8327</v>
      </c>
      <c r="R1010" t="s">
        <v>8328</v>
      </c>
      <c r="S1010" s="14">
        <f t="shared" si="30"/>
        <v>40946.11383101852</v>
      </c>
      <c r="T1010">
        <f t="shared" si="31"/>
        <v>2012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 s="16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>ROUND(E1011/D1011*100,0)</f>
        <v>120</v>
      </c>
      <c r="P1011" s="13">
        <f>IFERROR(ROUND(E1011/L1011,2),0)</f>
        <v>34.01</v>
      </c>
      <c r="Q1011" s="18" t="s">
        <v>8327</v>
      </c>
      <c r="R1011" t="s">
        <v>8336</v>
      </c>
      <c r="S1011" s="14">
        <f t="shared" si="30"/>
        <v>42578.205972222218</v>
      </c>
      <c r="T1011">
        <f t="shared" si="31"/>
        <v>2016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 s="16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>ROUND(E1012/D1012*100,0)</f>
        <v>1</v>
      </c>
      <c r="P1012" s="13">
        <f>IFERROR(ROUND(E1012/L1012,2),0)</f>
        <v>859.86</v>
      </c>
      <c r="Q1012" s="18" t="s">
        <v>8308</v>
      </c>
      <c r="R1012" t="s">
        <v>8310</v>
      </c>
      <c r="S1012" s="14">
        <f t="shared" si="30"/>
        <v>42697.74927083333</v>
      </c>
      <c r="T1012">
        <f t="shared" si="31"/>
        <v>2016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 s="16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>ROUND(E1013/D1013*100,0)</f>
        <v>100</v>
      </c>
      <c r="P1013" s="13">
        <f>IFERROR(ROUND(E1013/L1013,2),0)</f>
        <v>127.81</v>
      </c>
      <c r="Q1013" s="18" t="s">
        <v>8323</v>
      </c>
      <c r="R1013" t="s">
        <v>8326</v>
      </c>
      <c r="S1013" s="14">
        <f t="shared" si="30"/>
        <v>42171.763414351852</v>
      </c>
      <c r="T1013">
        <f t="shared" si="31"/>
        <v>2015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 s="16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>ROUND(E1014/D1014*100,0)</f>
        <v>120</v>
      </c>
      <c r="P1014" s="13">
        <f>IFERROR(ROUND(E1014/L1014,2),0)</f>
        <v>46.88</v>
      </c>
      <c r="Q1014" s="18" t="s">
        <v>8321</v>
      </c>
      <c r="R1014" t="s">
        <v>8322</v>
      </c>
      <c r="S1014" s="14">
        <f t="shared" si="30"/>
        <v>41376.769050925926</v>
      </c>
      <c r="T1014">
        <f t="shared" si="31"/>
        <v>2013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 s="16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>ROUND(E1015/D1015*100,0)</f>
        <v>100</v>
      </c>
      <c r="P1015" s="13">
        <f>IFERROR(ROUND(E1015/L1015,2),0)</f>
        <v>93.76</v>
      </c>
      <c r="Q1015" s="18" t="s">
        <v>8323</v>
      </c>
      <c r="R1015" t="s">
        <v>8326</v>
      </c>
      <c r="S1015" s="14">
        <f t="shared" si="30"/>
        <v>42292.087592592594</v>
      </c>
      <c r="T1015">
        <f t="shared" si="31"/>
        <v>2015</v>
      </c>
    </row>
    <row r="1016" spans="1:20" ht="32" x14ac:dyDescent="0.2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 s="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>ROUND(E1016/D1016*100,0)</f>
        <v>100</v>
      </c>
      <c r="P1016" s="13">
        <f>IFERROR(ROUND(E1016/L1016,2),0)</f>
        <v>600</v>
      </c>
      <c r="Q1016" s="18" t="s">
        <v>8327</v>
      </c>
      <c r="R1016" t="s">
        <v>8328</v>
      </c>
      <c r="S1016" s="14">
        <f t="shared" si="30"/>
        <v>41327.996435185189</v>
      </c>
      <c r="T1016">
        <f t="shared" si="31"/>
        <v>2013</v>
      </c>
    </row>
    <row r="1017" spans="1:20" ht="48" x14ac:dyDescent="0.2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 s="16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>ROUND(E1017/D1017*100,0)</f>
        <v>100</v>
      </c>
      <c r="P1017" s="13">
        <f>IFERROR(ROUND(E1017/L1017,2),0)</f>
        <v>63.83</v>
      </c>
      <c r="Q1017" s="18" t="s">
        <v>8323</v>
      </c>
      <c r="R1017" t="s">
        <v>8326</v>
      </c>
      <c r="S1017" s="14">
        <f t="shared" si="30"/>
        <v>42060.683935185181</v>
      </c>
      <c r="T1017">
        <f t="shared" si="31"/>
        <v>2015</v>
      </c>
    </row>
    <row r="1018" spans="1:20" ht="48" x14ac:dyDescent="0.2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 s="16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>ROUND(E1018/D1018*100,0)</f>
        <v>100</v>
      </c>
      <c r="P1018" s="13">
        <f>IFERROR(ROUND(E1018/L1018,2),0)</f>
        <v>72.290000000000006</v>
      </c>
      <c r="Q1018" s="18" t="s">
        <v>8323</v>
      </c>
      <c r="R1018" t="s">
        <v>8326</v>
      </c>
      <c r="S1018" s="14">
        <f t="shared" si="30"/>
        <v>41809.860300925924</v>
      </c>
      <c r="T1018">
        <f t="shared" si="31"/>
        <v>2014</v>
      </c>
    </row>
    <row r="1019" spans="1:20" ht="48" x14ac:dyDescent="0.2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 s="16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>ROUND(E1019/D1019*100,0)</f>
        <v>120</v>
      </c>
      <c r="P1019" s="13">
        <f>IFERROR(ROUND(E1019/L1019,2),0)</f>
        <v>98.36</v>
      </c>
      <c r="Q1019" s="18" t="s">
        <v>8321</v>
      </c>
      <c r="R1019" t="s">
        <v>8332</v>
      </c>
      <c r="S1019" s="14">
        <f t="shared" si="30"/>
        <v>42457.623923611114</v>
      </c>
      <c r="T1019">
        <f t="shared" si="31"/>
        <v>2016</v>
      </c>
    </row>
    <row r="1020" spans="1:20" ht="32" x14ac:dyDescent="0.2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 s="16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>ROUND(E1020/D1020*100,0)</f>
        <v>240</v>
      </c>
      <c r="P1020" s="13">
        <f>IFERROR(ROUND(E1020/L1020,2),0)</f>
        <v>41.38</v>
      </c>
      <c r="Q1020" s="18" t="s">
        <v>8321</v>
      </c>
      <c r="R1020" t="s">
        <v>8322</v>
      </c>
      <c r="S1020" s="14">
        <f t="shared" si="30"/>
        <v>40555.24800925926</v>
      </c>
      <c r="T1020">
        <f t="shared" si="31"/>
        <v>2011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 s="16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>ROUND(E1021/D1021*100,0)</f>
        <v>102</v>
      </c>
      <c r="P1021" s="13">
        <f>IFERROR(ROUND(E1021/L1021,2),0)</f>
        <v>230.19</v>
      </c>
      <c r="Q1021" s="18" t="s">
        <v>8311</v>
      </c>
      <c r="R1021" t="s">
        <v>8333</v>
      </c>
      <c r="S1021" s="14">
        <f t="shared" si="30"/>
        <v>41963.506168981476</v>
      </c>
      <c r="T1021">
        <f t="shared" si="31"/>
        <v>2014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 s="16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>ROUND(E1022/D1022*100,0)</f>
        <v>119</v>
      </c>
      <c r="P1022" s="13">
        <f>IFERROR(ROUND(E1022/L1022,2),0)</f>
        <v>97.38</v>
      </c>
      <c r="Q1022" s="18" t="s">
        <v>8323</v>
      </c>
      <c r="R1022" t="s">
        <v>8326</v>
      </c>
      <c r="S1022" s="14">
        <f t="shared" si="30"/>
        <v>42766.805034722223</v>
      </c>
      <c r="T1022">
        <f t="shared" si="31"/>
        <v>2017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 s="16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>ROUND(E1023/D1023*100,0)</f>
        <v>148</v>
      </c>
      <c r="P1023" s="13">
        <f>IFERROR(ROUND(E1023/L1023,2),0)</f>
        <v>120.86</v>
      </c>
      <c r="Q1023" s="18" t="s">
        <v>8308</v>
      </c>
      <c r="R1023" t="s">
        <v>8309</v>
      </c>
      <c r="S1023" s="14">
        <f t="shared" si="30"/>
        <v>42472.73265046296</v>
      </c>
      <c r="T1023">
        <f t="shared" si="31"/>
        <v>2016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 s="16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>ROUND(E1024/D1024*100,0)</f>
        <v>118</v>
      </c>
      <c r="P1024" s="13">
        <f>IFERROR(ROUND(E1024/L1024,2),0)</f>
        <v>64.95</v>
      </c>
      <c r="Q1024" s="18" t="s">
        <v>8321</v>
      </c>
      <c r="R1024" t="s">
        <v>8322</v>
      </c>
      <c r="S1024" s="14">
        <f t="shared" si="30"/>
        <v>41010.620312500003</v>
      </c>
      <c r="T1024">
        <f t="shared" si="31"/>
        <v>2012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 s="16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>ROUND(E1025/D1025*100,0)</f>
        <v>169</v>
      </c>
      <c r="P1025" s="13">
        <f>IFERROR(ROUND(E1025/L1025,2),0)</f>
        <v>32.82</v>
      </c>
      <c r="Q1025" s="18" t="s">
        <v>8316</v>
      </c>
      <c r="R1025" t="s">
        <v>8317</v>
      </c>
      <c r="S1025" s="14">
        <f t="shared" si="30"/>
        <v>41336.703298611108</v>
      </c>
      <c r="T1025">
        <f t="shared" si="31"/>
        <v>2013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 s="1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>ROUND(E1026/D1026*100,0)</f>
        <v>148</v>
      </c>
      <c r="P1026" s="13">
        <f>IFERROR(ROUND(E1026/L1026,2),0)</f>
        <v>95.23</v>
      </c>
      <c r="Q1026" s="18" t="s">
        <v>8321</v>
      </c>
      <c r="R1026" t="s">
        <v>8322</v>
      </c>
      <c r="S1026" s="14">
        <f t="shared" si="30"/>
        <v>40967.081874999996</v>
      </c>
      <c r="T1026">
        <f t="shared" si="31"/>
        <v>2012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 s="16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>ROUND(E1027/D1027*100,0)</f>
        <v>49</v>
      </c>
      <c r="P1027" s="13">
        <f>IFERROR(ROUND(E1027/L1027,2),0)</f>
        <v>42.16</v>
      </c>
      <c r="Q1027" s="18" t="s">
        <v>8313</v>
      </c>
      <c r="R1027" t="s">
        <v>8314</v>
      </c>
      <c r="S1027" s="14">
        <f t="shared" ref="S1027:S1090" si="32">(((J1027/60)/60)/24)+DATE(1970,1,1)</f>
        <v>42033.314074074078</v>
      </c>
      <c r="T1027">
        <f t="shared" ref="T1027:T1090" si="33">YEAR(S1027)</f>
        <v>2015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 s="16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>ROUND(E1028/D1028*100,0)</f>
        <v>12</v>
      </c>
      <c r="P1028" s="13">
        <f>IFERROR(ROUND(E1028/L1028,2),0)</f>
        <v>83.94</v>
      </c>
      <c r="Q1028" s="18" t="s">
        <v>8308</v>
      </c>
      <c r="R1028" t="s">
        <v>8315</v>
      </c>
      <c r="S1028" s="14">
        <f t="shared" si="32"/>
        <v>41771.651932870373</v>
      </c>
      <c r="T1028">
        <f t="shared" si="33"/>
        <v>2014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 s="16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>ROUND(E1029/D1029*100,0)</f>
        <v>12</v>
      </c>
      <c r="P1029" s="13">
        <f>IFERROR(ROUND(E1029/L1029,2),0)</f>
        <v>69.12</v>
      </c>
      <c r="Q1029" s="18" t="s">
        <v>8319</v>
      </c>
      <c r="R1029" t="s">
        <v>8345</v>
      </c>
      <c r="S1029" s="14">
        <f t="shared" si="32"/>
        <v>41781.806875000002</v>
      </c>
      <c r="T1029">
        <f t="shared" si="33"/>
        <v>2014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 s="16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>ROUND(E1030/D1030*100,0)</f>
        <v>108</v>
      </c>
      <c r="P1030" s="13">
        <f>IFERROR(ROUND(E1030/L1030,2),0)</f>
        <v>61.03</v>
      </c>
      <c r="Q1030" s="18" t="s">
        <v>8327</v>
      </c>
      <c r="R1030" t="s">
        <v>8329</v>
      </c>
      <c r="S1030" s="14">
        <f t="shared" si="32"/>
        <v>42514.666956018518</v>
      </c>
      <c r="T1030">
        <f t="shared" si="33"/>
        <v>2016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 s="16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>ROUND(E1031/D1031*100,0)</f>
        <v>23</v>
      </c>
      <c r="P1031" s="13">
        <f>IFERROR(ROUND(E1031/L1031,2),0)</f>
        <v>130.09</v>
      </c>
      <c r="Q1031" s="18" t="s">
        <v>8323</v>
      </c>
      <c r="R1031" t="s">
        <v>8324</v>
      </c>
      <c r="S1031" s="14">
        <f t="shared" si="32"/>
        <v>42528.542627314819</v>
      </c>
      <c r="T1031">
        <f t="shared" si="33"/>
        <v>2016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 s="16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>ROUND(E1032/D1032*100,0)</f>
        <v>106</v>
      </c>
      <c r="P1032" s="13">
        <f>IFERROR(ROUND(E1032/L1032,2),0)</f>
        <v>56.2</v>
      </c>
      <c r="Q1032" s="18" t="s">
        <v>8323</v>
      </c>
      <c r="R1032" t="s">
        <v>8326</v>
      </c>
      <c r="S1032" s="14">
        <f t="shared" si="32"/>
        <v>42196.028703703705</v>
      </c>
      <c r="T1032">
        <f t="shared" si="33"/>
        <v>2015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 s="16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>ROUND(E1033/D1033*100,0)</f>
        <v>117</v>
      </c>
      <c r="P1033" s="13">
        <f>IFERROR(ROUND(E1033/L1033,2),0)</f>
        <v>44.86</v>
      </c>
      <c r="Q1033" s="18" t="s">
        <v>8323</v>
      </c>
      <c r="R1033" t="s">
        <v>8326</v>
      </c>
      <c r="S1033" s="14">
        <f t="shared" si="32"/>
        <v>42507.264699074076</v>
      </c>
      <c r="T1033">
        <f t="shared" si="33"/>
        <v>2016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 s="16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>ROUND(E1034/D1034*100,0)</f>
        <v>117</v>
      </c>
      <c r="P1034" s="13">
        <f>IFERROR(ROUND(E1034/L1034,2),0)</f>
        <v>60.74</v>
      </c>
      <c r="Q1034" s="18" t="s">
        <v>8327</v>
      </c>
      <c r="R1034" t="s">
        <v>8331</v>
      </c>
      <c r="S1034" s="14">
        <f t="shared" si="32"/>
        <v>41144.763379629629</v>
      </c>
      <c r="T1034">
        <f t="shared" si="33"/>
        <v>2012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 s="16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>ROUND(E1035/D1035*100,0)</f>
        <v>194</v>
      </c>
      <c r="P1035" s="13">
        <f>IFERROR(ROUND(E1035/L1035,2),0)</f>
        <v>36.630000000000003</v>
      </c>
      <c r="Q1035" s="18" t="s">
        <v>8327</v>
      </c>
      <c r="R1035" t="s">
        <v>8336</v>
      </c>
      <c r="S1035" s="14">
        <f t="shared" si="32"/>
        <v>41905.684629629628</v>
      </c>
      <c r="T1035">
        <f t="shared" si="33"/>
        <v>2014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 s="1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>ROUND(E1036/D1036*100,0)</f>
        <v>116</v>
      </c>
      <c r="P1036" s="13">
        <f>IFERROR(ROUND(E1036/L1036,2),0)</f>
        <v>73.58</v>
      </c>
      <c r="Q1036" s="18" t="s">
        <v>8323</v>
      </c>
      <c r="R1036" t="s">
        <v>8326</v>
      </c>
      <c r="S1036" s="14">
        <f t="shared" si="32"/>
        <v>42173.803217592591</v>
      </c>
      <c r="T1036">
        <f t="shared" si="33"/>
        <v>2015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 s="16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>ROUND(E1037/D1037*100,0)</f>
        <v>116</v>
      </c>
      <c r="P1037" s="13">
        <f>IFERROR(ROUND(E1037/L1037,2),0)</f>
        <v>414.29</v>
      </c>
      <c r="Q1037" s="18" t="s">
        <v>8313</v>
      </c>
      <c r="R1037" t="s">
        <v>8314</v>
      </c>
      <c r="S1037" s="14">
        <f t="shared" si="32"/>
        <v>42733.827349537038</v>
      </c>
      <c r="T1037">
        <f t="shared" si="33"/>
        <v>2016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 s="16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>ROUND(E1038/D1038*100,0)</f>
        <v>105</v>
      </c>
      <c r="P1038" s="13">
        <f>IFERROR(ROUND(E1038/L1038,2),0)</f>
        <v>65.58</v>
      </c>
      <c r="Q1038" s="18" t="s">
        <v>8323</v>
      </c>
      <c r="R1038" t="s">
        <v>8326</v>
      </c>
      <c r="S1038" s="14">
        <f t="shared" si="32"/>
        <v>42145.746689814812</v>
      </c>
      <c r="T1038">
        <f t="shared" si="33"/>
        <v>2015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 s="16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>ROUND(E1039/D1039*100,0)</f>
        <v>12</v>
      </c>
      <c r="P1039" s="13">
        <f>IFERROR(ROUND(E1039/L1039,2),0)</f>
        <v>127.93</v>
      </c>
      <c r="Q1039" s="18" t="s">
        <v>8308</v>
      </c>
      <c r="R1039" t="s">
        <v>8310</v>
      </c>
      <c r="S1039" s="14">
        <f t="shared" si="32"/>
        <v>42387.503229166665</v>
      </c>
      <c r="T1039">
        <f t="shared" si="33"/>
        <v>2016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 s="16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>ROUND(E1040/D1040*100,0)</f>
        <v>191</v>
      </c>
      <c r="P1040" s="13">
        <f>IFERROR(ROUND(E1040/L1040,2),0)</f>
        <v>358.69</v>
      </c>
      <c r="Q1040" s="18" t="s">
        <v>8323</v>
      </c>
      <c r="R1040" t="s">
        <v>8326</v>
      </c>
      <c r="S1040" s="14">
        <f t="shared" si="32"/>
        <v>41821.205636574072</v>
      </c>
      <c r="T1040">
        <f t="shared" si="33"/>
        <v>2014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 s="16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>ROUND(E1041/D1041*100,0)</f>
        <v>114</v>
      </c>
      <c r="P1041" s="13">
        <f>IFERROR(ROUND(E1041/L1041,2),0)</f>
        <v>63.48</v>
      </c>
      <c r="Q1041" s="18" t="s">
        <v>8327</v>
      </c>
      <c r="R1041" t="s">
        <v>8331</v>
      </c>
      <c r="S1041" s="14">
        <f t="shared" si="32"/>
        <v>42292.002893518518</v>
      </c>
      <c r="T1041">
        <f t="shared" si="33"/>
        <v>2015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 s="16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>ROUND(E1042/D1042*100,0)</f>
        <v>114</v>
      </c>
      <c r="P1042" s="13">
        <f>IFERROR(ROUND(E1042/L1042,2),0)</f>
        <v>82.61</v>
      </c>
      <c r="Q1042" s="18" t="s">
        <v>8323</v>
      </c>
      <c r="R1042" t="s">
        <v>8326</v>
      </c>
      <c r="S1042" s="14">
        <f t="shared" si="32"/>
        <v>41447.839722222219</v>
      </c>
      <c r="T1042">
        <f t="shared" si="33"/>
        <v>2013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 s="16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>ROUND(E1043/D1043*100,0)</f>
        <v>114</v>
      </c>
      <c r="P1043" s="13">
        <f>IFERROR(ROUND(E1043/L1043,2),0)</f>
        <v>80.23</v>
      </c>
      <c r="Q1043" s="18" t="s">
        <v>8323</v>
      </c>
      <c r="R1043" t="s">
        <v>8326</v>
      </c>
      <c r="S1043" s="14">
        <f t="shared" si="32"/>
        <v>42042.197824074072</v>
      </c>
      <c r="T1043">
        <f t="shared" si="33"/>
        <v>2015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 s="16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>ROUND(E1044/D1044*100,0)</f>
        <v>21</v>
      </c>
      <c r="P1044" s="13">
        <f>IFERROR(ROUND(E1044/L1044,2),0)</f>
        <v>189.33</v>
      </c>
      <c r="Q1044" s="18" t="s">
        <v>8327</v>
      </c>
      <c r="R1044" t="s">
        <v>8350</v>
      </c>
      <c r="S1044" s="14">
        <f t="shared" si="32"/>
        <v>41878.530011574076</v>
      </c>
      <c r="T1044">
        <f t="shared" si="33"/>
        <v>2014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 s="16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>ROUND(E1045/D1045*100,0)</f>
        <v>113</v>
      </c>
      <c r="P1045" s="13">
        <f>IFERROR(ROUND(E1045/L1045,2),0)</f>
        <v>83.43</v>
      </c>
      <c r="Q1045" s="18" t="s">
        <v>8323</v>
      </c>
      <c r="R1045" t="s">
        <v>8326</v>
      </c>
      <c r="S1045" s="14">
        <f t="shared" si="32"/>
        <v>41866.025347222225</v>
      </c>
      <c r="T1045">
        <f t="shared" si="33"/>
        <v>2014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 s="1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>ROUND(E1046/D1046*100,0)</f>
        <v>113</v>
      </c>
      <c r="P1046" s="13">
        <f>IFERROR(ROUND(E1046/L1046,2),0)</f>
        <v>107</v>
      </c>
      <c r="Q1046" s="18" t="s">
        <v>8323</v>
      </c>
      <c r="R1046" t="s">
        <v>8326</v>
      </c>
      <c r="S1046" s="14">
        <f t="shared" si="32"/>
        <v>42016.050451388888</v>
      </c>
      <c r="T1046">
        <f t="shared" si="33"/>
        <v>2015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 s="16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>ROUND(E1047/D1047*100,0)</f>
        <v>378</v>
      </c>
      <c r="P1047" s="13">
        <f>IFERROR(ROUND(E1047/L1047,2),0)</f>
        <v>40.76</v>
      </c>
      <c r="Q1047" s="18" t="s">
        <v>8311</v>
      </c>
      <c r="R1047" t="s">
        <v>8333</v>
      </c>
      <c r="S1047" s="14">
        <f t="shared" si="32"/>
        <v>42522.789803240739</v>
      </c>
      <c r="T1047">
        <f t="shared" si="33"/>
        <v>2016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 s="16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>ROUND(E1048/D1048*100,0)</f>
        <v>113</v>
      </c>
      <c r="P1048" s="13">
        <f>IFERROR(ROUND(E1048/L1048,2),0)</f>
        <v>68.25</v>
      </c>
      <c r="Q1048" s="18" t="s">
        <v>8323</v>
      </c>
      <c r="R1048" t="s">
        <v>8326</v>
      </c>
      <c r="S1048" s="14">
        <f t="shared" si="32"/>
        <v>42054.74418981481</v>
      </c>
      <c r="T1048">
        <f t="shared" si="33"/>
        <v>2015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 s="16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>ROUND(E1049/D1049*100,0)</f>
        <v>142</v>
      </c>
      <c r="P1049" s="13">
        <f>IFERROR(ROUND(E1049/L1049,2),0)</f>
        <v>115.51</v>
      </c>
      <c r="Q1049" s="18" t="s">
        <v>8321</v>
      </c>
      <c r="R1049" t="s">
        <v>8322</v>
      </c>
      <c r="S1049" s="14">
        <f t="shared" si="32"/>
        <v>42367.719814814816</v>
      </c>
      <c r="T1049">
        <f t="shared" si="33"/>
        <v>2015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 s="16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>ROUND(E1050/D1050*100,0)</f>
        <v>103</v>
      </c>
      <c r="P1050" s="13">
        <f>IFERROR(ROUND(E1050/L1050,2),0)</f>
        <v>47.13</v>
      </c>
      <c r="Q1050" s="18" t="s">
        <v>8313</v>
      </c>
      <c r="R1050" t="s">
        <v>8314</v>
      </c>
      <c r="S1050" s="14">
        <f t="shared" si="32"/>
        <v>42571.167465277773</v>
      </c>
      <c r="T1050">
        <f t="shared" si="33"/>
        <v>2016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 s="16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>ROUND(E1051/D1051*100,0)</f>
        <v>113</v>
      </c>
      <c r="P1051" s="13">
        <f>IFERROR(ROUND(E1051/L1051,2),0)</f>
        <v>144.91</v>
      </c>
      <c r="Q1051" s="18" t="s">
        <v>8321</v>
      </c>
      <c r="R1051" t="s">
        <v>8343</v>
      </c>
      <c r="S1051" s="14">
        <f t="shared" si="32"/>
        <v>40723.053657407407</v>
      </c>
      <c r="T1051">
        <f t="shared" si="33"/>
        <v>2011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 s="16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>ROUND(E1052/D1052*100,0)</f>
        <v>103</v>
      </c>
      <c r="P1052" s="13">
        <f>IFERROR(ROUND(E1052/L1052,2),0)</f>
        <v>68.010000000000005</v>
      </c>
      <c r="Q1052" s="18" t="s">
        <v>8327</v>
      </c>
      <c r="R1052" t="s">
        <v>8331</v>
      </c>
      <c r="S1052" s="14">
        <f t="shared" si="32"/>
        <v>42515.71775462963</v>
      </c>
      <c r="T1052">
        <f t="shared" si="33"/>
        <v>2016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 s="16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>ROUND(E1053/D1053*100,0)</f>
        <v>113</v>
      </c>
      <c r="P1053" s="13">
        <f>IFERROR(ROUND(E1053/L1053,2),0)</f>
        <v>78.260000000000005</v>
      </c>
      <c r="Q1053" s="18" t="s">
        <v>8323</v>
      </c>
      <c r="R1053" t="s">
        <v>8326</v>
      </c>
      <c r="S1053" s="14">
        <f t="shared" si="32"/>
        <v>41753.635775462964</v>
      </c>
      <c r="T1053">
        <f t="shared" si="33"/>
        <v>2014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 s="16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>ROUND(E1054/D1054*100,0)</f>
        <v>113</v>
      </c>
      <c r="P1054" s="13">
        <f>IFERROR(ROUND(E1054/L1054,2),0)</f>
        <v>110.47</v>
      </c>
      <c r="Q1054" s="18" t="s">
        <v>8321</v>
      </c>
      <c r="R1054" t="s">
        <v>8322</v>
      </c>
      <c r="S1054" s="14">
        <f t="shared" si="32"/>
        <v>40123.83829861111</v>
      </c>
      <c r="T1054">
        <f t="shared" si="33"/>
        <v>2009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 s="16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>ROUND(E1055/D1055*100,0)</f>
        <v>102</v>
      </c>
      <c r="P1055" s="13">
        <f>IFERROR(ROUND(E1055/L1055,2),0)</f>
        <v>66.150000000000006</v>
      </c>
      <c r="Q1055" s="18" t="s">
        <v>8323</v>
      </c>
      <c r="R1055" t="s">
        <v>8326</v>
      </c>
      <c r="S1055" s="14">
        <f t="shared" si="32"/>
        <v>41829.599791666667</v>
      </c>
      <c r="T1055">
        <f t="shared" si="33"/>
        <v>2014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 s="1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>ROUND(E1056/D1056*100,0)</f>
        <v>19</v>
      </c>
      <c r="P1056" s="13">
        <f>IFERROR(ROUND(E1056/L1056,2),0)</f>
        <v>95.28</v>
      </c>
      <c r="Q1056" s="18" t="s">
        <v>8308</v>
      </c>
      <c r="R1056" t="s">
        <v>8315</v>
      </c>
      <c r="S1056" s="14">
        <f t="shared" si="32"/>
        <v>42551.928854166668</v>
      </c>
      <c r="T1056">
        <f t="shared" si="33"/>
        <v>2016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 s="16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>ROUND(E1057/D1057*100,0)</f>
        <v>107</v>
      </c>
      <c r="P1057" s="13">
        <f>IFERROR(ROUND(E1057/L1057,2),0)</f>
        <v>70.209999999999994</v>
      </c>
      <c r="Q1057" s="18" t="s">
        <v>8327</v>
      </c>
      <c r="R1057" t="s">
        <v>8328</v>
      </c>
      <c r="S1057" s="14">
        <f t="shared" si="32"/>
        <v>40911.809872685182</v>
      </c>
      <c r="T1057">
        <f t="shared" si="33"/>
        <v>2012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 s="16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>ROUND(E1058/D1058*100,0)</f>
        <v>112</v>
      </c>
      <c r="P1058" s="13">
        <f>IFERROR(ROUND(E1058/L1058,2),0)</f>
        <v>69.19</v>
      </c>
      <c r="Q1058" s="18" t="s">
        <v>8323</v>
      </c>
      <c r="R1058" t="s">
        <v>8326</v>
      </c>
      <c r="S1058" s="14">
        <f t="shared" si="32"/>
        <v>42762.942430555559</v>
      </c>
      <c r="T1058">
        <f t="shared" si="33"/>
        <v>2017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 s="16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>ROUND(E1059/D1059*100,0)</f>
        <v>102</v>
      </c>
      <c r="P1059" s="13">
        <f>IFERROR(ROUND(E1059/L1059,2),0)</f>
        <v>62.92</v>
      </c>
      <c r="Q1059" s="18" t="s">
        <v>8323</v>
      </c>
      <c r="R1059" t="s">
        <v>8326</v>
      </c>
      <c r="S1059" s="14">
        <f t="shared" si="32"/>
        <v>41026.953055555554</v>
      </c>
      <c r="T1059">
        <f t="shared" si="33"/>
        <v>2012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 s="16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>ROUND(E1060/D1060*100,0)</f>
        <v>160</v>
      </c>
      <c r="P1060" s="13">
        <f>IFERROR(ROUND(E1060/L1060,2),0)</f>
        <v>109.78</v>
      </c>
      <c r="Q1060" s="18" t="s">
        <v>8321</v>
      </c>
      <c r="R1060" t="s">
        <v>8332</v>
      </c>
      <c r="S1060" s="14">
        <f t="shared" si="32"/>
        <v>42508.677187499998</v>
      </c>
      <c r="T1060">
        <f t="shared" si="33"/>
        <v>2016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 s="16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>ROUND(E1061/D1061*100,0)</f>
        <v>112</v>
      </c>
      <c r="P1061" s="13">
        <f>IFERROR(ROUND(E1061/L1061,2),0)</f>
        <v>53.19</v>
      </c>
      <c r="Q1061" s="18" t="s">
        <v>8311</v>
      </c>
      <c r="R1061" t="s">
        <v>8333</v>
      </c>
      <c r="S1061" s="14">
        <f t="shared" si="32"/>
        <v>42639.421493055561</v>
      </c>
      <c r="T1061">
        <f t="shared" si="33"/>
        <v>2016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 s="16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>ROUND(E1062/D1062*100,0)</f>
        <v>101</v>
      </c>
      <c r="P1062" s="13">
        <f>IFERROR(ROUND(E1062/L1062,2),0)</f>
        <v>113.88</v>
      </c>
      <c r="Q1062" s="18" t="s">
        <v>8327</v>
      </c>
      <c r="R1062" t="s">
        <v>8331</v>
      </c>
      <c r="S1062" s="14">
        <f t="shared" si="32"/>
        <v>40973.038541666669</v>
      </c>
      <c r="T1062">
        <f t="shared" si="33"/>
        <v>2012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 s="16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>ROUND(E1063/D1063*100,0)</f>
        <v>279</v>
      </c>
      <c r="P1063" s="13">
        <f>IFERROR(ROUND(E1063/L1063,2),0)</f>
        <v>23.52</v>
      </c>
      <c r="Q1063" s="18" t="s">
        <v>8308</v>
      </c>
      <c r="R1063" t="s">
        <v>8310</v>
      </c>
      <c r="S1063" s="14">
        <f t="shared" si="32"/>
        <v>42564.026319444441</v>
      </c>
      <c r="T1063">
        <f t="shared" si="33"/>
        <v>2016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 s="16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>ROUND(E1064/D1064*100,0)</f>
        <v>111</v>
      </c>
      <c r="P1064" s="13">
        <f>IFERROR(ROUND(E1064/L1064,2),0)</f>
        <v>50.18</v>
      </c>
      <c r="Q1064" s="18" t="s">
        <v>8321</v>
      </c>
      <c r="R1064" t="s">
        <v>8322</v>
      </c>
      <c r="S1064" s="14">
        <f t="shared" si="32"/>
        <v>40809.15252314815</v>
      </c>
      <c r="T1064">
        <f t="shared" si="33"/>
        <v>2011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 s="16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>ROUND(E1065/D1065*100,0)</f>
        <v>25</v>
      </c>
      <c r="P1065" s="13">
        <f>IFERROR(ROUND(E1065/L1065,2),0)</f>
        <v>168.39</v>
      </c>
      <c r="Q1065" s="18" t="s">
        <v>8319</v>
      </c>
      <c r="R1065" t="s">
        <v>8345</v>
      </c>
      <c r="S1065" s="14">
        <f t="shared" si="32"/>
        <v>42082.575555555552</v>
      </c>
      <c r="T1065">
        <f t="shared" si="33"/>
        <v>2015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 s="1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>ROUND(E1066/D1066*100,0)</f>
        <v>111</v>
      </c>
      <c r="P1066" s="13">
        <f>IFERROR(ROUND(E1066/L1066,2),0)</f>
        <v>95.78</v>
      </c>
      <c r="Q1066" s="18" t="s">
        <v>8321</v>
      </c>
      <c r="R1066" t="s">
        <v>8322</v>
      </c>
      <c r="S1066" s="14">
        <f t="shared" si="32"/>
        <v>40267.245717592588</v>
      </c>
      <c r="T1066">
        <f t="shared" si="33"/>
        <v>2010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 s="16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>ROUND(E1067/D1067*100,0)</f>
        <v>111</v>
      </c>
      <c r="P1067" s="13">
        <f>IFERROR(ROUND(E1067/L1067,2),0)</f>
        <v>554</v>
      </c>
      <c r="Q1067" s="18" t="s">
        <v>8327</v>
      </c>
      <c r="R1067" t="s">
        <v>8338</v>
      </c>
      <c r="S1067" s="14">
        <f t="shared" si="32"/>
        <v>41521.617361111108</v>
      </c>
      <c r="T1067">
        <f t="shared" si="33"/>
        <v>2013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 s="16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>ROUND(E1068/D1068*100,0)</f>
        <v>111</v>
      </c>
      <c r="P1068" s="13">
        <f>IFERROR(ROUND(E1068/L1068,2),0)</f>
        <v>63.62</v>
      </c>
      <c r="Q1068" s="18" t="s">
        <v>8327</v>
      </c>
      <c r="R1068" t="s">
        <v>8331</v>
      </c>
      <c r="S1068" s="14">
        <f t="shared" si="32"/>
        <v>42146.190902777773</v>
      </c>
      <c r="T1068">
        <f t="shared" si="33"/>
        <v>2015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 s="16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>ROUND(E1069/D1069*100,0)</f>
        <v>120</v>
      </c>
      <c r="P1069" s="13">
        <f>IFERROR(ROUND(E1069/L1069,2),0)</f>
        <v>48.13</v>
      </c>
      <c r="Q1069" s="18" t="s">
        <v>8316</v>
      </c>
      <c r="R1069" t="s">
        <v>8317</v>
      </c>
      <c r="S1069" s="14">
        <f t="shared" si="32"/>
        <v>42197.771990740745</v>
      </c>
      <c r="T1069">
        <f t="shared" si="33"/>
        <v>2015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 s="16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>ROUND(E1070/D1070*100,0)</f>
        <v>111</v>
      </c>
      <c r="P1070" s="13">
        <f>IFERROR(ROUND(E1070/L1070,2),0)</f>
        <v>40.630000000000003</v>
      </c>
      <c r="Q1070" s="18" t="s">
        <v>8323</v>
      </c>
      <c r="R1070" t="s">
        <v>8326</v>
      </c>
      <c r="S1070" s="14">
        <f t="shared" si="32"/>
        <v>42401.806562500002</v>
      </c>
      <c r="T1070">
        <f t="shared" si="33"/>
        <v>2016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 s="16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>ROUND(E1071/D1071*100,0)</f>
        <v>100</v>
      </c>
      <c r="P1071" s="13">
        <f>IFERROR(ROUND(E1071/L1071,2),0)</f>
        <v>69.819999999999993</v>
      </c>
      <c r="Q1071" s="18" t="s">
        <v>8323</v>
      </c>
      <c r="R1071" t="s">
        <v>8326</v>
      </c>
      <c r="S1071" s="14">
        <f t="shared" si="32"/>
        <v>42466.558796296296</v>
      </c>
      <c r="T1071">
        <f t="shared" si="33"/>
        <v>2016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 s="16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>ROUND(E1072/D1072*100,0)</f>
        <v>110</v>
      </c>
      <c r="P1072" s="13">
        <f>IFERROR(ROUND(E1072/L1072,2),0)</f>
        <v>166.97</v>
      </c>
      <c r="Q1072" s="18" t="s">
        <v>8323</v>
      </c>
      <c r="R1072" t="s">
        <v>8335</v>
      </c>
      <c r="S1072" s="14">
        <f t="shared" si="32"/>
        <v>42682.616967592592</v>
      </c>
      <c r="T1072">
        <f t="shared" si="33"/>
        <v>2016</v>
      </c>
    </row>
    <row r="1073" spans="1:20" ht="48" x14ac:dyDescent="0.2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 s="16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>ROUND(E1073/D1073*100,0)</f>
        <v>110</v>
      </c>
      <c r="P1073" s="13">
        <f>IFERROR(ROUND(E1073/L1073,2),0)</f>
        <v>68.86</v>
      </c>
      <c r="Q1073" s="18" t="s">
        <v>8319</v>
      </c>
      <c r="R1073" t="s">
        <v>8320</v>
      </c>
      <c r="S1073" s="14">
        <f t="shared" si="32"/>
        <v>42495.871736111112</v>
      </c>
      <c r="T1073">
        <f t="shared" si="33"/>
        <v>2016</v>
      </c>
    </row>
    <row r="1074" spans="1:20" ht="48" x14ac:dyDescent="0.2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 s="16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>ROUND(E1074/D1074*100,0)</f>
        <v>220</v>
      </c>
      <c r="P1074" s="13">
        <f>IFERROR(ROUND(E1074/L1074,2),0)</f>
        <v>37.479999999999997</v>
      </c>
      <c r="Q1074" s="18" t="s">
        <v>8316</v>
      </c>
      <c r="R1074" t="s">
        <v>8317</v>
      </c>
      <c r="S1074" s="14">
        <f t="shared" si="32"/>
        <v>42781.549097222218</v>
      </c>
      <c r="T1074">
        <f t="shared" si="33"/>
        <v>2017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 s="16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>ROUND(E1075/D1075*100,0)</f>
        <v>100</v>
      </c>
      <c r="P1075" s="13">
        <f>IFERROR(ROUND(E1075/L1075,2),0)</f>
        <v>125.09</v>
      </c>
      <c r="Q1075" s="18" t="s">
        <v>8323</v>
      </c>
      <c r="R1075" t="s">
        <v>8326</v>
      </c>
      <c r="S1075" s="14">
        <f t="shared" si="32"/>
        <v>42193.771481481483</v>
      </c>
      <c r="T1075">
        <f t="shared" si="33"/>
        <v>2015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 s="1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>ROUND(E1076/D1076*100,0)</f>
        <v>110</v>
      </c>
      <c r="P1076" s="13">
        <f>IFERROR(ROUND(E1076/L1076,2),0)</f>
        <v>72.38</v>
      </c>
      <c r="Q1076" s="18" t="s">
        <v>8323</v>
      </c>
      <c r="R1076" t="s">
        <v>8326</v>
      </c>
      <c r="S1076" s="14">
        <f t="shared" si="32"/>
        <v>42329.838159722218</v>
      </c>
      <c r="T1076">
        <f t="shared" si="33"/>
        <v>2015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 s="16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>ROUND(E1077/D1077*100,0)</f>
        <v>100</v>
      </c>
      <c r="P1077" s="13">
        <f>IFERROR(ROUND(E1077/L1077,2),0)</f>
        <v>305.56</v>
      </c>
      <c r="Q1077" s="18" t="s">
        <v>8327</v>
      </c>
      <c r="R1077" t="s">
        <v>8331</v>
      </c>
      <c r="S1077" s="14">
        <f t="shared" si="32"/>
        <v>40730.105625000004</v>
      </c>
      <c r="T1077">
        <f t="shared" si="33"/>
        <v>2011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 s="16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>ROUND(E1078/D1078*100,0)</f>
        <v>137</v>
      </c>
      <c r="P1078" s="13">
        <f>IFERROR(ROUND(E1078/L1078,2),0)</f>
        <v>69.569999999999993</v>
      </c>
      <c r="Q1078" s="18" t="s">
        <v>8316</v>
      </c>
      <c r="R1078" t="s">
        <v>8317</v>
      </c>
      <c r="S1078" s="14">
        <f t="shared" si="32"/>
        <v>42774.621712962966</v>
      </c>
      <c r="T1078">
        <f t="shared" si="33"/>
        <v>2017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 s="16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>ROUND(E1079/D1079*100,0)</f>
        <v>110</v>
      </c>
      <c r="P1079" s="13">
        <f>IFERROR(ROUND(E1079/L1079,2),0)</f>
        <v>50.75</v>
      </c>
      <c r="Q1079" s="18" t="s">
        <v>8323</v>
      </c>
      <c r="R1079" t="s">
        <v>8326</v>
      </c>
      <c r="S1079" s="14">
        <f t="shared" si="32"/>
        <v>42061.212488425925</v>
      </c>
      <c r="T1079">
        <f t="shared" si="33"/>
        <v>2015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 s="16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>ROUND(E1080/D1080*100,0)</f>
        <v>110</v>
      </c>
      <c r="P1080" s="13">
        <f>IFERROR(ROUND(E1080/L1080,2),0)</f>
        <v>91.3</v>
      </c>
      <c r="Q1080" s="18" t="s">
        <v>8323</v>
      </c>
      <c r="R1080" t="s">
        <v>8326</v>
      </c>
      <c r="S1080" s="14">
        <f t="shared" si="32"/>
        <v>40531.886886574073</v>
      </c>
      <c r="T1080">
        <f t="shared" si="33"/>
        <v>2010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 s="16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>ROUND(E1081/D1081*100,0)</f>
        <v>109</v>
      </c>
      <c r="P1081" s="13">
        <f>IFERROR(ROUND(E1081/L1081,2),0)</f>
        <v>54.69</v>
      </c>
      <c r="Q1081" s="18" t="s">
        <v>8311</v>
      </c>
      <c r="R1081" t="s">
        <v>8333</v>
      </c>
      <c r="S1081" s="14">
        <f t="shared" si="32"/>
        <v>42184.816539351858</v>
      </c>
      <c r="T1081">
        <f t="shared" si="33"/>
        <v>2015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 s="16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>ROUND(E1082/D1082*100,0)</f>
        <v>137</v>
      </c>
      <c r="P1082" s="13">
        <f>IFERROR(ROUND(E1082/L1082,2),0)</f>
        <v>70.06</v>
      </c>
      <c r="Q1082" s="18" t="s">
        <v>8327</v>
      </c>
      <c r="R1082" t="s">
        <v>8331</v>
      </c>
      <c r="S1082" s="14">
        <f t="shared" si="32"/>
        <v>42126.92123842593</v>
      </c>
      <c r="T1082">
        <f t="shared" si="33"/>
        <v>2015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 s="16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>ROUND(E1083/D1083*100,0)</f>
        <v>109</v>
      </c>
      <c r="P1083" s="13">
        <f>IFERROR(ROUND(E1083/L1083,2),0)</f>
        <v>74.819999999999993</v>
      </c>
      <c r="Q1083" s="18" t="s">
        <v>8323</v>
      </c>
      <c r="R1083" t="s">
        <v>8326</v>
      </c>
      <c r="S1083" s="14">
        <f t="shared" si="32"/>
        <v>42303.672662037032</v>
      </c>
      <c r="T1083">
        <f t="shared" si="33"/>
        <v>2015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 s="16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>ROUND(E1084/D1084*100,0)</f>
        <v>136</v>
      </c>
      <c r="P1084" s="13">
        <f>IFERROR(ROUND(E1084/L1084,2),0)</f>
        <v>160.47</v>
      </c>
      <c r="Q1084" s="18" t="s">
        <v>8321</v>
      </c>
      <c r="R1084" t="s">
        <v>8322</v>
      </c>
      <c r="S1084" s="14">
        <f t="shared" si="32"/>
        <v>42058.235289351855</v>
      </c>
      <c r="T1084">
        <f t="shared" si="33"/>
        <v>2015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 s="16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>ROUND(E1085/D1085*100,0)</f>
        <v>35</v>
      </c>
      <c r="P1085" s="13">
        <f>IFERROR(ROUND(E1085/L1085,2),0)</f>
        <v>104.85</v>
      </c>
      <c r="Q1085" s="18" t="s">
        <v>8313</v>
      </c>
      <c r="R1085" t="s">
        <v>8314</v>
      </c>
      <c r="S1085" s="14">
        <f t="shared" si="32"/>
        <v>42282.678287037037</v>
      </c>
      <c r="T1085">
        <f t="shared" si="33"/>
        <v>2015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 s="1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>ROUND(E1086/D1086*100,0)</f>
        <v>156</v>
      </c>
      <c r="P1086" s="13">
        <f>IFERROR(ROUND(E1086/L1086,2),0)</f>
        <v>36.53</v>
      </c>
      <c r="Q1086" s="18" t="s">
        <v>8311</v>
      </c>
      <c r="R1086" t="s">
        <v>8333</v>
      </c>
      <c r="S1086" s="14">
        <f t="shared" si="32"/>
        <v>41247.020243055551</v>
      </c>
      <c r="T1086">
        <f t="shared" si="33"/>
        <v>2012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 s="16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>ROUND(E1087/D1087*100,0)</f>
        <v>272</v>
      </c>
      <c r="P1087" s="13">
        <f>IFERROR(ROUND(E1087/L1087,2),0)</f>
        <v>48.54</v>
      </c>
      <c r="Q1087" s="18" t="s">
        <v>8327</v>
      </c>
      <c r="R1087" t="s">
        <v>8331</v>
      </c>
      <c r="S1087" s="14">
        <f t="shared" si="32"/>
        <v>41228.924884259257</v>
      </c>
      <c r="T1087">
        <f t="shared" si="33"/>
        <v>2012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 s="16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>ROUND(E1088/D1088*100,0)</f>
        <v>109</v>
      </c>
      <c r="P1088" s="13">
        <f>IFERROR(ROUND(E1088/L1088,2),0)</f>
        <v>61.04</v>
      </c>
      <c r="Q1088" s="18" t="s">
        <v>8327</v>
      </c>
      <c r="R1088" t="s">
        <v>8328</v>
      </c>
      <c r="S1088" s="14">
        <f t="shared" si="32"/>
        <v>41696.817129629628</v>
      </c>
      <c r="T1088">
        <f t="shared" si="33"/>
        <v>2014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 s="16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>ROUND(E1089/D1089*100,0)</f>
        <v>32</v>
      </c>
      <c r="P1089" s="13">
        <f>IFERROR(ROUND(E1089/L1089,2),0)</f>
        <v>115.55</v>
      </c>
      <c r="Q1089" s="18" t="s">
        <v>8311</v>
      </c>
      <c r="R1089" t="s">
        <v>8348</v>
      </c>
      <c r="S1089" s="14">
        <f t="shared" si="32"/>
        <v>42304.210833333331</v>
      </c>
      <c r="T1089">
        <f t="shared" si="33"/>
        <v>2015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 s="16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>ROUND(E1090/D1090*100,0)</f>
        <v>109</v>
      </c>
      <c r="P1090" s="13">
        <f>IFERROR(ROUND(E1090/L1090,2),0)</f>
        <v>54.3</v>
      </c>
      <c r="Q1090" s="18" t="s">
        <v>8323</v>
      </c>
      <c r="R1090" t="s">
        <v>8326</v>
      </c>
      <c r="S1090" s="14">
        <f t="shared" si="32"/>
        <v>41931.682939814818</v>
      </c>
      <c r="T1090">
        <f t="shared" si="33"/>
        <v>2014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 s="16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>ROUND(E1091/D1091*100,0)</f>
        <v>15</v>
      </c>
      <c r="P1091" s="13">
        <f>IFERROR(ROUND(E1091/L1091,2),0)</f>
        <v>71.34</v>
      </c>
      <c r="Q1091" s="18" t="s">
        <v>8313</v>
      </c>
      <c r="R1091" t="s">
        <v>8314</v>
      </c>
      <c r="S1091" s="14">
        <f t="shared" ref="S1091:S1154" si="34">(((J1091/60)/60)/24)+DATE(1970,1,1)</f>
        <v>42388.575104166666</v>
      </c>
      <c r="T1091">
        <f t="shared" ref="T1091:T1154" si="35">YEAR(S1091)</f>
        <v>2016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 s="16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>ROUND(E1092/D1092*100,0)</f>
        <v>271</v>
      </c>
      <c r="P1092" s="13">
        <f>IFERROR(ROUND(E1092/L1092,2),0)</f>
        <v>53.08</v>
      </c>
      <c r="Q1092" s="18" t="s">
        <v>8316</v>
      </c>
      <c r="R1092" t="s">
        <v>8317</v>
      </c>
      <c r="S1092" s="14">
        <f t="shared" si="34"/>
        <v>42338.709108796291</v>
      </c>
      <c r="T1092">
        <f t="shared" si="35"/>
        <v>2015</v>
      </c>
    </row>
    <row r="1093" spans="1:20" ht="32" x14ac:dyDescent="0.2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 s="16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>ROUND(E1093/D1093*100,0)</f>
        <v>108</v>
      </c>
      <c r="P1093" s="13">
        <f>IFERROR(ROUND(E1093/L1093,2),0)</f>
        <v>94.91</v>
      </c>
      <c r="Q1093" s="18" t="s">
        <v>8323</v>
      </c>
      <c r="R1093" t="s">
        <v>8335</v>
      </c>
      <c r="S1093" s="14">
        <f t="shared" si="34"/>
        <v>42656.005173611105</v>
      </c>
      <c r="T1093">
        <f t="shared" si="35"/>
        <v>2016</v>
      </c>
    </row>
    <row r="1094" spans="1:20" ht="48" x14ac:dyDescent="0.2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 s="16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>ROUND(E1094/D1094*100,0)</f>
        <v>155</v>
      </c>
      <c r="P1094" s="13">
        <f>IFERROR(ROUND(E1094/L1094,2),0)</f>
        <v>102.08</v>
      </c>
      <c r="Q1094" s="18" t="s">
        <v>8321</v>
      </c>
      <c r="R1094" t="s">
        <v>8343</v>
      </c>
      <c r="S1094" s="14">
        <f t="shared" si="34"/>
        <v>42125.333182870367</v>
      </c>
      <c r="T1094">
        <f t="shared" si="35"/>
        <v>2015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 s="16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>ROUND(E1095/D1095*100,0)</f>
        <v>120</v>
      </c>
      <c r="P1095" s="13">
        <f>IFERROR(ROUND(E1095/L1095,2),0)</f>
        <v>50.93</v>
      </c>
      <c r="Q1095" s="18" t="s">
        <v>8327</v>
      </c>
      <c r="R1095" t="s">
        <v>8331</v>
      </c>
      <c r="S1095" s="14">
        <f t="shared" si="34"/>
        <v>41792.667361111111</v>
      </c>
      <c r="T1095">
        <f t="shared" si="35"/>
        <v>2014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 s="1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>ROUND(E1096/D1096*100,0)</f>
        <v>108</v>
      </c>
      <c r="P1096" s="13">
        <f>IFERROR(ROUND(E1096/L1096,2),0)</f>
        <v>154.16999999999999</v>
      </c>
      <c r="Q1096" s="18" t="s">
        <v>8308</v>
      </c>
      <c r="R1096" t="s">
        <v>8309</v>
      </c>
      <c r="S1096" s="14">
        <f t="shared" si="34"/>
        <v>42705.764513888891</v>
      </c>
      <c r="T1096">
        <f t="shared" si="35"/>
        <v>2016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 s="16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>ROUND(E1097/D1097*100,0)</f>
        <v>31</v>
      </c>
      <c r="P1097" s="13">
        <f>IFERROR(ROUND(E1097/L1097,2),0)</f>
        <v>71.87</v>
      </c>
      <c r="Q1097" s="18" t="s">
        <v>8313</v>
      </c>
      <c r="R1097" t="s">
        <v>8314</v>
      </c>
      <c r="S1097" s="14">
        <f t="shared" si="34"/>
        <v>42018.071550925932</v>
      </c>
      <c r="T1097">
        <f t="shared" si="35"/>
        <v>2015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 s="16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>ROUND(E1098/D1098*100,0)</f>
        <v>108</v>
      </c>
      <c r="P1098" s="13">
        <f>IFERROR(ROUND(E1098/L1098,2),0)</f>
        <v>45.67</v>
      </c>
      <c r="Q1098" s="18" t="s">
        <v>8321</v>
      </c>
      <c r="R1098" t="s">
        <v>8322</v>
      </c>
      <c r="S1098" s="14">
        <f t="shared" si="34"/>
        <v>40697.498449074075</v>
      </c>
      <c r="T1098">
        <f t="shared" si="35"/>
        <v>2011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 s="16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>ROUND(E1099/D1099*100,0)</f>
        <v>108</v>
      </c>
      <c r="P1099" s="13">
        <f>IFERROR(ROUND(E1099/L1099,2),0)</f>
        <v>76.87</v>
      </c>
      <c r="Q1099" s="18" t="s">
        <v>8321</v>
      </c>
      <c r="R1099" t="s">
        <v>8332</v>
      </c>
      <c r="S1099" s="14">
        <f t="shared" si="34"/>
        <v>41932.819525462961</v>
      </c>
      <c r="T1099">
        <f t="shared" si="35"/>
        <v>2014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 s="16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>ROUND(E1100/D1100*100,0)</f>
        <v>90</v>
      </c>
      <c r="P1100" s="13">
        <f>IFERROR(ROUND(E1100/L1100,2),0)</f>
        <v>145.41</v>
      </c>
      <c r="Q1100" s="18" t="s">
        <v>8323</v>
      </c>
      <c r="R1100" t="s">
        <v>8335</v>
      </c>
      <c r="S1100" s="14">
        <f t="shared" si="34"/>
        <v>42084.881539351853</v>
      </c>
      <c r="T1100">
        <f t="shared" si="35"/>
        <v>2015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 s="16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>ROUND(E1101/D1101*100,0)</f>
        <v>108</v>
      </c>
      <c r="P1101" s="13">
        <f>IFERROR(ROUND(E1101/L1101,2),0)</f>
        <v>76.8</v>
      </c>
      <c r="Q1101" s="18" t="s">
        <v>8323</v>
      </c>
      <c r="R1101" t="s">
        <v>8326</v>
      </c>
      <c r="S1101" s="14">
        <f t="shared" si="34"/>
        <v>42495.992800925931</v>
      </c>
      <c r="T1101">
        <f t="shared" si="35"/>
        <v>2016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 s="16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>ROUND(E1102/D1102*100,0)</f>
        <v>139</v>
      </c>
      <c r="P1102" s="13">
        <f>IFERROR(ROUND(E1102/L1102,2),0)</f>
        <v>116.65</v>
      </c>
      <c r="Q1102" s="18" t="s">
        <v>8323</v>
      </c>
      <c r="R1102" t="s">
        <v>8326</v>
      </c>
      <c r="S1102" s="14">
        <f t="shared" si="34"/>
        <v>42185.521087962959</v>
      </c>
      <c r="T1102">
        <f t="shared" si="35"/>
        <v>2015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 s="16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>ROUND(E1103/D1103*100,0)</f>
        <v>102</v>
      </c>
      <c r="P1103" s="13">
        <f>IFERROR(ROUND(E1103/L1103,2),0)</f>
        <v>83.75</v>
      </c>
      <c r="Q1103" s="18" t="s">
        <v>8321</v>
      </c>
      <c r="R1103" t="s">
        <v>8332</v>
      </c>
      <c r="S1103" s="14">
        <f t="shared" si="34"/>
        <v>42286.660891203705</v>
      </c>
      <c r="T1103">
        <f t="shared" si="35"/>
        <v>2015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 s="16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>ROUND(E1104/D1104*100,0)</f>
        <v>107</v>
      </c>
      <c r="P1104" s="13">
        <f>IFERROR(ROUND(E1104/L1104,2),0)</f>
        <v>68.709999999999994</v>
      </c>
      <c r="Q1104" s="18" t="s">
        <v>8327</v>
      </c>
      <c r="R1104" t="s">
        <v>8331</v>
      </c>
      <c r="S1104" s="14">
        <f t="shared" si="34"/>
        <v>42279.669768518521</v>
      </c>
      <c r="T1104">
        <f t="shared" si="35"/>
        <v>2015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 s="16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>ROUND(E1105/D1105*100,0)</f>
        <v>160</v>
      </c>
      <c r="P1105" s="13">
        <f>IFERROR(ROUND(E1105/L1105,2),0)</f>
        <v>40.29</v>
      </c>
      <c r="Q1105" s="18" t="s">
        <v>8323</v>
      </c>
      <c r="R1105" t="s">
        <v>8326</v>
      </c>
      <c r="S1105" s="14">
        <f t="shared" si="34"/>
        <v>41793.668761574074</v>
      </c>
      <c r="T1105">
        <f t="shared" si="35"/>
        <v>2014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 s="1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>ROUND(E1106/D1106*100,0)</f>
        <v>107</v>
      </c>
      <c r="P1106" s="13">
        <f>IFERROR(ROUND(E1106/L1106,2),0)</f>
        <v>73.36</v>
      </c>
      <c r="Q1106" s="18" t="s">
        <v>8327</v>
      </c>
      <c r="R1106" t="s">
        <v>8331</v>
      </c>
      <c r="S1106" s="14">
        <f t="shared" si="34"/>
        <v>42703.214409722219</v>
      </c>
      <c r="T1106">
        <f t="shared" si="35"/>
        <v>2016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 s="16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>ROUND(E1107/D1107*100,0)</f>
        <v>107</v>
      </c>
      <c r="P1107" s="13">
        <f>IFERROR(ROUND(E1107/L1107,2),0)</f>
        <v>74.209999999999994</v>
      </c>
      <c r="Q1107" s="18" t="s">
        <v>8323</v>
      </c>
      <c r="R1107" t="s">
        <v>8326</v>
      </c>
      <c r="S1107" s="14">
        <f t="shared" si="34"/>
        <v>41915.762835648151</v>
      </c>
      <c r="T1107">
        <f t="shared" si="35"/>
        <v>2014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 s="16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>ROUND(E1108/D1108*100,0)</f>
        <v>127</v>
      </c>
      <c r="P1108" s="13">
        <f>IFERROR(ROUND(E1108/L1108,2),0)</f>
        <v>59.23</v>
      </c>
      <c r="Q1108" s="18" t="s">
        <v>8327</v>
      </c>
      <c r="R1108" t="s">
        <v>8331</v>
      </c>
      <c r="S1108" s="14">
        <f t="shared" si="34"/>
        <v>41495.692627314813</v>
      </c>
      <c r="T1108">
        <f t="shared" si="35"/>
        <v>2013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 s="16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>ROUND(E1109/D1109*100,0)</f>
        <v>107</v>
      </c>
      <c r="P1109" s="13">
        <f>IFERROR(ROUND(E1109/L1109,2),0)</f>
        <v>108.78</v>
      </c>
      <c r="Q1109" s="18" t="s">
        <v>8313</v>
      </c>
      <c r="R1109" t="s">
        <v>8314</v>
      </c>
      <c r="S1109" s="14">
        <f t="shared" si="34"/>
        <v>42068.829039351855</v>
      </c>
      <c r="T1109">
        <f t="shared" si="35"/>
        <v>2015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 s="16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>ROUND(E1110/D1110*100,0)</f>
        <v>27</v>
      </c>
      <c r="P1110" s="13">
        <f>IFERROR(ROUND(E1110/L1110,2),0)</f>
        <v>70.11</v>
      </c>
      <c r="Q1110" s="18" t="s">
        <v>8323</v>
      </c>
      <c r="R1110" t="s">
        <v>8324</v>
      </c>
      <c r="S1110" s="14">
        <f t="shared" si="34"/>
        <v>41885.595138888886</v>
      </c>
      <c r="T1110">
        <f t="shared" si="35"/>
        <v>2014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 s="16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>ROUND(E1111/D1111*100,0)</f>
        <v>177</v>
      </c>
      <c r="P1111" s="13">
        <f>IFERROR(ROUND(E1111/L1111,2),0)</f>
        <v>81.89</v>
      </c>
      <c r="Q1111" s="18" t="s">
        <v>8321</v>
      </c>
      <c r="R1111" t="s">
        <v>8322</v>
      </c>
      <c r="S1111" s="14">
        <f t="shared" si="34"/>
        <v>40235.900358796294</v>
      </c>
      <c r="T1111">
        <f t="shared" si="35"/>
        <v>2010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 s="16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>ROUND(E1112/D1112*100,0)</f>
        <v>116</v>
      </c>
      <c r="P1112" s="13">
        <f>IFERROR(ROUND(E1112/L1112,2),0)</f>
        <v>50.69</v>
      </c>
      <c r="Q1112" s="18" t="s">
        <v>8327</v>
      </c>
      <c r="R1112" t="s">
        <v>8328</v>
      </c>
      <c r="S1112" s="14">
        <f t="shared" si="34"/>
        <v>41099.093865740739</v>
      </c>
      <c r="T1112">
        <f t="shared" si="35"/>
        <v>2012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 s="16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>ROUND(E1113/D1113*100,0)</f>
        <v>133</v>
      </c>
      <c r="P1113" s="13">
        <f>IFERROR(ROUND(E1113/L1113,2),0)</f>
        <v>82.94</v>
      </c>
      <c r="Q1113" s="18" t="s">
        <v>8323</v>
      </c>
      <c r="R1113" t="s">
        <v>8324</v>
      </c>
      <c r="S1113" s="14">
        <f t="shared" si="34"/>
        <v>41843.155729166669</v>
      </c>
      <c r="T1113">
        <f t="shared" si="35"/>
        <v>2014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 s="16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>ROUND(E1114/D1114*100,0)</f>
        <v>106</v>
      </c>
      <c r="P1114" s="13">
        <f>IFERROR(ROUND(E1114/L1114,2),0)</f>
        <v>189.29</v>
      </c>
      <c r="Q1114" s="18" t="s">
        <v>8327</v>
      </c>
      <c r="R1114" t="s">
        <v>8331</v>
      </c>
      <c r="S1114" s="14">
        <f t="shared" si="34"/>
        <v>40274.745127314818</v>
      </c>
      <c r="T1114">
        <f t="shared" si="35"/>
        <v>2010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 s="16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>ROUND(E1115/D1115*100,0)</f>
        <v>132</v>
      </c>
      <c r="P1115" s="13">
        <f>IFERROR(ROUND(E1115/L1115,2),0)</f>
        <v>48.15</v>
      </c>
      <c r="Q1115" s="18" t="s">
        <v>8313</v>
      </c>
      <c r="R1115" t="s">
        <v>8314</v>
      </c>
      <c r="S1115" s="14">
        <f t="shared" si="34"/>
        <v>42484.829062500001</v>
      </c>
      <c r="T1115">
        <f t="shared" si="35"/>
        <v>2016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 s="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>ROUND(E1116/D1116*100,0)</f>
        <v>106</v>
      </c>
      <c r="P1116" s="13">
        <f>IFERROR(ROUND(E1116/L1116,2),0)</f>
        <v>143.11000000000001</v>
      </c>
      <c r="Q1116" s="18" t="s">
        <v>8323</v>
      </c>
      <c r="R1116" t="s">
        <v>8326</v>
      </c>
      <c r="S1116" s="14">
        <f t="shared" si="34"/>
        <v>41851.541585648149</v>
      </c>
      <c r="T1116">
        <f t="shared" si="35"/>
        <v>2014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 s="16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>ROUND(E1117/D1117*100,0)</f>
        <v>106</v>
      </c>
      <c r="P1117" s="13">
        <f>IFERROR(ROUND(E1117/L1117,2),0)</f>
        <v>115.02</v>
      </c>
      <c r="Q1117" s="18" t="s">
        <v>8323</v>
      </c>
      <c r="R1117" t="s">
        <v>8326</v>
      </c>
      <c r="S1117" s="14">
        <f t="shared" si="34"/>
        <v>42737.910138888896</v>
      </c>
      <c r="T1117">
        <f t="shared" si="35"/>
        <v>2017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 s="16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>ROUND(E1118/D1118*100,0)</f>
        <v>106</v>
      </c>
      <c r="P1118" s="13">
        <f>IFERROR(ROUND(E1118/L1118,2),0)</f>
        <v>41.94</v>
      </c>
      <c r="Q1118" s="18" t="s">
        <v>8323</v>
      </c>
      <c r="R1118" t="s">
        <v>8326</v>
      </c>
      <c r="S1118" s="14">
        <f t="shared" si="34"/>
        <v>41753.593275462961</v>
      </c>
      <c r="T1118">
        <f t="shared" si="35"/>
        <v>2014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 s="16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>ROUND(E1119/D1119*100,0)</f>
        <v>105</v>
      </c>
      <c r="P1119" s="13">
        <f>IFERROR(ROUND(E1119/L1119,2),0)</f>
        <v>107.57</v>
      </c>
      <c r="Q1119" s="18" t="s">
        <v>8323</v>
      </c>
      <c r="R1119" t="s">
        <v>8326</v>
      </c>
      <c r="S1119" s="14">
        <f t="shared" si="34"/>
        <v>42151.069606481484</v>
      </c>
      <c r="T1119">
        <f t="shared" si="35"/>
        <v>2015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 s="16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>ROUND(E1120/D1120*100,0)</f>
        <v>105</v>
      </c>
      <c r="P1120" s="13">
        <f>IFERROR(ROUND(E1120/L1120,2),0)</f>
        <v>75.19</v>
      </c>
      <c r="Q1120" s="18" t="s">
        <v>8321</v>
      </c>
      <c r="R1120" t="s">
        <v>8322</v>
      </c>
      <c r="S1120" s="14">
        <f t="shared" si="34"/>
        <v>40718.310659722221</v>
      </c>
      <c r="T1120">
        <f t="shared" si="35"/>
        <v>2011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 s="16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>ROUND(E1121/D1121*100,0)</f>
        <v>105</v>
      </c>
      <c r="P1121" s="13">
        <f>IFERROR(ROUND(E1121/L1121,2),0)</f>
        <v>64.16</v>
      </c>
      <c r="Q1121" s="18" t="s">
        <v>8323</v>
      </c>
      <c r="R1121" t="s">
        <v>8326</v>
      </c>
      <c r="S1121" s="14">
        <f t="shared" si="34"/>
        <v>41809.12300925926</v>
      </c>
      <c r="T1121">
        <f t="shared" si="35"/>
        <v>2014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 s="16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>ROUND(E1122/D1122*100,0)</f>
        <v>105</v>
      </c>
      <c r="P1122" s="13">
        <f>IFERROR(ROUND(E1122/L1122,2),0)</f>
        <v>122.33</v>
      </c>
      <c r="Q1122" s="18" t="s">
        <v>8321</v>
      </c>
      <c r="R1122" t="s">
        <v>8343</v>
      </c>
      <c r="S1122" s="14">
        <f t="shared" si="34"/>
        <v>42721.198877314819</v>
      </c>
      <c r="T1122">
        <f t="shared" si="35"/>
        <v>2016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 s="16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>ROUND(E1123/D1123*100,0)</f>
        <v>112</v>
      </c>
      <c r="P1123" s="13">
        <f>IFERROR(ROUND(E1123/L1123,2),0)</f>
        <v>105.18</v>
      </c>
      <c r="Q1123" s="18" t="s">
        <v>8321</v>
      </c>
      <c r="R1123" t="s">
        <v>8322</v>
      </c>
      <c r="S1123" s="14">
        <f t="shared" si="34"/>
        <v>42417.818078703705</v>
      </c>
      <c r="T1123">
        <f t="shared" si="35"/>
        <v>2016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 s="16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>ROUND(E1124/D1124*100,0)</f>
        <v>117</v>
      </c>
      <c r="P1124" s="13">
        <f>IFERROR(ROUND(E1124/L1124,2),0)</f>
        <v>52.58</v>
      </c>
      <c r="Q1124" s="18" t="s">
        <v>8323</v>
      </c>
      <c r="R1124" t="s">
        <v>8326</v>
      </c>
      <c r="S1124" s="14">
        <f t="shared" si="34"/>
        <v>42426.949988425928</v>
      </c>
      <c r="T1124">
        <f t="shared" si="35"/>
        <v>2016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 s="16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>ROUND(E1125/D1125*100,0)</f>
        <v>11</v>
      </c>
      <c r="P1125" s="13">
        <f>IFERROR(ROUND(E1125/L1125,2),0)</f>
        <v>437.5</v>
      </c>
      <c r="Q1125" s="18" t="s">
        <v>8323</v>
      </c>
      <c r="R1125" t="s">
        <v>8326</v>
      </c>
      <c r="S1125" s="14">
        <f t="shared" si="34"/>
        <v>42796.682476851856</v>
      </c>
      <c r="T1125">
        <f t="shared" si="35"/>
        <v>2017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 s="1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>ROUND(E1126/D1126*100,0)</f>
        <v>105</v>
      </c>
      <c r="P1126" s="13">
        <f>IFERROR(ROUND(E1126/L1126,2),0)</f>
        <v>50.38</v>
      </c>
      <c r="Q1126" s="18" t="s">
        <v>8323</v>
      </c>
      <c r="R1126" t="s">
        <v>8326</v>
      </c>
      <c r="S1126" s="14">
        <f t="shared" si="34"/>
        <v>42139.525567129633</v>
      </c>
      <c r="T1126">
        <f t="shared" si="35"/>
        <v>2015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 s="16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>ROUND(E1127/D1127*100,0)</f>
        <v>105</v>
      </c>
      <c r="P1127" s="13">
        <f>IFERROR(ROUND(E1127/L1127,2),0)</f>
        <v>113.83</v>
      </c>
      <c r="Q1127" s="18" t="s">
        <v>8327</v>
      </c>
      <c r="R1127" t="s">
        <v>8338</v>
      </c>
      <c r="S1127" s="14">
        <f t="shared" si="34"/>
        <v>41039.409456018519</v>
      </c>
      <c r="T1127">
        <f t="shared" si="35"/>
        <v>2012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 s="16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>ROUND(E1128/D1128*100,0)</f>
        <v>105</v>
      </c>
      <c r="P1128" s="13">
        <f>IFERROR(ROUND(E1128/L1128,2),0)</f>
        <v>35.61</v>
      </c>
      <c r="Q1128" s="18" t="s">
        <v>8327</v>
      </c>
      <c r="R1128" t="s">
        <v>8328</v>
      </c>
      <c r="S1128" s="14">
        <f t="shared" si="34"/>
        <v>40458.815625000003</v>
      </c>
      <c r="T1128">
        <f t="shared" si="35"/>
        <v>2010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 s="16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>ROUND(E1129/D1129*100,0)</f>
        <v>105</v>
      </c>
      <c r="P1129" s="13">
        <f>IFERROR(ROUND(E1129/L1129,2),0)</f>
        <v>36.86</v>
      </c>
      <c r="Q1129" s="18" t="s">
        <v>8323</v>
      </c>
      <c r="R1129" t="s">
        <v>8326</v>
      </c>
      <c r="S1129" s="14">
        <f t="shared" si="34"/>
        <v>42558.189432870371</v>
      </c>
      <c r="T1129">
        <f t="shared" si="35"/>
        <v>2016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 s="16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>ROUND(E1130/D1130*100,0)</f>
        <v>2</v>
      </c>
      <c r="P1130" s="13">
        <f>IFERROR(ROUND(E1130/L1130,2),0)</f>
        <v>307.82</v>
      </c>
      <c r="Q1130" s="18" t="s">
        <v>8308</v>
      </c>
      <c r="R1130" t="s">
        <v>8315</v>
      </c>
      <c r="S1130" s="14">
        <f t="shared" si="34"/>
        <v>42327.805659722217</v>
      </c>
      <c r="T1130">
        <f t="shared" si="35"/>
        <v>2015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 s="16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>ROUND(E1131/D1131*100,0)</f>
        <v>105</v>
      </c>
      <c r="P1131" s="13">
        <f>IFERROR(ROUND(E1131/L1131,2),0)</f>
        <v>93.43</v>
      </c>
      <c r="Q1131" s="18" t="s">
        <v>8323</v>
      </c>
      <c r="R1131" t="s">
        <v>8326</v>
      </c>
      <c r="S1131" s="14">
        <f t="shared" si="34"/>
        <v>42646.092812499999</v>
      </c>
      <c r="T1131">
        <f t="shared" si="35"/>
        <v>2016</v>
      </c>
    </row>
    <row r="1132" spans="1:20" ht="48" x14ac:dyDescent="0.2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 s="16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>ROUND(E1132/D1132*100,0)</f>
        <v>105</v>
      </c>
      <c r="P1132" s="13">
        <f>IFERROR(ROUND(E1132/L1132,2),0)</f>
        <v>80.400000000000006</v>
      </c>
      <c r="Q1132" s="18" t="s">
        <v>8323</v>
      </c>
      <c r="R1132" t="s">
        <v>8326</v>
      </c>
      <c r="S1132" s="14">
        <f t="shared" si="34"/>
        <v>42248.697754629626</v>
      </c>
      <c r="T1132">
        <f t="shared" si="35"/>
        <v>2015</v>
      </c>
    </row>
    <row r="1133" spans="1:20" ht="48" x14ac:dyDescent="0.2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 s="16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>ROUND(E1133/D1133*100,0)</f>
        <v>131</v>
      </c>
      <c r="P1133" s="13">
        <f>IFERROR(ROUND(E1133/L1133,2),0)</f>
        <v>43.55</v>
      </c>
      <c r="Q1133" s="18" t="s">
        <v>8311</v>
      </c>
      <c r="R1133" t="s">
        <v>8333</v>
      </c>
      <c r="S1133" s="14">
        <f t="shared" si="34"/>
        <v>41111.185891203706</v>
      </c>
      <c r="T1133">
        <f t="shared" si="35"/>
        <v>2012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 s="16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>ROUND(E1134/D1134*100,0)</f>
        <v>104</v>
      </c>
      <c r="P1134" s="13">
        <f>IFERROR(ROUND(E1134/L1134,2),0)</f>
        <v>64.47</v>
      </c>
      <c r="Q1134" s="18" t="s">
        <v>8327</v>
      </c>
      <c r="R1134" t="s">
        <v>8331</v>
      </c>
      <c r="S1134" s="14">
        <f t="shared" si="34"/>
        <v>41067.74086805556</v>
      </c>
      <c r="T1134">
        <f t="shared" si="35"/>
        <v>2012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 s="16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>ROUND(E1135/D1135*100,0)</f>
        <v>116</v>
      </c>
      <c r="P1135" s="13">
        <f>IFERROR(ROUND(E1135/L1135,2),0)</f>
        <v>50.69</v>
      </c>
      <c r="Q1135" s="18" t="s">
        <v>8323</v>
      </c>
      <c r="R1135" t="s">
        <v>8324</v>
      </c>
      <c r="S1135" s="14">
        <f t="shared" si="34"/>
        <v>42660.618854166663</v>
      </c>
      <c r="T1135">
        <f t="shared" si="35"/>
        <v>2016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 s="1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>ROUND(E1136/D1136*100,0)</f>
        <v>116</v>
      </c>
      <c r="P1136" s="13">
        <f>IFERROR(ROUND(E1136/L1136,2),0)</f>
        <v>50.2</v>
      </c>
      <c r="Q1136" s="18" t="s">
        <v>8323</v>
      </c>
      <c r="R1136" t="s">
        <v>8326</v>
      </c>
      <c r="S1136" s="14">
        <f t="shared" si="34"/>
        <v>42648.546111111107</v>
      </c>
      <c r="T1136">
        <f t="shared" si="35"/>
        <v>2016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 s="16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>ROUND(E1137/D1137*100,0)</f>
        <v>26</v>
      </c>
      <c r="P1137" s="13">
        <f>IFERROR(ROUND(E1137/L1137,2),0)</f>
        <v>65.97</v>
      </c>
      <c r="Q1137" s="18" t="s">
        <v>8327</v>
      </c>
      <c r="R1137" t="s">
        <v>8330</v>
      </c>
      <c r="S1137" s="14">
        <f t="shared" si="34"/>
        <v>42796.071643518517</v>
      </c>
      <c r="T1137">
        <f t="shared" si="35"/>
        <v>2017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 s="16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>ROUND(E1138/D1138*100,0)</f>
        <v>104</v>
      </c>
      <c r="P1138" s="13">
        <f>IFERROR(ROUND(E1138/L1138,2),0)</f>
        <v>66.7</v>
      </c>
      <c r="Q1138" s="18" t="s">
        <v>8311</v>
      </c>
      <c r="R1138" t="s">
        <v>8333</v>
      </c>
      <c r="S1138" s="14">
        <f t="shared" si="34"/>
        <v>42334.013124999998</v>
      </c>
      <c r="T1138">
        <f t="shared" si="35"/>
        <v>2015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 s="16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>ROUND(E1139/D1139*100,0)</f>
        <v>104</v>
      </c>
      <c r="P1139" s="13">
        <f>IFERROR(ROUND(E1139/L1139,2),0)</f>
        <v>64.2</v>
      </c>
      <c r="Q1139" s="18" t="s">
        <v>8321</v>
      </c>
      <c r="R1139" t="s">
        <v>8343</v>
      </c>
      <c r="S1139" s="14">
        <f t="shared" si="34"/>
        <v>41718.043032407404</v>
      </c>
      <c r="T1139">
        <f t="shared" si="35"/>
        <v>2014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 s="16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>ROUND(E1140/D1140*100,0)</f>
        <v>104</v>
      </c>
      <c r="P1140" s="13">
        <f>IFERROR(ROUND(E1140/L1140,2),0)</f>
        <v>1300</v>
      </c>
      <c r="Q1140" s="18" t="s">
        <v>8308</v>
      </c>
      <c r="R1140" t="s">
        <v>8310</v>
      </c>
      <c r="S1140" s="14">
        <f t="shared" si="34"/>
        <v>42720.720057870371</v>
      </c>
      <c r="T1140">
        <f t="shared" si="35"/>
        <v>2016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 s="16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>ROUND(E1141/D1141*100,0)</f>
        <v>104</v>
      </c>
      <c r="P1141" s="13">
        <f>IFERROR(ROUND(E1141/L1141,2),0)</f>
        <v>96.2</v>
      </c>
      <c r="Q1141" s="18" t="s">
        <v>8323</v>
      </c>
      <c r="R1141" t="s">
        <v>8326</v>
      </c>
      <c r="S1141" s="14">
        <f t="shared" si="34"/>
        <v>42690.041435185187</v>
      </c>
      <c r="T1141">
        <f t="shared" si="35"/>
        <v>2016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 s="16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>ROUND(E1142/D1142*100,0)</f>
        <v>104</v>
      </c>
      <c r="P1142" s="13">
        <f>IFERROR(ROUND(E1142/L1142,2),0)</f>
        <v>54.02</v>
      </c>
      <c r="Q1142" s="18" t="s">
        <v>8321</v>
      </c>
      <c r="R1142" t="s">
        <v>8322</v>
      </c>
      <c r="S1142" s="14">
        <f t="shared" si="34"/>
        <v>41107.053067129629</v>
      </c>
      <c r="T1142">
        <f t="shared" si="35"/>
        <v>2012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 s="16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>ROUND(E1143/D1143*100,0)</f>
        <v>104</v>
      </c>
      <c r="P1143" s="13">
        <f>IFERROR(ROUND(E1143/L1143,2),0)</f>
        <v>99.54</v>
      </c>
      <c r="Q1143" s="18" t="s">
        <v>8323</v>
      </c>
      <c r="R1143" t="s">
        <v>8335</v>
      </c>
      <c r="S1143" s="14">
        <f t="shared" si="34"/>
        <v>42395.706435185188</v>
      </c>
      <c r="T1143">
        <f t="shared" si="35"/>
        <v>2016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 s="16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>ROUND(E1144/D1144*100,0)</f>
        <v>104</v>
      </c>
      <c r="P1144" s="13">
        <f>IFERROR(ROUND(E1144/L1144,2),0)</f>
        <v>63.11</v>
      </c>
      <c r="Q1144" s="18" t="s">
        <v>8323</v>
      </c>
      <c r="R1144" t="s">
        <v>8326</v>
      </c>
      <c r="S1144" s="14">
        <f t="shared" si="34"/>
        <v>41827.605057870373</v>
      </c>
      <c r="T1144">
        <f t="shared" si="35"/>
        <v>2014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 s="16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>ROUND(E1145/D1145*100,0)</f>
        <v>103</v>
      </c>
      <c r="P1145" s="13">
        <f>IFERROR(ROUND(E1145/L1145,2),0)</f>
        <v>172.23</v>
      </c>
      <c r="Q1145" s="18" t="s">
        <v>8323</v>
      </c>
      <c r="R1145" t="s">
        <v>8335</v>
      </c>
      <c r="S1145" s="14">
        <f t="shared" si="34"/>
        <v>42128.824074074073</v>
      </c>
      <c r="T1145">
        <f t="shared" si="35"/>
        <v>2015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 s="1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>ROUND(E1146/D1146*100,0)</f>
        <v>129</v>
      </c>
      <c r="P1146" s="13">
        <f>IFERROR(ROUND(E1146/L1146,2),0)</f>
        <v>53.16</v>
      </c>
      <c r="Q1146" s="18" t="s">
        <v>8323</v>
      </c>
      <c r="R1146" t="s">
        <v>8324</v>
      </c>
      <c r="S1146" s="14">
        <f t="shared" si="34"/>
        <v>42225.559675925921</v>
      </c>
      <c r="T1146">
        <f t="shared" si="35"/>
        <v>2015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 s="16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>ROUND(E1147/D1147*100,0)</f>
        <v>103</v>
      </c>
      <c r="P1147" s="13">
        <f>IFERROR(ROUND(E1147/L1147,2),0)</f>
        <v>85.75</v>
      </c>
      <c r="Q1147" s="18" t="s">
        <v>8308</v>
      </c>
      <c r="R1147" t="s">
        <v>8340</v>
      </c>
      <c r="S1147" s="14">
        <f t="shared" si="34"/>
        <v>41542.958449074074</v>
      </c>
      <c r="T1147">
        <f t="shared" si="35"/>
        <v>2013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 s="16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>ROUND(E1148/D1148*100,0)</f>
        <v>103</v>
      </c>
      <c r="P1148" s="13">
        <f>IFERROR(ROUND(E1148/L1148,2),0)</f>
        <v>66.69</v>
      </c>
      <c r="Q1148" s="18" t="s">
        <v>8327</v>
      </c>
      <c r="R1148" t="s">
        <v>8331</v>
      </c>
      <c r="S1148" s="14">
        <f t="shared" si="34"/>
        <v>41794.981122685182</v>
      </c>
      <c r="T1148">
        <f t="shared" si="35"/>
        <v>2014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 s="16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>ROUND(E1149/D1149*100,0)</f>
        <v>102</v>
      </c>
      <c r="P1149" s="13">
        <f>IFERROR(ROUND(E1149/L1149,2),0)</f>
        <v>55.01</v>
      </c>
      <c r="Q1149" s="18" t="s">
        <v>8323</v>
      </c>
      <c r="R1149" t="s">
        <v>8326</v>
      </c>
      <c r="S1149" s="14">
        <f t="shared" si="34"/>
        <v>42575.130057870367</v>
      </c>
      <c r="T1149">
        <f t="shared" si="35"/>
        <v>2016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 s="16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>ROUND(E1150/D1150*100,0)</f>
        <v>102</v>
      </c>
      <c r="P1150" s="13">
        <f>IFERROR(ROUND(E1150/L1150,2),0)</f>
        <v>82.52</v>
      </c>
      <c r="Q1150" s="18" t="s">
        <v>8311</v>
      </c>
      <c r="R1150" t="s">
        <v>8333</v>
      </c>
      <c r="S1150" s="14">
        <f t="shared" si="34"/>
        <v>41226.95721064815</v>
      </c>
      <c r="T1150">
        <f t="shared" si="35"/>
        <v>2012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 s="16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>ROUND(E1151/D1151*100,0)</f>
        <v>102</v>
      </c>
      <c r="P1151" s="13">
        <f>IFERROR(ROUND(E1151/L1151,2),0)</f>
        <v>150.15</v>
      </c>
      <c r="Q1151" s="18" t="s">
        <v>8323</v>
      </c>
      <c r="R1151" t="s">
        <v>8326</v>
      </c>
      <c r="S1151" s="14">
        <f t="shared" si="34"/>
        <v>42318.702094907407</v>
      </c>
      <c r="T1151">
        <f t="shared" si="35"/>
        <v>2015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 s="16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>ROUND(E1152/D1152*100,0)</f>
        <v>102</v>
      </c>
      <c r="P1152" s="13">
        <f>IFERROR(ROUND(E1152/L1152,2),0)</f>
        <v>86.49</v>
      </c>
      <c r="Q1152" s="18" t="s">
        <v>8323</v>
      </c>
      <c r="R1152" t="s">
        <v>8324</v>
      </c>
      <c r="S1152" s="14">
        <f t="shared" si="34"/>
        <v>42381.686840277776</v>
      </c>
      <c r="T1152">
        <f t="shared" si="35"/>
        <v>2016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 s="16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>ROUND(E1153/D1153*100,0)</f>
        <v>102</v>
      </c>
      <c r="P1153" s="13">
        <f>IFERROR(ROUND(E1153/L1153,2),0)</f>
        <v>58.62</v>
      </c>
      <c r="Q1153" s="18" t="s">
        <v>8323</v>
      </c>
      <c r="R1153" t="s">
        <v>8326</v>
      </c>
      <c r="S1153" s="14">
        <f t="shared" si="34"/>
        <v>41880.061006944445</v>
      </c>
      <c r="T1153">
        <f t="shared" si="35"/>
        <v>2014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 s="16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>ROUND(E1154/D1154*100,0)</f>
        <v>128</v>
      </c>
      <c r="P1154" s="13">
        <f>IFERROR(ROUND(E1154/L1154,2),0)</f>
        <v>82.26</v>
      </c>
      <c r="Q1154" s="18" t="s">
        <v>8323</v>
      </c>
      <c r="R1154" t="s">
        <v>8326</v>
      </c>
      <c r="S1154" s="14">
        <f t="shared" si="34"/>
        <v>42125.647534722222</v>
      </c>
      <c r="T1154">
        <f t="shared" si="35"/>
        <v>2015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 s="16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>ROUND(E1155/D1155*100,0)</f>
        <v>102</v>
      </c>
      <c r="P1155" s="13">
        <f>IFERROR(ROUND(E1155/L1155,2),0)</f>
        <v>51.47</v>
      </c>
      <c r="Q1155" s="18" t="s">
        <v>8311</v>
      </c>
      <c r="R1155" t="s">
        <v>8333</v>
      </c>
      <c r="S1155" s="14">
        <f t="shared" ref="S1155:S1218" si="36">(((J1155/60)/60)/24)+DATE(1970,1,1)</f>
        <v>41789.330312500002</v>
      </c>
      <c r="T1155">
        <f t="shared" ref="T1155:T1218" si="37">YEAR(S1155)</f>
        <v>2014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 s="1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>ROUND(E1156/D1156*100,0)</f>
        <v>154</v>
      </c>
      <c r="P1156" s="13">
        <f>IFERROR(ROUND(E1156/L1156,2),0)</f>
        <v>28.1</v>
      </c>
      <c r="Q1156" s="18" t="s">
        <v>8316</v>
      </c>
      <c r="R1156" t="s">
        <v>8317</v>
      </c>
      <c r="S1156" s="14">
        <f t="shared" si="36"/>
        <v>41926.585162037038</v>
      </c>
      <c r="T1156">
        <f t="shared" si="37"/>
        <v>2014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 s="16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>ROUND(E1157/D1157*100,0)</f>
        <v>127</v>
      </c>
      <c r="P1157" s="13">
        <f>IFERROR(ROUND(E1157/L1157,2),0)</f>
        <v>80.73</v>
      </c>
      <c r="Q1157" s="18" t="s">
        <v>8323</v>
      </c>
      <c r="R1157" t="s">
        <v>8326</v>
      </c>
      <c r="S1157" s="14">
        <f t="shared" si="36"/>
        <v>41799.685902777775</v>
      </c>
      <c r="T1157">
        <f t="shared" si="37"/>
        <v>2014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 s="16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>ROUND(E1158/D1158*100,0)</f>
        <v>254</v>
      </c>
      <c r="P1158" s="13">
        <f>IFERROR(ROUND(E1158/L1158,2),0)</f>
        <v>51.31</v>
      </c>
      <c r="Q1158" s="18" t="s">
        <v>8327</v>
      </c>
      <c r="R1158" t="s">
        <v>8328</v>
      </c>
      <c r="S1158" s="14">
        <f t="shared" si="36"/>
        <v>41951.788807870369</v>
      </c>
      <c r="T1158">
        <f t="shared" si="37"/>
        <v>2014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 s="16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>ROUND(E1159/D1159*100,0)</f>
        <v>508</v>
      </c>
      <c r="P1159" s="13">
        <f>IFERROR(ROUND(E1159/L1159,2),0)</f>
        <v>101.56</v>
      </c>
      <c r="Q1159" s="18" t="s">
        <v>8308</v>
      </c>
      <c r="R1159" t="s">
        <v>8309</v>
      </c>
      <c r="S1159" s="14">
        <f t="shared" si="36"/>
        <v>42289.957175925927</v>
      </c>
      <c r="T1159">
        <f t="shared" si="37"/>
        <v>2015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 s="16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>ROUND(E1160/D1160*100,0)</f>
        <v>101</v>
      </c>
      <c r="P1160" s="13">
        <f>IFERROR(ROUND(E1160/L1160,2),0)</f>
        <v>36.47</v>
      </c>
      <c r="Q1160" s="18" t="s">
        <v>8323</v>
      </c>
      <c r="R1160" t="s">
        <v>8326</v>
      </c>
      <c r="S1160" s="14">
        <f t="shared" si="36"/>
        <v>42201.675011574072</v>
      </c>
      <c r="T1160">
        <f t="shared" si="37"/>
        <v>2015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 s="16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>ROUND(E1161/D1161*100,0)</f>
        <v>101</v>
      </c>
      <c r="P1161" s="13">
        <f>IFERROR(ROUND(E1161/L1161,2),0)</f>
        <v>110.22</v>
      </c>
      <c r="Q1161" s="18" t="s">
        <v>8323</v>
      </c>
      <c r="R1161" t="s">
        <v>8326</v>
      </c>
      <c r="S1161" s="14">
        <f t="shared" si="36"/>
        <v>41993.824340277773</v>
      </c>
      <c r="T1161">
        <f t="shared" si="37"/>
        <v>2014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 s="16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>ROUND(E1162/D1162*100,0)</f>
        <v>101</v>
      </c>
      <c r="P1162" s="13">
        <f>IFERROR(ROUND(E1162/L1162,2),0)</f>
        <v>53.89</v>
      </c>
      <c r="Q1162" s="18" t="s">
        <v>8327</v>
      </c>
      <c r="R1162" t="s">
        <v>8336</v>
      </c>
      <c r="S1162" s="14">
        <f t="shared" si="36"/>
        <v>41923.838692129626</v>
      </c>
      <c r="T1162">
        <f t="shared" si="37"/>
        <v>2014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 s="16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>ROUND(E1163/D1163*100,0)</f>
        <v>112</v>
      </c>
      <c r="P1163" s="13">
        <f>IFERROR(ROUND(E1163/L1163,2),0)</f>
        <v>23.96</v>
      </c>
      <c r="Q1163" s="18" t="s">
        <v>8327</v>
      </c>
      <c r="R1163" t="s">
        <v>8329</v>
      </c>
      <c r="S1163" s="14">
        <f t="shared" si="36"/>
        <v>41249.448958333334</v>
      </c>
      <c r="T1163">
        <f t="shared" si="37"/>
        <v>2012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 s="16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>ROUND(E1164/D1164*100,0)</f>
        <v>101</v>
      </c>
      <c r="P1164" s="13">
        <f>IFERROR(ROUND(E1164/L1164,2),0)</f>
        <v>93.61</v>
      </c>
      <c r="Q1164" s="18" t="s">
        <v>8323</v>
      </c>
      <c r="R1164" t="s">
        <v>8326</v>
      </c>
      <c r="S1164" s="14">
        <f t="shared" si="36"/>
        <v>41806.395428240743</v>
      </c>
      <c r="T1164">
        <f t="shared" si="37"/>
        <v>2014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 s="16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>ROUND(E1165/D1165*100,0)</f>
        <v>112</v>
      </c>
      <c r="P1165" s="13">
        <f>IFERROR(ROUND(E1165/L1165,2),0)</f>
        <v>87.1</v>
      </c>
      <c r="Q1165" s="18" t="s">
        <v>8327</v>
      </c>
      <c r="R1165" t="s">
        <v>8331</v>
      </c>
      <c r="S1165" s="14">
        <f t="shared" si="36"/>
        <v>41813.766099537039</v>
      </c>
      <c r="T1165">
        <f t="shared" si="37"/>
        <v>2014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 s="1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>ROUND(E1166/D1166*100,0)</f>
        <v>3</v>
      </c>
      <c r="P1166" s="13">
        <f>IFERROR(ROUND(E1166/L1166,2),0)</f>
        <v>34.130000000000003</v>
      </c>
      <c r="Q1166" s="18" t="s">
        <v>8316</v>
      </c>
      <c r="R1166" t="s">
        <v>8334</v>
      </c>
      <c r="S1166" s="14">
        <f t="shared" si="36"/>
        <v>41445.962754629632</v>
      </c>
      <c r="T1166">
        <f t="shared" si="37"/>
        <v>2013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 s="16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>ROUND(E1167/D1167*100,0)</f>
        <v>101</v>
      </c>
      <c r="P1167" s="13">
        <f>IFERROR(ROUND(E1167/L1167,2),0)</f>
        <v>41.74</v>
      </c>
      <c r="Q1167" s="18" t="s">
        <v>8308</v>
      </c>
      <c r="R1167" t="s">
        <v>8309</v>
      </c>
      <c r="S1167" s="14">
        <f t="shared" si="36"/>
        <v>42303.617488425924</v>
      </c>
      <c r="T1167">
        <f t="shared" si="37"/>
        <v>2015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 s="16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>ROUND(E1168/D1168*100,0)</f>
        <v>101</v>
      </c>
      <c r="P1168" s="13">
        <f>IFERROR(ROUND(E1168/L1168,2),0)</f>
        <v>55.5</v>
      </c>
      <c r="Q1168" s="18" t="s">
        <v>8323</v>
      </c>
      <c r="R1168" t="s">
        <v>8335</v>
      </c>
      <c r="S1168" s="14">
        <f t="shared" si="36"/>
        <v>41739.525300925925</v>
      </c>
      <c r="T1168">
        <f t="shared" si="37"/>
        <v>2014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 s="16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>ROUND(E1169/D1169*100,0)</f>
        <v>126</v>
      </c>
      <c r="P1169" s="13">
        <f>IFERROR(ROUND(E1169/L1169,2),0)</f>
        <v>53.72</v>
      </c>
      <c r="Q1169" s="18" t="s">
        <v>8323</v>
      </c>
      <c r="R1169" t="s">
        <v>8326</v>
      </c>
      <c r="S1169" s="14">
        <f t="shared" si="36"/>
        <v>41829.795729166668</v>
      </c>
      <c r="T1169">
        <f t="shared" si="37"/>
        <v>2014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 s="16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>ROUND(E1170/D1170*100,0)</f>
        <v>101</v>
      </c>
      <c r="P1170" s="13">
        <f>IFERROR(ROUND(E1170/L1170,2),0)</f>
        <v>109.71</v>
      </c>
      <c r="Q1170" s="18" t="s">
        <v>8327</v>
      </c>
      <c r="R1170" t="s">
        <v>8331</v>
      </c>
      <c r="S1170" s="14">
        <f t="shared" si="36"/>
        <v>41524.056921296295</v>
      </c>
      <c r="T1170">
        <f t="shared" si="37"/>
        <v>2013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 s="16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>ROUND(E1171/D1171*100,0)</f>
        <v>126</v>
      </c>
      <c r="P1171" s="13">
        <f>IFERROR(ROUND(E1171/L1171,2),0)</f>
        <v>84.08</v>
      </c>
      <c r="Q1171" s="18" t="s">
        <v>8327</v>
      </c>
      <c r="R1171" t="s">
        <v>8341</v>
      </c>
      <c r="S1171" s="14">
        <f t="shared" si="36"/>
        <v>41107.849143518521</v>
      </c>
      <c r="T1171">
        <f t="shared" si="37"/>
        <v>2012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 s="16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>ROUND(E1172/D1172*100,0)</f>
        <v>101</v>
      </c>
      <c r="P1172" s="13">
        <f>IFERROR(ROUND(E1172/L1172,2),0)</f>
        <v>88.44</v>
      </c>
      <c r="Q1172" s="18" t="s">
        <v>8327</v>
      </c>
      <c r="R1172" t="s">
        <v>8341</v>
      </c>
      <c r="S1172" s="14">
        <f t="shared" si="36"/>
        <v>41068.520474537036</v>
      </c>
      <c r="T1172">
        <f t="shared" si="37"/>
        <v>2012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 s="16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>ROUND(E1173/D1173*100,0)</f>
        <v>101</v>
      </c>
      <c r="P1173" s="13">
        <f>IFERROR(ROUND(E1173/L1173,2),0)</f>
        <v>114.55</v>
      </c>
      <c r="Q1173" s="18" t="s">
        <v>8323</v>
      </c>
      <c r="R1173" t="s">
        <v>8326</v>
      </c>
      <c r="S1173" s="14">
        <f t="shared" si="36"/>
        <v>41927.936157407406</v>
      </c>
      <c r="T1173">
        <f t="shared" si="37"/>
        <v>2014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 s="16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>ROUND(E1174/D1174*100,0)</f>
        <v>101</v>
      </c>
      <c r="P1174" s="13">
        <f>IFERROR(ROUND(E1174/L1174,2),0)</f>
        <v>25.69</v>
      </c>
      <c r="Q1174" s="18" t="s">
        <v>8323</v>
      </c>
      <c r="R1174" t="s">
        <v>8326</v>
      </c>
      <c r="S1174" s="14">
        <f t="shared" si="36"/>
        <v>41827.909942129627</v>
      </c>
      <c r="T1174">
        <f t="shared" si="37"/>
        <v>2014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 s="16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>ROUND(E1175/D1175*100,0)</f>
        <v>101</v>
      </c>
      <c r="P1175" s="13">
        <f>IFERROR(ROUND(E1175/L1175,2),0)</f>
        <v>186.11</v>
      </c>
      <c r="Q1175" s="18" t="s">
        <v>8321</v>
      </c>
      <c r="R1175" t="s">
        <v>8343</v>
      </c>
      <c r="S1175" s="14">
        <f t="shared" si="36"/>
        <v>40987.776631944449</v>
      </c>
      <c r="T1175">
        <f t="shared" si="37"/>
        <v>2012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 s="1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>ROUND(E1176/D1176*100,0)</f>
        <v>100</v>
      </c>
      <c r="P1176" s="13">
        <f>IFERROR(ROUND(E1176/L1176,2),0)</f>
        <v>122.54</v>
      </c>
      <c r="Q1176" s="18" t="s">
        <v>8323</v>
      </c>
      <c r="R1176" t="s">
        <v>8326</v>
      </c>
      <c r="S1176" s="14">
        <f t="shared" si="36"/>
        <v>41982.688611111109</v>
      </c>
      <c r="T1176">
        <f t="shared" si="37"/>
        <v>2014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 s="16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>ROUND(E1177/D1177*100,0)</f>
        <v>100</v>
      </c>
      <c r="P1177" s="13">
        <f>IFERROR(ROUND(E1177/L1177,2),0)</f>
        <v>79.62</v>
      </c>
      <c r="Q1177" s="18" t="s">
        <v>8323</v>
      </c>
      <c r="R1177" t="s">
        <v>8326</v>
      </c>
      <c r="S1177" s="14">
        <f t="shared" si="36"/>
        <v>41827.674143518518</v>
      </c>
      <c r="T1177">
        <f t="shared" si="37"/>
        <v>2014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 s="16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>ROUND(E1178/D1178*100,0)</f>
        <v>100</v>
      </c>
      <c r="P1178" s="13">
        <f>IFERROR(ROUND(E1178/L1178,2),0)</f>
        <v>200.49</v>
      </c>
      <c r="Q1178" s="18" t="s">
        <v>8323</v>
      </c>
      <c r="R1178" t="s">
        <v>8326</v>
      </c>
      <c r="S1178" s="14">
        <f t="shared" si="36"/>
        <v>41787.218229166669</v>
      </c>
      <c r="T1178">
        <f t="shared" si="37"/>
        <v>2014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 s="16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>ROUND(E1179/D1179*100,0)</f>
        <v>10</v>
      </c>
      <c r="P1179" s="13">
        <f>IFERROR(ROUND(E1179/L1179,2),0)</f>
        <v>178.93</v>
      </c>
      <c r="Q1179" s="18" t="s">
        <v>8308</v>
      </c>
      <c r="R1179" t="s">
        <v>8310</v>
      </c>
      <c r="S1179" s="14">
        <f t="shared" si="36"/>
        <v>42632.373414351852</v>
      </c>
      <c r="T1179">
        <f t="shared" si="37"/>
        <v>2016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 s="16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>ROUND(E1180/D1180*100,0)</f>
        <v>100</v>
      </c>
      <c r="P1180" s="13">
        <f>IFERROR(ROUND(E1180/L1180,2),0)</f>
        <v>68.53</v>
      </c>
      <c r="Q1180" s="18" t="s">
        <v>8323</v>
      </c>
      <c r="R1180" t="s">
        <v>8326</v>
      </c>
      <c r="S1180" s="14">
        <f t="shared" si="36"/>
        <v>41902.333726851852</v>
      </c>
      <c r="T1180">
        <f t="shared" si="37"/>
        <v>2014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 s="16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>ROUND(E1181/D1181*100,0)</f>
        <v>100</v>
      </c>
      <c r="P1181" s="13">
        <f>IFERROR(ROUND(E1181/L1181,2),0)</f>
        <v>178.61</v>
      </c>
      <c r="Q1181" s="18" t="s">
        <v>8327</v>
      </c>
      <c r="R1181" t="s">
        <v>8331</v>
      </c>
      <c r="S1181" s="14">
        <f t="shared" si="36"/>
        <v>40996.667199074072</v>
      </c>
      <c r="T1181">
        <f t="shared" si="37"/>
        <v>2012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 s="16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>ROUND(E1182/D1182*100,0)</f>
        <v>100</v>
      </c>
      <c r="P1182" s="13">
        <f>IFERROR(ROUND(E1182/L1182,2),0)</f>
        <v>131.58000000000001</v>
      </c>
      <c r="Q1182" s="18" t="s">
        <v>8327</v>
      </c>
      <c r="R1182" t="s">
        <v>8328</v>
      </c>
      <c r="S1182" s="14">
        <f t="shared" si="36"/>
        <v>40417.011296296296</v>
      </c>
      <c r="T1182">
        <f t="shared" si="37"/>
        <v>2010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 s="16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>ROUND(E1183/D1183*100,0)</f>
        <v>100</v>
      </c>
      <c r="P1183" s="13">
        <f>IFERROR(ROUND(E1183/L1183,2),0)</f>
        <v>192.31</v>
      </c>
      <c r="Q1183" s="18" t="s">
        <v>8321</v>
      </c>
      <c r="R1183" t="s">
        <v>8343</v>
      </c>
      <c r="S1183" s="14">
        <f t="shared" si="36"/>
        <v>41197.753310185188</v>
      </c>
      <c r="T1183">
        <f t="shared" si="37"/>
        <v>2012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 s="16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>ROUND(E1184/D1184*100,0)</f>
        <v>100</v>
      </c>
      <c r="P1184" s="13">
        <f>IFERROR(ROUND(E1184/L1184,2),0)</f>
        <v>100</v>
      </c>
      <c r="Q1184" s="18" t="s">
        <v>8321</v>
      </c>
      <c r="R1184" t="s">
        <v>8322</v>
      </c>
      <c r="S1184" s="14">
        <f t="shared" si="36"/>
        <v>40343.084421296298</v>
      </c>
      <c r="T1184">
        <f t="shared" si="37"/>
        <v>2010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 s="16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>ROUND(E1185/D1185*100,0)</f>
        <v>100</v>
      </c>
      <c r="P1185" s="13">
        <f>IFERROR(ROUND(E1185/L1185,2),0)</f>
        <v>185.19</v>
      </c>
      <c r="Q1185" s="18" t="s">
        <v>8327</v>
      </c>
      <c r="R1185" t="s">
        <v>8341</v>
      </c>
      <c r="S1185" s="14">
        <f t="shared" si="36"/>
        <v>42460.573611111111</v>
      </c>
      <c r="T1185">
        <f t="shared" si="37"/>
        <v>2016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 s="1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>ROUND(E1186/D1186*100,0)</f>
        <v>100</v>
      </c>
      <c r="P1186" s="13">
        <f>IFERROR(ROUND(E1186/L1186,2),0)</f>
        <v>64.94</v>
      </c>
      <c r="Q1186" s="18" t="s">
        <v>8323</v>
      </c>
      <c r="R1186" t="s">
        <v>8335</v>
      </c>
      <c r="S1186" s="14">
        <f t="shared" si="36"/>
        <v>42065.750300925924</v>
      </c>
      <c r="T1186">
        <f t="shared" si="37"/>
        <v>2015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 s="16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>ROUND(E1187/D1187*100,0)</f>
        <v>100</v>
      </c>
      <c r="P1187" s="13">
        <f>IFERROR(ROUND(E1187/L1187,2),0)</f>
        <v>178.57</v>
      </c>
      <c r="Q1187" s="18" t="s">
        <v>8323</v>
      </c>
      <c r="R1187" t="s">
        <v>8326</v>
      </c>
      <c r="S1187" s="14">
        <f t="shared" si="36"/>
        <v>41944.527627314819</v>
      </c>
      <c r="T1187">
        <f t="shared" si="37"/>
        <v>2014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 s="16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>ROUND(E1188/D1188*100,0)</f>
        <v>108</v>
      </c>
      <c r="P1188" s="13">
        <f>IFERROR(ROUND(E1188/L1188,2),0)</f>
        <v>65.16</v>
      </c>
      <c r="Q1188" s="18" t="s">
        <v>8327</v>
      </c>
      <c r="R1188" t="s">
        <v>8329</v>
      </c>
      <c r="S1188" s="14">
        <f t="shared" si="36"/>
        <v>42016.641435185185</v>
      </c>
      <c r="T1188">
        <f t="shared" si="37"/>
        <v>2015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 s="16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>ROUND(E1189/D1189*100,0)</f>
        <v>20</v>
      </c>
      <c r="P1189" s="13">
        <f>IFERROR(ROUND(E1189/L1189,2),0)</f>
        <v>308.75</v>
      </c>
      <c r="Q1189" s="18" t="s">
        <v>8308</v>
      </c>
      <c r="R1189" t="s">
        <v>8310</v>
      </c>
      <c r="S1189" s="14">
        <f t="shared" si="36"/>
        <v>42313.936365740738</v>
      </c>
      <c r="T1189">
        <f t="shared" si="37"/>
        <v>2015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 s="16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>ROUND(E1190/D1190*100,0)</f>
        <v>14</v>
      </c>
      <c r="P1190" s="13">
        <f>IFERROR(ROUND(E1190/L1190,2),0)</f>
        <v>129.97</v>
      </c>
      <c r="Q1190" s="18" t="s">
        <v>8308</v>
      </c>
      <c r="R1190" t="s">
        <v>8318</v>
      </c>
      <c r="S1190" s="14">
        <f t="shared" si="36"/>
        <v>41905.429155092592</v>
      </c>
      <c r="T1190">
        <f t="shared" si="37"/>
        <v>2014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 s="16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>ROUND(E1191/D1191*100,0)</f>
        <v>110</v>
      </c>
      <c r="P1191" s="13">
        <f>IFERROR(ROUND(E1191/L1191,2),0)</f>
        <v>94.9</v>
      </c>
      <c r="Q1191" s="18" t="s">
        <v>8323</v>
      </c>
      <c r="R1191" t="s">
        <v>8335</v>
      </c>
      <c r="S1191" s="14">
        <f t="shared" si="36"/>
        <v>41865.882928240739</v>
      </c>
      <c r="T1191">
        <f t="shared" si="37"/>
        <v>2014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 s="16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>ROUND(E1192/D1192*100,0)</f>
        <v>10</v>
      </c>
      <c r="P1192" s="13">
        <f>IFERROR(ROUND(E1192/L1192,2),0)</f>
        <v>54.67</v>
      </c>
      <c r="Q1192" s="18" t="s">
        <v>8308</v>
      </c>
      <c r="R1192" t="s">
        <v>8310</v>
      </c>
      <c r="S1192" s="14">
        <f t="shared" si="36"/>
        <v>42626.633703703701</v>
      </c>
      <c r="T1192">
        <f t="shared" si="37"/>
        <v>2016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 s="16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>ROUND(E1193/D1193*100,0)</f>
        <v>2</v>
      </c>
      <c r="P1193" s="13">
        <f>IFERROR(ROUND(E1193/L1193,2),0)</f>
        <v>39.57</v>
      </c>
      <c r="Q1193" s="18" t="s">
        <v>8321</v>
      </c>
      <c r="R1193" t="s">
        <v>8339</v>
      </c>
      <c r="S1193" s="14">
        <f t="shared" si="36"/>
        <v>41757.975011574075</v>
      </c>
      <c r="T1193">
        <f t="shared" si="37"/>
        <v>2014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 s="16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>ROUND(E1194/D1194*100,0)</f>
        <v>100</v>
      </c>
      <c r="P1194" s="13">
        <f>IFERROR(ROUND(E1194/L1194,2),0)</f>
        <v>148.47999999999999</v>
      </c>
      <c r="Q1194" s="18" t="s">
        <v>8323</v>
      </c>
      <c r="R1194" t="s">
        <v>8326</v>
      </c>
      <c r="S1194" s="14">
        <f t="shared" si="36"/>
        <v>42062.834444444445</v>
      </c>
      <c r="T1194">
        <f t="shared" si="37"/>
        <v>2015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 s="16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>ROUND(E1195/D1195*100,0)</f>
        <v>196</v>
      </c>
      <c r="P1195" s="13">
        <f>IFERROR(ROUND(E1195/L1195,2),0)</f>
        <v>40.75</v>
      </c>
      <c r="Q1195" s="18" t="s">
        <v>8327</v>
      </c>
      <c r="R1195" t="s">
        <v>8329</v>
      </c>
      <c r="S1195" s="14">
        <f t="shared" si="36"/>
        <v>41716.785011574073</v>
      </c>
      <c r="T1195">
        <f t="shared" si="37"/>
        <v>2014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 s="1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>ROUND(E1196/D1196*100,0)</f>
        <v>33</v>
      </c>
      <c r="P1196" s="13">
        <f>IFERROR(ROUND(E1196/L1196,2),0)</f>
        <v>88.8</v>
      </c>
      <c r="Q1196" s="18" t="s">
        <v>8321</v>
      </c>
      <c r="R1196" t="s">
        <v>8339</v>
      </c>
      <c r="S1196" s="14">
        <f t="shared" si="36"/>
        <v>41904.407812500001</v>
      </c>
      <c r="T1196">
        <f t="shared" si="37"/>
        <v>2014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 s="16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>ROUND(E1197/D1197*100,0)</f>
        <v>106</v>
      </c>
      <c r="P1197" s="13">
        <f>IFERROR(ROUND(E1197/L1197,2),0)</f>
        <v>64.75</v>
      </c>
      <c r="Q1197" s="18" t="s">
        <v>8316</v>
      </c>
      <c r="R1197" t="s">
        <v>8317</v>
      </c>
      <c r="S1197" s="14">
        <f t="shared" si="36"/>
        <v>41614.651493055557</v>
      </c>
      <c r="T1197">
        <f t="shared" si="37"/>
        <v>2013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 s="16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>ROUND(E1198/D1198*100,0)</f>
        <v>20</v>
      </c>
      <c r="P1198" s="13">
        <f>IFERROR(ROUND(E1198/L1198,2),0)</f>
        <v>44.94</v>
      </c>
      <c r="Q1198" s="18" t="s">
        <v>8313</v>
      </c>
      <c r="R1198" t="s">
        <v>8314</v>
      </c>
      <c r="S1198" s="14">
        <f t="shared" si="36"/>
        <v>41897.134895833333</v>
      </c>
      <c r="T1198">
        <f t="shared" si="37"/>
        <v>2014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 s="16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>ROUND(E1199/D1199*100,0)</f>
        <v>110</v>
      </c>
      <c r="P1199" s="13">
        <f>IFERROR(ROUND(E1199/L1199,2),0)</f>
        <v>74.25</v>
      </c>
      <c r="Q1199" s="18" t="s">
        <v>8327</v>
      </c>
      <c r="R1199" t="s">
        <v>8331</v>
      </c>
      <c r="S1199" s="14">
        <f t="shared" si="36"/>
        <v>42526.874236111107</v>
      </c>
      <c r="T1199">
        <f t="shared" si="37"/>
        <v>2016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 s="16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>ROUND(E1200/D1200*100,0)</f>
        <v>138</v>
      </c>
      <c r="P1200" s="13">
        <f>IFERROR(ROUND(E1200/L1200,2),0)</f>
        <v>34.17</v>
      </c>
      <c r="Q1200" s="18" t="s">
        <v>8327</v>
      </c>
      <c r="R1200" t="s">
        <v>8331</v>
      </c>
      <c r="S1200" s="14">
        <f t="shared" si="36"/>
        <v>41543.988067129627</v>
      </c>
      <c r="T1200">
        <f t="shared" si="37"/>
        <v>2013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 s="16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>ROUND(E1201/D1201*100,0)</f>
        <v>320</v>
      </c>
      <c r="P1201" s="13">
        <f>IFERROR(ROUND(E1201/L1201,2),0)</f>
        <v>24.76</v>
      </c>
      <c r="Q1201" s="18" t="s">
        <v>8316</v>
      </c>
      <c r="R1201" t="s">
        <v>8317</v>
      </c>
      <c r="S1201" s="14">
        <f t="shared" si="36"/>
        <v>42469.874907407408</v>
      </c>
      <c r="T1201">
        <f t="shared" si="37"/>
        <v>2016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 s="16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>ROUND(E1202/D1202*100,0)</f>
        <v>107</v>
      </c>
      <c r="P1202" s="13">
        <f>IFERROR(ROUND(E1202/L1202,2),0)</f>
        <v>28.58</v>
      </c>
      <c r="Q1202" s="18" t="s">
        <v>8321</v>
      </c>
      <c r="R1202" t="s">
        <v>8322</v>
      </c>
      <c r="S1202" s="14">
        <f t="shared" si="36"/>
        <v>40526.36917824074</v>
      </c>
      <c r="T1202">
        <f t="shared" si="37"/>
        <v>2010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 s="16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>ROUND(E1203/D1203*100,0)</f>
        <v>120</v>
      </c>
      <c r="P1203" s="13">
        <f>IFERROR(ROUND(E1203/L1203,2),0)</f>
        <v>41.7</v>
      </c>
      <c r="Q1203" s="18" t="s">
        <v>8327</v>
      </c>
      <c r="R1203" t="s">
        <v>8336</v>
      </c>
      <c r="S1203" s="14">
        <f t="shared" si="36"/>
        <v>42051.148888888885</v>
      </c>
      <c r="T1203">
        <f t="shared" si="37"/>
        <v>2015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 s="16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>ROUND(E1204/D1204*100,0)</f>
        <v>114</v>
      </c>
      <c r="P1204" s="13">
        <f>IFERROR(ROUND(E1204/L1204,2),0)</f>
        <v>77.34</v>
      </c>
      <c r="Q1204" s="18" t="s">
        <v>8323</v>
      </c>
      <c r="R1204" t="s">
        <v>8326</v>
      </c>
      <c r="S1204" s="14">
        <f t="shared" si="36"/>
        <v>41375.702210648145</v>
      </c>
      <c r="T1204">
        <f t="shared" si="37"/>
        <v>2013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 s="16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>ROUND(E1205/D1205*100,0)</f>
        <v>120</v>
      </c>
      <c r="P1205" s="13">
        <f>IFERROR(ROUND(E1205/L1205,2),0)</f>
        <v>159.47</v>
      </c>
      <c r="Q1205" s="18" t="s">
        <v>8323</v>
      </c>
      <c r="R1205" t="s">
        <v>8326</v>
      </c>
      <c r="S1205" s="14">
        <f t="shared" si="36"/>
        <v>42089.412557870368</v>
      </c>
      <c r="T1205">
        <f t="shared" si="37"/>
        <v>2015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 s="1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>ROUND(E1206/D1206*100,0)</f>
        <v>237</v>
      </c>
      <c r="P1206" s="13">
        <f>IFERROR(ROUND(E1206/L1206,2),0)</f>
        <v>36.21</v>
      </c>
      <c r="Q1206" s="18" t="s">
        <v>8327</v>
      </c>
      <c r="R1206" t="s">
        <v>8329</v>
      </c>
      <c r="S1206" s="14">
        <f t="shared" si="36"/>
        <v>42145.919687500005</v>
      </c>
      <c r="T1206">
        <f t="shared" si="37"/>
        <v>2015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 s="16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>ROUND(E1207/D1207*100,0)</f>
        <v>3</v>
      </c>
      <c r="P1207" s="13">
        <f>IFERROR(ROUND(E1207/L1207,2),0)</f>
        <v>81.239999999999995</v>
      </c>
      <c r="Q1207" s="18" t="s">
        <v>8321</v>
      </c>
      <c r="R1207" t="s">
        <v>8337</v>
      </c>
      <c r="S1207" s="14">
        <f t="shared" si="36"/>
        <v>42186.257418981477</v>
      </c>
      <c r="T1207">
        <f t="shared" si="37"/>
        <v>2015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 s="16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>ROUND(E1208/D1208*100,0)</f>
        <v>117</v>
      </c>
      <c r="P1208" s="13">
        <f>IFERROR(ROUND(E1208/L1208,2),0)</f>
        <v>85.18</v>
      </c>
      <c r="Q1208" s="18" t="s">
        <v>8323</v>
      </c>
      <c r="R1208" t="s">
        <v>8324</v>
      </c>
      <c r="S1208" s="14">
        <f t="shared" si="36"/>
        <v>42024.702893518523</v>
      </c>
      <c r="T1208">
        <f t="shared" si="37"/>
        <v>2015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 s="16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>ROUND(E1209/D1209*100,0)</f>
        <v>134</v>
      </c>
      <c r="P1209" s="13">
        <f>IFERROR(ROUND(E1209/L1209,2),0)</f>
        <v>62.38</v>
      </c>
      <c r="Q1209" s="18" t="s">
        <v>8327</v>
      </c>
      <c r="R1209" t="s">
        <v>8328</v>
      </c>
      <c r="S1209" s="14">
        <f t="shared" si="36"/>
        <v>41373.690266203703</v>
      </c>
      <c r="T1209">
        <f t="shared" si="37"/>
        <v>2013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 s="16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>ROUND(E1210/D1210*100,0)</f>
        <v>212</v>
      </c>
      <c r="P1210" s="13">
        <f>IFERROR(ROUND(E1210/L1210,2),0)</f>
        <v>50.25</v>
      </c>
      <c r="Q1210" s="18" t="s">
        <v>8327</v>
      </c>
      <c r="R1210" t="s">
        <v>8331</v>
      </c>
      <c r="S1210" s="14">
        <f t="shared" si="36"/>
        <v>42707.074976851851</v>
      </c>
      <c r="T1210">
        <f t="shared" si="37"/>
        <v>2016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 s="16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>ROUND(E1211/D1211*100,0)</f>
        <v>2</v>
      </c>
      <c r="P1211" s="13">
        <f>IFERROR(ROUND(E1211/L1211,2),0)</f>
        <v>424.45</v>
      </c>
      <c r="Q1211" s="18" t="s">
        <v>8308</v>
      </c>
      <c r="R1211" t="s">
        <v>8310</v>
      </c>
      <c r="S1211" s="14">
        <f t="shared" si="36"/>
        <v>41921.263078703705</v>
      </c>
      <c r="T1211">
        <f t="shared" si="37"/>
        <v>2014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 s="16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>ROUND(E1212/D1212*100,0)</f>
        <v>72</v>
      </c>
      <c r="P1212" s="13">
        <f>IFERROR(ROUND(E1212/L1212,2),0)</f>
        <v>49.12</v>
      </c>
      <c r="Q1212" s="18" t="s">
        <v>8316</v>
      </c>
      <c r="R1212" t="s">
        <v>8344</v>
      </c>
      <c r="S1212" s="14">
        <f t="shared" si="36"/>
        <v>41923.783576388887</v>
      </c>
      <c r="T1212">
        <f t="shared" si="37"/>
        <v>2014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 s="16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>ROUND(E1213/D1213*100,0)</f>
        <v>104</v>
      </c>
      <c r="P1213" s="13">
        <f>IFERROR(ROUND(E1213/L1213,2),0)</f>
        <v>53.56</v>
      </c>
      <c r="Q1213" s="18" t="s">
        <v>8327</v>
      </c>
      <c r="R1213" t="s">
        <v>8331</v>
      </c>
      <c r="S1213" s="14">
        <f t="shared" si="36"/>
        <v>40663.08666666667</v>
      </c>
      <c r="T1213">
        <f t="shared" si="37"/>
        <v>2011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 s="16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>ROUND(E1214/D1214*100,0)</f>
        <v>155</v>
      </c>
      <c r="P1214" s="13">
        <f>IFERROR(ROUND(E1214/L1214,2),0)</f>
        <v>83.14</v>
      </c>
      <c r="Q1214" s="18" t="s">
        <v>8323</v>
      </c>
      <c r="R1214" t="s">
        <v>8326</v>
      </c>
      <c r="S1214" s="14">
        <f t="shared" si="36"/>
        <v>42126.87501157407</v>
      </c>
      <c r="T1214">
        <f t="shared" si="37"/>
        <v>2015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 s="16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>ROUND(E1215/D1215*100,0)</f>
        <v>103</v>
      </c>
      <c r="P1215" s="13">
        <f>IFERROR(ROUND(E1215/L1215,2),0)</f>
        <v>43.04</v>
      </c>
      <c r="Q1215" s="18" t="s">
        <v>8321</v>
      </c>
      <c r="R1215" t="s">
        <v>8343</v>
      </c>
      <c r="S1215" s="14">
        <f t="shared" si="36"/>
        <v>41701.901817129627</v>
      </c>
      <c r="T1215">
        <f t="shared" si="37"/>
        <v>2014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 s="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>ROUND(E1216/D1216*100,0)</f>
        <v>155</v>
      </c>
      <c r="P1216" s="13">
        <f>IFERROR(ROUND(E1216/L1216,2),0)</f>
        <v>96.71</v>
      </c>
      <c r="Q1216" s="18" t="s">
        <v>8321</v>
      </c>
      <c r="R1216" t="s">
        <v>8343</v>
      </c>
      <c r="S1216" s="14">
        <f t="shared" si="36"/>
        <v>41311.799513888887</v>
      </c>
      <c r="T1216">
        <f t="shared" si="37"/>
        <v>2013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 s="16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>ROUND(E1217/D1217*100,0)</f>
        <v>155</v>
      </c>
      <c r="P1217" s="13">
        <f>IFERROR(ROUND(E1217/L1217,2),0)</f>
        <v>69.27</v>
      </c>
      <c r="Q1217" s="18" t="s">
        <v>8319</v>
      </c>
      <c r="R1217" t="s">
        <v>8320</v>
      </c>
      <c r="S1217" s="14">
        <f t="shared" si="36"/>
        <v>42738.692233796297</v>
      </c>
      <c r="T1217">
        <f t="shared" si="37"/>
        <v>2017</v>
      </c>
    </row>
    <row r="1218" spans="1:20" ht="48" x14ac:dyDescent="0.2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 s="16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>ROUND(E1218/D1218*100,0)</f>
        <v>4</v>
      </c>
      <c r="P1218" s="13">
        <f>IFERROR(ROUND(E1218/L1218,2),0)</f>
        <v>125.27</v>
      </c>
      <c r="Q1218" s="18" t="s">
        <v>8323</v>
      </c>
      <c r="R1218" t="s">
        <v>8324</v>
      </c>
      <c r="S1218" s="14">
        <f t="shared" si="36"/>
        <v>42081.731273148151</v>
      </c>
      <c r="T1218">
        <f t="shared" si="37"/>
        <v>2015</v>
      </c>
    </row>
    <row r="1219" spans="1:20" ht="48" x14ac:dyDescent="0.2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 s="16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>ROUND(E1219/D1219*100,0)</f>
        <v>31</v>
      </c>
      <c r="P1219" s="13">
        <f>IFERROR(ROUND(E1219/L1219,2),0)</f>
        <v>231.75</v>
      </c>
      <c r="Q1219" s="18" t="s">
        <v>8327</v>
      </c>
      <c r="R1219" t="s">
        <v>8350</v>
      </c>
      <c r="S1219" s="14">
        <f t="shared" ref="S1219:S1282" si="38">(((J1219/60)/60)/24)+DATE(1970,1,1)</f>
        <v>40847.171018518515</v>
      </c>
      <c r="T1219">
        <f t="shared" ref="T1219:T1282" si="39">YEAR(S1219)</f>
        <v>2011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 s="16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>ROUND(E1220/D1220*100,0)</f>
        <v>31</v>
      </c>
      <c r="P1220" s="13">
        <f>IFERROR(ROUND(E1220/L1220,2),0)</f>
        <v>124.92</v>
      </c>
      <c r="Q1220" s="18" t="s">
        <v>8308</v>
      </c>
      <c r="R1220" t="s">
        <v>8310</v>
      </c>
      <c r="S1220" s="14">
        <f t="shared" si="38"/>
        <v>42668.726701388892</v>
      </c>
      <c r="T1220">
        <f t="shared" si="39"/>
        <v>2016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 s="16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>ROUND(E1221/D1221*100,0)</f>
        <v>107</v>
      </c>
      <c r="P1221" s="13">
        <f>IFERROR(ROUND(E1221/L1221,2),0)</f>
        <v>100.22</v>
      </c>
      <c r="Q1221" s="18" t="s">
        <v>8323</v>
      </c>
      <c r="R1221" t="s">
        <v>8326</v>
      </c>
      <c r="S1221" s="14">
        <f t="shared" si="38"/>
        <v>41791.993414351848</v>
      </c>
      <c r="T1221">
        <f t="shared" si="39"/>
        <v>2014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 s="16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>ROUND(E1222/D1222*100,0)</f>
        <v>102</v>
      </c>
      <c r="P1222" s="13">
        <f>IFERROR(ROUND(E1222/L1222,2),0)</f>
        <v>72.89</v>
      </c>
      <c r="Q1222" s="18" t="s">
        <v>8323</v>
      </c>
      <c r="R1222" t="s">
        <v>8326</v>
      </c>
      <c r="S1222" s="14">
        <f t="shared" si="38"/>
        <v>41943.753032407411</v>
      </c>
      <c r="T1222">
        <f t="shared" si="39"/>
        <v>2014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 s="16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>ROUND(E1223/D1223*100,0)</f>
        <v>153</v>
      </c>
      <c r="P1223" s="13">
        <f>IFERROR(ROUND(E1223/L1223,2),0)</f>
        <v>70.459999999999994</v>
      </c>
      <c r="Q1223" s="18" t="s">
        <v>8323</v>
      </c>
      <c r="R1223" t="s">
        <v>8326</v>
      </c>
      <c r="S1223" s="14">
        <f t="shared" si="38"/>
        <v>42034.928252314814</v>
      </c>
      <c r="T1223">
        <f t="shared" si="39"/>
        <v>2015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 s="16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>ROUND(E1224/D1224*100,0)</f>
        <v>102</v>
      </c>
      <c r="P1224" s="13">
        <f>IFERROR(ROUND(E1224/L1224,2),0)</f>
        <v>80.16</v>
      </c>
      <c r="Q1224" s="18" t="s">
        <v>8323</v>
      </c>
      <c r="R1224" t="s">
        <v>8326</v>
      </c>
      <c r="S1224" s="14">
        <f t="shared" si="38"/>
        <v>41841.26489583333</v>
      </c>
      <c r="T1224">
        <f t="shared" si="39"/>
        <v>2014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 s="16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>ROUND(E1225/D1225*100,0)</f>
        <v>30</v>
      </c>
      <c r="P1225" s="13">
        <f>IFERROR(ROUND(E1225/L1225,2),0)</f>
        <v>51.29</v>
      </c>
      <c r="Q1225" s="18" t="s">
        <v>8316</v>
      </c>
      <c r="R1225" t="s">
        <v>8334</v>
      </c>
      <c r="S1225" s="14">
        <f t="shared" si="38"/>
        <v>41575.237430555557</v>
      </c>
      <c r="T1225">
        <f t="shared" si="39"/>
        <v>2013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 s="1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>ROUND(E1226/D1226*100,0)</f>
        <v>101</v>
      </c>
      <c r="P1226" s="13">
        <f>IFERROR(ROUND(E1226/L1226,2),0)</f>
        <v>114.13</v>
      </c>
      <c r="Q1226" s="18" t="s">
        <v>8323</v>
      </c>
      <c r="R1226" t="s">
        <v>8326</v>
      </c>
      <c r="S1226" s="14">
        <f t="shared" si="38"/>
        <v>41851.200150462959</v>
      </c>
      <c r="T1226">
        <f t="shared" si="39"/>
        <v>2014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 s="16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>ROUND(E1227/D1227*100,0)</f>
        <v>130</v>
      </c>
      <c r="P1227" s="13">
        <f>IFERROR(ROUND(E1227/L1227,2),0)</f>
        <v>42.21</v>
      </c>
      <c r="Q1227" s="18" t="s">
        <v>8323</v>
      </c>
      <c r="R1227" t="s">
        <v>8326</v>
      </c>
      <c r="S1227" s="14">
        <f t="shared" si="38"/>
        <v>42566.441203703704</v>
      </c>
      <c r="T1227">
        <f t="shared" si="39"/>
        <v>2016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 s="16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>ROUND(E1228/D1228*100,0)</f>
        <v>103</v>
      </c>
      <c r="P1228" s="13">
        <f>IFERROR(ROUND(E1228/L1228,2),0)</f>
        <v>77.27</v>
      </c>
      <c r="Q1228" s="18" t="s">
        <v>8311</v>
      </c>
      <c r="R1228" t="s">
        <v>8333</v>
      </c>
      <c r="S1228" s="14">
        <f t="shared" si="38"/>
        <v>41299.878148148149</v>
      </c>
      <c r="T1228">
        <f t="shared" si="39"/>
        <v>2013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 s="16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>ROUND(E1229/D1229*100,0)</f>
        <v>101</v>
      </c>
      <c r="P1229" s="13">
        <f>IFERROR(ROUND(E1229/L1229,2),0)</f>
        <v>267.64999999999998</v>
      </c>
      <c r="Q1229" s="18" t="s">
        <v>8323</v>
      </c>
      <c r="R1229" t="s">
        <v>8335</v>
      </c>
      <c r="S1229" s="14">
        <f t="shared" si="38"/>
        <v>41771.814791666664</v>
      </c>
      <c r="T1229">
        <f t="shared" si="39"/>
        <v>2014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 s="16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>ROUND(E1230/D1230*100,0)</f>
        <v>114</v>
      </c>
      <c r="P1230" s="13">
        <f>IFERROR(ROUND(E1230/L1230,2),0)</f>
        <v>56.83</v>
      </c>
      <c r="Q1230" s="18" t="s">
        <v>8323</v>
      </c>
      <c r="R1230" t="s">
        <v>8326</v>
      </c>
      <c r="S1230" s="14">
        <f t="shared" si="38"/>
        <v>42581.397546296299</v>
      </c>
      <c r="T1230">
        <f t="shared" si="39"/>
        <v>2016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 s="16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>ROUND(E1231/D1231*100,0)</f>
        <v>114</v>
      </c>
      <c r="P1231" s="13">
        <f>IFERROR(ROUND(E1231/L1231,2),0)</f>
        <v>39.869999999999997</v>
      </c>
      <c r="Q1231" s="18" t="s">
        <v>8323</v>
      </c>
      <c r="R1231" t="s">
        <v>8326</v>
      </c>
      <c r="S1231" s="14">
        <f t="shared" si="38"/>
        <v>41914.295104166667</v>
      </c>
      <c r="T1231">
        <f t="shared" si="39"/>
        <v>2014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 s="16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>ROUND(E1232/D1232*100,0)</f>
        <v>101</v>
      </c>
      <c r="P1232" s="13">
        <f>IFERROR(ROUND(E1232/L1232,2),0)</f>
        <v>64.709999999999994</v>
      </c>
      <c r="Q1232" s="18" t="s">
        <v>8327</v>
      </c>
      <c r="R1232" t="s">
        <v>8338</v>
      </c>
      <c r="S1232" s="14">
        <f t="shared" si="38"/>
        <v>41572.492974537039</v>
      </c>
      <c r="T1232">
        <f t="shared" si="39"/>
        <v>2013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 s="16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>ROUND(E1233/D1233*100,0)</f>
        <v>174</v>
      </c>
      <c r="P1233" s="13">
        <f>IFERROR(ROUND(E1233/L1233,2),0)</f>
        <v>32.32</v>
      </c>
      <c r="Q1233" s="18" t="s">
        <v>8313</v>
      </c>
      <c r="R1233" t="s">
        <v>8314</v>
      </c>
      <c r="S1233" s="14">
        <f t="shared" si="38"/>
        <v>42570.702986111108</v>
      </c>
      <c r="T1233">
        <f t="shared" si="39"/>
        <v>2016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 s="16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>ROUND(E1234/D1234*100,0)</f>
        <v>100</v>
      </c>
      <c r="P1234" s="13">
        <f>IFERROR(ROUND(E1234/L1234,2),0)</f>
        <v>167.49</v>
      </c>
      <c r="Q1234" s="18" t="s">
        <v>8321</v>
      </c>
      <c r="R1234" t="s">
        <v>8343</v>
      </c>
      <c r="S1234" s="14">
        <f t="shared" si="38"/>
        <v>40248.834999999999</v>
      </c>
      <c r="T1234">
        <f t="shared" si="39"/>
        <v>2010</v>
      </c>
    </row>
    <row r="1235" spans="1:20" ht="48" x14ac:dyDescent="0.2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 s="16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>ROUND(E1235/D1235*100,0)</f>
        <v>100</v>
      </c>
      <c r="P1235" s="13">
        <f>IFERROR(ROUND(E1235/L1235,2),0)</f>
        <v>74.069999999999993</v>
      </c>
      <c r="Q1235" s="18" t="s">
        <v>8327</v>
      </c>
      <c r="R1235" t="s">
        <v>8341</v>
      </c>
      <c r="S1235" s="14">
        <f t="shared" si="38"/>
        <v>42208.680023148147</v>
      </c>
      <c r="T1235">
        <f t="shared" si="39"/>
        <v>2015</v>
      </c>
    </row>
    <row r="1236" spans="1:20" ht="48" x14ac:dyDescent="0.2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 s="1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>ROUND(E1236/D1236*100,0)</f>
        <v>113</v>
      </c>
      <c r="P1236" s="13">
        <f>IFERROR(ROUND(E1236/L1236,2),0)</f>
        <v>136.91</v>
      </c>
      <c r="Q1236" s="18" t="s">
        <v>8327</v>
      </c>
      <c r="R1236" t="s">
        <v>8341</v>
      </c>
      <c r="S1236" s="14">
        <f t="shared" si="38"/>
        <v>41953.091134259259</v>
      </c>
      <c r="T1236">
        <f t="shared" si="39"/>
        <v>2014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 s="16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>ROUND(E1237/D1237*100,0)</f>
        <v>113</v>
      </c>
      <c r="P1237" s="13">
        <f>IFERROR(ROUND(E1237/L1237,2),0)</f>
        <v>47.54</v>
      </c>
      <c r="Q1237" s="18" t="s">
        <v>8327</v>
      </c>
      <c r="R1237" t="s">
        <v>8328</v>
      </c>
      <c r="S1237" s="14">
        <f t="shared" si="38"/>
        <v>40999.645925925928</v>
      </c>
      <c r="T1237">
        <f t="shared" si="39"/>
        <v>2012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 s="16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>ROUND(E1238/D1238*100,0)</f>
        <v>100</v>
      </c>
      <c r="P1238" s="13">
        <f>IFERROR(ROUND(E1238/L1238,2),0)</f>
        <v>65.38</v>
      </c>
      <c r="Q1238" s="18" t="s">
        <v>8323</v>
      </c>
      <c r="R1238" t="s">
        <v>8326</v>
      </c>
      <c r="S1238" s="14">
        <f t="shared" si="38"/>
        <v>42208.84646990741</v>
      </c>
      <c r="T1238">
        <f t="shared" si="39"/>
        <v>2015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 s="16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>ROUND(E1239/D1239*100,0)</f>
        <v>113</v>
      </c>
      <c r="P1239" s="13">
        <f>IFERROR(ROUND(E1239/L1239,2),0)</f>
        <v>80.55</v>
      </c>
      <c r="Q1239" s="18" t="s">
        <v>8327</v>
      </c>
      <c r="R1239" t="s">
        <v>8328</v>
      </c>
      <c r="S1239" s="14">
        <f t="shared" si="38"/>
        <v>40730.878912037035</v>
      </c>
      <c r="T1239">
        <f t="shared" si="39"/>
        <v>2011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 s="16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>ROUND(E1240/D1240*100,0)</f>
        <v>100</v>
      </c>
      <c r="P1240" s="13">
        <f>IFERROR(ROUND(E1240/L1240,2),0)</f>
        <v>104.65</v>
      </c>
      <c r="Q1240" s="18" t="s">
        <v>8327</v>
      </c>
      <c r="R1240" t="s">
        <v>8331</v>
      </c>
      <c r="S1240" s="14">
        <f t="shared" si="38"/>
        <v>41962.100532407407</v>
      </c>
      <c r="T1240">
        <f t="shared" si="39"/>
        <v>2014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 s="16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>ROUND(E1241/D1241*100,0)</f>
        <v>100</v>
      </c>
      <c r="P1241" s="13">
        <f>IFERROR(ROUND(E1241/L1241,2),0)</f>
        <v>145.16</v>
      </c>
      <c r="Q1241" s="18" t="s">
        <v>8323</v>
      </c>
      <c r="R1241" t="s">
        <v>8326</v>
      </c>
      <c r="S1241" s="14">
        <f t="shared" si="38"/>
        <v>42556.873020833329</v>
      </c>
      <c r="T1241">
        <f t="shared" si="39"/>
        <v>2016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 s="16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>ROUND(E1242/D1242*100,0)</f>
        <v>36</v>
      </c>
      <c r="P1242" s="13">
        <f>IFERROR(ROUND(E1242/L1242,2),0)</f>
        <v>373.5</v>
      </c>
      <c r="Q1242" s="18" t="s">
        <v>8321</v>
      </c>
      <c r="R1242" t="s">
        <v>8325</v>
      </c>
      <c r="S1242" s="14">
        <f t="shared" si="38"/>
        <v>41939.810300925928</v>
      </c>
      <c r="T1242">
        <f t="shared" si="39"/>
        <v>2014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 s="16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>ROUND(E1243/D1243*100,0)</f>
        <v>111</v>
      </c>
      <c r="P1243" s="13">
        <f>IFERROR(ROUND(E1243/L1243,2),0)</f>
        <v>61.9</v>
      </c>
      <c r="Q1243" s="18" t="s">
        <v>8327</v>
      </c>
      <c r="R1243" t="s">
        <v>8329</v>
      </c>
      <c r="S1243" s="14">
        <f t="shared" si="38"/>
        <v>40956.066087962965</v>
      </c>
      <c r="T1243">
        <f t="shared" si="39"/>
        <v>2012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 s="16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>ROUND(E1244/D1244*100,0)</f>
        <v>127</v>
      </c>
      <c r="P1244" s="13">
        <f>IFERROR(ROUND(E1244/L1244,2),0)</f>
        <v>72.95</v>
      </c>
      <c r="Q1244" s="18" t="s">
        <v>8323</v>
      </c>
      <c r="R1244" t="s">
        <v>8326</v>
      </c>
      <c r="S1244" s="14">
        <f t="shared" si="38"/>
        <v>42420.019097222219</v>
      </c>
      <c r="T1244">
        <f t="shared" si="39"/>
        <v>2016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 s="16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>ROUND(E1245/D1245*100,0)</f>
        <v>111</v>
      </c>
      <c r="P1245" s="13">
        <f>IFERROR(ROUND(E1245/L1245,2),0)</f>
        <v>68.349999999999994</v>
      </c>
      <c r="Q1245" s="18" t="s">
        <v>8323</v>
      </c>
      <c r="R1245" t="s">
        <v>8326</v>
      </c>
      <c r="S1245" s="14">
        <f t="shared" si="38"/>
        <v>41941.75203703704</v>
      </c>
      <c r="T1245">
        <f t="shared" si="39"/>
        <v>2014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 s="1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>ROUND(E1246/D1246*100,0)</f>
        <v>164</v>
      </c>
      <c r="P1246" s="13">
        <f>IFERROR(ROUND(E1246/L1246,2),0)</f>
        <v>70.290000000000006</v>
      </c>
      <c r="Q1246" s="18" t="s">
        <v>8323</v>
      </c>
      <c r="R1246" t="s">
        <v>8326</v>
      </c>
      <c r="S1246" s="14">
        <f t="shared" si="38"/>
        <v>42311.711979166663</v>
      </c>
      <c r="T1246">
        <f t="shared" si="39"/>
        <v>2015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 s="16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>ROUND(E1247/D1247*100,0)</f>
        <v>110</v>
      </c>
      <c r="P1247" s="13">
        <f>IFERROR(ROUND(E1247/L1247,2),0)</f>
        <v>50.11</v>
      </c>
      <c r="Q1247" s="18" t="s">
        <v>8323</v>
      </c>
      <c r="R1247" t="s">
        <v>8335</v>
      </c>
      <c r="S1247" s="14">
        <f t="shared" si="38"/>
        <v>42182.108252314814</v>
      </c>
      <c r="T1247">
        <f t="shared" si="39"/>
        <v>2015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 s="16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>ROUND(E1248/D1248*100,0)</f>
        <v>103</v>
      </c>
      <c r="P1248" s="13">
        <f>IFERROR(ROUND(E1248/L1248,2),0)</f>
        <v>49.55</v>
      </c>
      <c r="Q1248" s="18" t="s">
        <v>8323</v>
      </c>
      <c r="R1248" t="s">
        <v>8326</v>
      </c>
      <c r="S1248" s="14">
        <f t="shared" si="38"/>
        <v>42465.491435185191</v>
      </c>
      <c r="T1248">
        <f t="shared" si="39"/>
        <v>2016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 s="16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>ROUND(E1249/D1249*100,0)</f>
        <v>110</v>
      </c>
      <c r="P1249" s="13">
        <f>IFERROR(ROUND(E1249/L1249,2),0)</f>
        <v>49.44</v>
      </c>
      <c r="Q1249" s="18" t="s">
        <v>8323</v>
      </c>
      <c r="R1249" t="s">
        <v>8326</v>
      </c>
      <c r="S1249" s="14">
        <f t="shared" si="38"/>
        <v>42466.303715277783</v>
      </c>
      <c r="T1249">
        <f t="shared" si="39"/>
        <v>2016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 s="16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>ROUND(E1250/D1250*100,0)</f>
        <v>147</v>
      </c>
      <c r="P1250" s="13">
        <f>IFERROR(ROUND(E1250/L1250,2),0)</f>
        <v>191.13</v>
      </c>
      <c r="Q1250" s="18" t="s">
        <v>8323</v>
      </c>
      <c r="R1250" t="s">
        <v>8324</v>
      </c>
      <c r="S1250" s="14">
        <f t="shared" si="38"/>
        <v>42570.110243055555</v>
      </c>
      <c r="T1250">
        <f t="shared" si="39"/>
        <v>2016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 s="16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>ROUND(E1251/D1251*100,0)</f>
        <v>126</v>
      </c>
      <c r="P1251" s="13">
        <f>IFERROR(ROUND(E1251/L1251,2),0)</f>
        <v>57.08</v>
      </c>
      <c r="Q1251" s="18" t="s">
        <v>8321</v>
      </c>
      <c r="R1251" t="s">
        <v>8322</v>
      </c>
      <c r="S1251" s="14">
        <f t="shared" si="38"/>
        <v>41013.787569444445</v>
      </c>
      <c r="T1251">
        <f t="shared" si="39"/>
        <v>2012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 s="16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>ROUND(E1252/D1252*100,0)</f>
        <v>110</v>
      </c>
      <c r="P1252" s="13">
        <f>IFERROR(ROUND(E1252/L1252,2),0)</f>
        <v>93.4</v>
      </c>
      <c r="Q1252" s="18" t="s">
        <v>8321</v>
      </c>
      <c r="R1252" t="s">
        <v>8332</v>
      </c>
      <c r="S1252" s="14">
        <f t="shared" si="38"/>
        <v>42563.932951388888</v>
      </c>
      <c r="T1252">
        <f t="shared" si="39"/>
        <v>2016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 s="16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>ROUND(E1253/D1253*100,0)</f>
        <v>878</v>
      </c>
      <c r="P1253" s="13">
        <f>IFERROR(ROUND(E1253/L1253,2),0)</f>
        <v>27.6</v>
      </c>
      <c r="Q1253" s="18" t="s">
        <v>8308</v>
      </c>
      <c r="R1253" t="s">
        <v>8315</v>
      </c>
      <c r="S1253" s="14">
        <f t="shared" si="38"/>
        <v>41902.874432870369</v>
      </c>
      <c r="T1253">
        <f t="shared" si="39"/>
        <v>2014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 s="16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>ROUND(E1254/D1254*100,0)</f>
        <v>219</v>
      </c>
      <c r="P1254" s="13">
        <f>IFERROR(ROUND(E1254/L1254,2),0)</f>
        <v>67.260000000000005</v>
      </c>
      <c r="Q1254" s="18" t="s">
        <v>8308</v>
      </c>
      <c r="R1254" t="s">
        <v>8309</v>
      </c>
      <c r="S1254" s="14">
        <f t="shared" si="38"/>
        <v>41844.771793981483</v>
      </c>
      <c r="T1254">
        <f t="shared" si="39"/>
        <v>2014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 s="16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>ROUND(E1255/D1255*100,0)</f>
        <v>146</v>
      </c>
      <c r="P1255" s="13">
        <f>IFERROR(ROUND(E1255/L1255,2),0)</f>
        <v>104.07</v>
      </c>
      <c r="Q1255" s="18" t="s">
        <v>8323</v>
      </c>
      <c r="R1255" t="s">
        <v>8326</v>
      </c>
      <c r="S1255" s="14">
        <f t="shared" si="38"/>
        <v>42064.652673611112</v>
      </c>
      <c r="T1255">
        <f t="shared" si="39"/>
        <v>2015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 s="1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>ROUND(E1256/D1256*100,0)</f>
        <v>17</v>
      </c>
      <c r="P1256" s="13">
        <f>IFERROR(ROUND(E1256/L1256,2),0)</f>
        <v>111.41</v>
      </c>
      <c r="Q1256" s="18" t="s">
        <v>8308</v>
      </c>
      <c r="R1256" t="s">
        <v>8342</v>
      </c>
      <c r="S1256" s="14">
        <f t="shared" si="38"/>
        <v>42198.559479166666</v>
      </c>
      <c r="T1256">
        <f t="shared" si="39"/>
        <v>2015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 s="16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>ROUND(E1257/D1257*100,0)</f>
        <v>124</v>
      </c>
      <c r="P1257" s="13">
        <f>IFERROR(ROUND(E1257/L1257,2),0)</f>
        <v>68.94</v>
      </c>
      <c r="Q1257" s="18" t="s">
        <v>8327</v>
      </c>
      <c r="R1257" t="s">
        <v>8331</v>
      </c>
      <c r="S1257" s="14">
        <f t="shared" si="38"/>
        <v>42160.735208333332</v>
      </c>
      <c r="T1257">
        <f t="shared" si="39"/>
        <v>2015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 s="16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>ROUND(E1258/D1258*100,0)</f>
        <v>109</v>
      </c>
      <c r="P1258" s="13">
        <f>IFERROR(ROUND(E1258/L1258,2),0)</f>
        <v>28.94</v>
      </c>
      <c r="Q1258" s="18" t="s">
        <v>8311</v>
      </c>
      <c r="R1258" t="s">
        <v>8312</v>
      </c>
      <c r="S1258" s="14">
        <f t="shared" si="38"/>
        <v>41344.662858796299</v>
      </c>
      <c r="T1258">
        <f t="shared" si="39"/>
        <v>2013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 s="16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>ROUND(E1259/D1259*100,0)</f>
        <v>124</v>
      </c>
      <c r="P1259" s="13">
        <f>IFERROR(ROUND(E1259/L1259,2),0)</f>
        <v>135.63</v>
      </c>
      <c r="Q1259" s="18" t="s">
        <v>8323</v>
      </c>
      <c r="R1259" t="s">
        <v>8326</v>
      </c>
      <c r="S1259" s="14">
        <f t="shared" si="38"/>
        <v>42169.814340277779</v>
      </c>
      <c r="T1259">
        <f t="shared" si="39"/>
        <v>2015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 s="16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>ROUND(E1260/D1260*100,0)</f>
        <v>173</v>
      </c>
      <c r="P1260" s="13">
        <f>IFERROR(ROUND(E1260/L1260,2),0)</f>
        <v>100.47</v>
      </c>
      <c r="Q1260" s="18" t="s">
        <v>8327</v>
      </c>
      <c r="R1260" t="s">
        <v>8331</v>
      </c>
      <c r="S1260" s="14">
        <f t="shared" si="38"/>
        <v>40987.977060185185</v>
      </c>
      <c r="T1260">
        <f t="shared" si="39"/>
        <v>2012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 s="16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>ROUND(E1261/D1261*100,0)</f>
        <v>22</v>
      </c>
      <c r="P1261" s="13">
        <f>IFERROR(ROUND(E1261/L1261,2),0)</f>
        <v>110.64</v>
      </c>
      <c r="Q1261" s="18" t="s">
        <v>8321</v>
      </c>
      <c r="R1261" t="s">
        <v>8339</v>
      </c>
      <c r="S1261" s="14">
        <f t="shared" si="38"/>
        <v>41135.679791666669</v>
      </c>
      <c r="T1261">
        <f t="shared" si="39"/>
        <v>2012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 s="16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>ROUND(E1262/D1262*100,0)</f>
        <v>127</v>
      </c>
      <c r="P1262" s="13">
        <f>IFERROR(ROUND(E1262/L1262,2),0)</f>
        <v>52.6</v>
      </c>
      <c r="Q1262" s="18" t="s">
        <v>8327</v>
      </c>
      <c r="R1262" t="s">
        <v>8338</v>
      </c>
      <c r="S1262" s="14">
        <f t="shared" si="38"/>
        <v>41682.0705787037</v>
      </c>
      <c r="T1262">
        <f t="shared" si="39"/>
        <v>2014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 s="16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>ROUND(E1263/D1263*100,0)</f>
        <v>123</v>
      </c>
      <c r="P1263" s="13">
        <f>IFERROR(ROUND(E1263/L1263,2),0)</f>
        <v>93.7</v>
      </c>
      <c r="Q1263" s="18" t="s">
        <v>8308</v>
      </c>
      <c r="R1263" t="s">
        <v>8340</v>
      </c>
      <c r="S1263" s="14">
        <f t="shared" si="38"/>
        <v>42083.895532407405</v>
      </c>
      <c r="T1263">
        <f t="shared" si="39"/>
        <v>2015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 s="16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>ROUND(E1264/D1264*100,0)</f>
        <v>168</v>
      </c>
      <c r="P1264" s="13">
        <f>IFERROR(ROUND(E1264/L1264,2),0)</f>
        <v>10.51</v>
      </c>
      <c r="Q1264" s="18" t="s">
        <v>8308</v>
      </c>
      <c r="R1264" t="s">
        <v>8309</v>
      </c>
      <c r="S1264" s="14">
        <f t="shared" si="38"/>
        <v>42026.370717592596</v>
      </c>
      <c r="T1264">
        <f t="shared" si="39"/>
        <v>2015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 s="16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>ROUND(E1265/D1265*100,0)</f>
        <v>108</v>
      </c>
      <c r="P1265" s="13">
        <f>IFERROR(ROUND(E1265/L1265,2),0)</f>
        <v>74.239999999999995</v>
      </c>
      <c r="Q1265" s="18" t="s">
        <v>8323</v>
      </c>
      <c r="R1265" t="s">
        <v>8335</v>
      </c>
      <c r="S1265" s="14">
        <f t="shared" si="38"/>
        <v>41772.727893518517</v>
      </c>
      <c r="T1265">
        <f t="shared" si="39"/>
        <v>2014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 s="1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>ROUND(E1266/D1266*100,0)</f>
        <v>43</v>
      </c>
      <c r="P1266" s="13">
        <f>IFERROR(ROUND(E1266/L1266,2),0)</f>
        <v>40.98</v>
      </c>
      <c r="Q1266" s="18" t="s">
        <v>8308</v>
      </c>
      <c r="R1266" t="s">
        <v>8318</v>
      </c>
      <c r="S1266" s="14">
        <f t="shared" si="38"/>
        <v>42270.875706018516</v>
      </c>
      <c r="T1266">
        <f t="shared" si="39"/>
        <v>2015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 s="16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>ROUND(E1267/D1267*100,0)</f>
        <v>107</v>
      </c>
      <c r="P1267" s="13">
        <f>IFERROR(ROUND(E1267/L1267,2),0)</f>
        <v>204.57</v>
      </c>
      <c r="Q1267" s="18" t="s">
        <v>8323</v>
      </c>
      <c r="R1267" t="s">
        <v>8326</v>
      </c>
      <c r="S1267" s="14">
        <f t="shared" si="38"/>
        <v>42611.801412037035</v>
      </c>
      <c r="T1267">
        <f t="shared" si="39"/>
        <v>2016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 s="16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>ROUND(E1268/D1268*100,0)</f>
        <v>107</v>
      </c>
      <c r="P1268" s="13">
        <f>IFERROR(ROUND(E1268/L1268,2),0)</f>
        <v>52.96</v>
      </c>
      <c r="Q1268" s="18" t="s">
        <v>8327</v>
      </c>
      <c r="R1268" t="s">
        <v>8341</v>
      </c>
      <c r="S1268" s="14">
        <f t="shared" si="38"/>
        <v>42217.834525462968</v>
      </c>
      <c r="T1268">
        <f t="shared" si="39"/>
        <v>2015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 s="16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>ROUND(E1269/D1269*100,0)</f>
        <v>107</v>
      </c>
      <c r="P1269" s="13">
        <f>IFERROR(ROUND(E1269/L1269,2),0)</f>
        <v>99.53</v>
      </c>
      <c r="Q1269" s="18" t="s">
        <v>8327</v>
      </c>
      <c r="R1269" t="s">
        <v>8331</v>
      </c>
      <c r="S1269" s="14">
        <f t="shared" si="38"/>
        <v>41914.917858796296</v>
      </c>
      <c r="T1269">
        <f t="shared" si="39"/>
        <v>2014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 s="16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>ROUND(E1270/D1270*100,0)</f>
        <v>122</v>
      </c>
      <c r="P1270" s="13">
        <f>IFERROR(ROUND(E1270/L1270,2),0)</f>
        <v>75.09</v>
      </c>
      <c r="Q1270" s="18" t="s">
        <v>8323</v>
      </c>
      <c r="R1270" t="s">
        <v>8326</v>
      </c>
      <c r="S1270" s="14">
        <f t="shared" si="38"/>
        <v>42452.876909722225</v>
      </c>
      <c r="T1270">
        <f t="shared" si="39"/>
        <v>2016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 s="16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>ROUND(E1271/D1271*100,0)</f>
        <v>122</v>
      </c>
      <c r="P1271" s="13">
        <f>IFERROR(ROUND(E1271/L1271,2),0)</f>
        <v>85.5</v>
      </c>
      <c r="Q1271" s="18" t="s">
        <v>8327</v>
      </c>
      <c r="R1271" t="s">
        <v>8331</v>
      </c>
      <c r="S1271" s="14">
        <f t="shared" si="38"/>
        <v>41370.292303240742</v>
      </c>
      <c r="T1271">
        <f t="shared" si="39"/>
        <v>2013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 s="16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>ROUND(E1272/D1272*100,0)</f>
        <v>107</v>
      </c>
      <c r="P1272" s="13">
        <f>IFERROR(ROUND(E1272/L1272,2),0)</f>
        <v>106.53</v>
      </c>
      <c r="Q1272" s="18" t="s">
        <v>8327</v>
      </c>
      <c r="R1272" t="s">
        <v>8328</v>
      </c>
      <c r="S1272" s="14">
        <f t="shared" si="38"/>
        <v>42160.708530092597</v>
      </c>
      <c r="T1272">
        <f t="shared" si="39"/>
        <v>2015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 s="16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>ROUND(E1273/D1273*100,0)</f>
        <v>106</v>
      </c>
      <c r="P1273" s="13">
        <f>IFERROR(ROUND(E1273/L1273,2),0)</f>
        <v>184.78</v>
      </c>
      <c r="Q1273" s="18" t="s">
        <v>8323</v>
      </c>
      <c r="R1273" t="s">
        <v>8326</v>
      </c>
      <c r="S1273" s="14">
        <f t="shared" si="38"/>
        <v>42746.057106481487</v>
      </c>
      <c r="T1273">
        <f t="shared" si="39"/>
        <v>2017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 s="16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>ROUND(E1274/D1274*100,0)</f>
        <v>142</v>
      </c>
      <c r="P1274" s="13">
        <f>IFERROR(ROUND(E1274/L1274,2),0)</f>
        <v>25.13</v>
      </c>
      <c r="Q1274" s="18" t="s">
        <v>8323</v>
      </c>
      <c r="R1274" t="s">
        <v>8326</v>
      </c>
      <c r="S1274" s="14">
        <f t="shared" si="38"/>
        <v>42188.467499999999</v>
      </c>
      <c r="T1274">
        <f t="shared" si="39"/>
        <v>2015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 s="16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>ROUND(E1275/D1275*100,0)</f>
        <v>106</v>
      </c>
      <c r="P1275" s="13">
        <f>IFERROR(ROUND(E1275/L1275,2),0)</f>
        <v>90.28</v>
      </c>
      <c r="Q1275" s="18" t="s">
        <v>8327</v>
      </c>
      <c r="R1275" t="s">
        <v>8331</v>
      </c>
      <c r="S1275" s="14">
        <f t="shared" si="38"/>
        <v>42141.95711805555</v>
      </c>
      <c r="T1275">
        <f t="shared" si="39"/>
        <v>2015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 s="1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>ROUND(E1276/D1276*100,0)</f>
        <v>101</v>
      </c>
      <c r="P1276" s="13">
        <f>IFERROR(ROUND(E1276/L1276,2),0)</f>
        <v>103.17</v>
      </c>
      <c r="Q1276" s="18" t="s">
        <v>8323</v>
      </c>
      <c r="R1276" t="s">
        <v>8324</v>
      </c>
      <c r="S1276" s="14">
        <f t="shared" si="38"/>
        <v>42163.29833333334</v>
      </c>
      <c r="T1276">
        <f t="shared" si="39"/>
        <v>2015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 s="16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>ROUND(E1277/D1277*100,0)</f>
        <v>384</v>
      </c>
      <c r="P1277" s="13">
        <f>IFERROR(ROUND(E1277/L1277,2),0)</f>
        <v>22.12</v>
      </c>
      <c r="Q1277" s="18" t="s">
        <v>8308</v>
      </c>
      <c r="R1277" t="s">
        <v>8309</v>
      </c>
      <c r="S1277" s="14">
        <f t="shared" si="38"/>
        <v>41719.887928240743</v>
      </c>
      <c r="T1277">
        <f t="shared" si="39"/>
        <v>2014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 s="16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>ROUND(E1278/D1278*100,0)</f>
        <v>121</v>
      </c>
      <c r="P1278" s="13">
        <f>IFERROR(ROUND(E1278/L1278,2),0)</f>
        <v>58.6</v>
      </c>
      <c r="Q1278" s="18" t="s">
        <v>8327</v>
      </c>
      <c r="R1278" t="s">
        <v>8328</v>
      </c>
      <c r="S1278" s="14">
        <f t="shared" si="38"/>
        <v>40939.02002314815</v>
      </c>
      <c r="T1278">
        <f t="shared" si="39"/>
        <v>2012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 s="16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>ROUND(E1279/D1279*100,0)</f>
        <v>105</v>
      </c>
      <c r="P1279" s="13">
        <f>IFERROR(ROUND(E1279/L1279,2),0)</f>
        <v>136</v>
      </c>
      <c r="Q1279" s="18" t="s">
        <v>8323</v>
      </c>
      <c r="R1279" t="s">
        <v>8326</v>
      </c>
      <c r="S1279" s="14">
        <f t="shared" si="38"/>
        <v>42430.839398148149</v>
      </c>
      <c r="T1279">
        <f t="shared" si="39"/>
        <v>2016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 s="16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>ROUND(E1280/D1280*100,0)</f>
        <v>105</v>
      </c>
      <c r="P1280" s="13">
        <f>IFERROR(ROUND(E1280/L1280,2),0)</f>
        <v>73.77</v>
      </c>
      <c r="Q1280" s="18" t="s">
        <v>8327</v>
      </c>
      <c r="R1280" t="s">
        <v>8331</v>
      </c>
      <c r="S1280" s="14">
        <f t="shared" si="38"/>
        <v>42759.628599537042</v>
      </c>
      <c r="T1280">
        <f t="shared" si="39"/>
        <v>2017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 s="16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>ROUND(E1281/D1281*100,0)</f>
        <v>22</v>
      </c>
      <c r="P1281" s="13">
        <f>IFERROR(ROUND(E1281/L1281,2),0)</f>
        <v>48.72</v>
      </c>
      <c r="Q1281" s="18" t="s">
        <v>8313</v>
      </c>
      <c r="R1281" t="s">
        <v>8314</v>
      </c>
      <c r="S1281" s="14">
        <f t="shared" si="38"/>
        <v>42515.439421296294</v>
      </c>
      <c r="T1281">
        <f t="shared" si="39"/>
        <v>2016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 s="16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>ROUND(E1282/D1282*100,0)</f>
        <v>105</v>
      </c>
      <c r="P1282" s="13">
        <f>IFERROR(ROUND(E1282/L1282,2),0)</f>
        <v>42.72</v>
      </c>
      <c r="Q1282" s="18" t="s">
        <v>8327</v>
      </c>
      <c r="R1282" t="s">
        <v>8336</v>
      </c>
      <c r="S1282" s="14">
        <f t="shared" si="38"/>
        <v>42128.820231481484</v>
      </c>
      <c r="T1282">
        <f t="shared" si="39"/>
        <v>2015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 s="16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>ROUND(E1283/D1283*100,0)</f>
        <v>119</v>
      </c>
      <c r="P1283" s="13">
        <f>IFERROR(ROUND(E1283/L1283,2),0)</f>
        <v>44.96</v>
      </c>
      <c r="Q1283" s="18" t="s">
        <v>8327</v>
      </c>
      <c r="R1283" t="s">
        <v>8338</v>
      </c>
      <c r="S1283" s="14">
        <f t="shared" ref="S1283:S1346" si="40">(((J1283/60)/60)/24)+DATE(1970,1,1)</f>
        <v>40564.649456018517</v>
      </c>
      <c r="T1283">
        <f t="shared" ref="T1283:T1346" si="41">YEAR(S1283)</f>
        <v>2011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 s="16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>ROUND(E1284/D1284*100,0)</f>
        <v>119</v>
      </c>
      <c r="P1284" s="13">
        <f>IFERROR(ROUND(E1284/L1284,2),0)</f>
        <v>46.4</v>
      </c>
      <c r="Q1284" s="18" t="s">
        <v>8327</v>
      </c>
      <c r="R1284" t="s">
        <v>8328</v>
      </c>
      <c r="S1284" s="14">
        <f t="shared" si="40"/>
        <v>40771.916701388887</v>
      </c>
      <c r="T1284">
        <f t="shared" si="41"/>
        <v>2011</v>
      </c>
    </row>
    <row r="1285" spans="1:20" ht="48" x14ac:dyDescent="0.2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 s="16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>ROUND(E1285/D1285*100,0)</f>
        <v>60</v>
      </c>
      <c r="P1285" s="13">
        <f>IFERROR(ROUND(E1285/L1285,2),0)</f>
        <v>174</v>
      </c>
      <c r="Q1285" s="18" t="s">
        <v>8323</v>
      </c>
      <c r="R1285" t="s">
        <v>8335</v>
      </c>
      <c r="S1285" s="14">
        <f t="shared" si="40"/>
        <v>41968.938993055555</v>
      </c>
      <c r="T1285">
        <f t="shared" si="41"/>
        <v>2014</v>
      </c>
    </row>
    <row r="1286" spans="1:20" ht="48" x14ac:dyDescent="0.2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 s="1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>ROUND(E1286/D1286*100,0)</f>
        <v>139</v>
      </c>
      <c r="P1286" s="13">
        <f>IFERROR(ROUND(E1286/L1286,2),0)</f>
        <v>62.33</v>
      </c>
      <c r="Q1286" s="18" t="s">
        <v>8323</v>
      </c>
      <c r="R1286" t="s">
        <v>8326</v>
      </c>
      <c r="S1286" s="14">
        <f t="shared" si="40"/>
        <v>41772.685393518521</v>
      </c>
      <c r="T1286">
        <f t="shared" si="41"/>
        <v>2014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 s="16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>ROUND(E1287/D1287*100,0)</f>
        <v>119</v>
      </c>
      <c r="P1287" s="13">
        <f>IFERROR(ROUND(E1287/L1287,2),0)</f>
        <v>63.18</v>
      </c>
      <c r="Q1287" s="18" t="s">
        <v>8327</v>
      </c>
      <c r="R1287" t="s">
        <v>8331</v>
      </c>
      <c r="S1287" s="14">
        <f t="shared" si="40"/>
        <v>40465.655266203699</v>
      </c>
      <c r="T1287">
        <f t="shared" si="41"/>
        <v>2010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 s="16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>ROUND(E1288/D1288*100,0)</f>
        <v>166</v>
      </c>
      <c r="P1288" s="13">
        <f>IFERROR(ROUND(E1288/L1288,2),0)</f>
        <v>46.65</v>
      </c>
      <c r="Q1288" s="18" t="s">
        <v>8327</v>
      </c>
      <c r="R1288" t="s">
        <v>8328</v>
      </c>
      <c r="S1288" s="14">
        <f t="shared" si="40"/>
        <v>40299.239953703705</v>
      </c>
      <c r="T1288">
        <f t="shared" si="41"/>
        <v>2010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 s="16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>ROUND(E1289/D1289*100,0)</f>
        <v>104</v>
      </c>
      <c r="P1289" s="13">
        <f>IFERROR(ROUND(E1289/L1289,2),0)</f>
        <v>79.83</v>
      </c>
      <c r="Q1289" s="18" t="s">
        <v>8327</v>
      </c>
      <c r="R1289" t="s">
        <v>8331</v>
      </c>
      <c r="S1289" s="14">
        <f t="shared" si="40"/>
        <v>41628.833680555559</v>
      </c>
      <c r="T1289">
        <f t="shared" si="41"/>
        <v>2013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 s="16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>ROUND(E1290/D1290*100,0)</f>
        <v>138</v>
      </c>
      <c r="P1290" s="13">
        <f>IFERROR(ROUND(E1290/L1290,2),0)</f>
        <v>51.88</v>
      </c>
      <c r="Q1290" s="18" t="s">
        <v>8323</v>
      </c>
      <c r="R1290" t="s">
        <v>8326</v>
      </c>
      <c r="S1290" s="14">
        <f t="shared" si="40"/>
        <v>41796.771597222221</v>
      </c>
      <c r="T1290">
        <f t="shared" si="41"/>
        <v>2014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 s="16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>ROUND(E1291/D1291*100,0)</f>
        <v>138</v>
      </c>
      <c r="P1291" s="13">
        <f>IFERROR(ROUND(E1291/L1291,2),0)</f>
        <v>109.08</v>
      </c>
      <c r="Q1291" s="18" t="s">
        <v>8323</v>
      </c>
      <c r="R1291" t="s">
        <v>8326</v>
      </c>
      <c r="S1291" s="14">
        <f t="shared" si="40"/>
        <v>42685.974004629628</v>
      </c>
      <c r="T1291">
        <f t="shared" si="41"/>
        <v>2016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 s="16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>ROUND(E1292/D1292*100,0)</f>
        <v>104</v>
      </c>
      <c r="P1292" s="13">
        <f>IFERROR(ROUND(E1292/L1292,2),0)</f>
        <v>76.67</v>
      </c>
      <c r="Q1292" s="18" t="s">
        <v>8327</v>
      </c>
      <c r="R1292" t="s">
        <v>8331</v>
      </c>
      <c r="S1292" s="14">
        <f t="shared" si="40"/>
        <v>41852.730219907404</v>
      </c>
      <c r="T1292">
        <f t="shared" si="41"/>
        <v>2014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 s="16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>ROUND(E1293/D1293*100,0)</f>
        <v>103</v>
      </c>
      <c r="P1293" s="13">
        <f>IFERROR(ROUND(E1293/L1293,2),0)</f>
        <v>36.61</v>
      </c>
      <c r="Q1293" s="18" t="s">
        <v>8323</v>
      </c>
      <c r="R1293" t="s">
        <v>8326</v>
      </c>
      <c r="S1293" s="14">
        <f t="shared" si="40"/>
        <v>42155.696793981479</v>
      </c>
      <c r="T1293">
        <f t="shared" si="41"/>
        <v>2015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 s="16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>ROUND(E1294/D1294*100,0)</f>
        <v>176</v>
      </c>
      <c r="P1294" s="13">
        <f>IFERROR(ROUND(E1294/L1294,2),0)</f>
        <v>56.64</v>
      </c>
      <c r="Q1294" s="18" t="s">
        <v>8313</v>
      </c>
      <c r="R1294" t="s">
        <v>8314</v>
      </c>
      <c r="S1294" s="14">
        <f t="shared" si="40"/>
        <v>41941.802384259259</v>
      </c>
      <c r="T1294">
        <f t="shared" si="41"/>
        <v>2014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 s="16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>ROUND(E1295/D1295*100,0)</f>
        <v>39</v>
      </c>
      <c r="P1295" s="13">
        <f>IFERROR(ROUND(E1295/L1295,2),0)</f>
        <v>64.53</v>
      </c>
      <c r="Q1295" s="18" t="s">
        <v>8319</v>
      </c>
      <c r="R1295" t="s">
        <v>8320</v>
      </c>
      <c r="S1295" s="14">
        <f t="shared" si="40"/>
        <v>42799.260428240741</v>
      </c>
      <c r="T1295">
        <f t="shared" si="41"/>
        <v>2017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 s="1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>ROUND(E1296/D1296*100,0)</f>
        <v>137</v>
      </c>
      <c r="P1296" s="13">
        <f>IFERROR(ROUND(E1296/L1296,2),0)</f>
        <v>50.29</v>
      </c>
      <c r="Q1296" s="18" t="s">
        <v>8321</v>
      </c>
      <c r="R1296" t="s">
        <v>8322</v>
      </c>
      <c r="S1296" s="14">
        <f t="shared" si="40"/>
        <v>41032.071134259262</v>
      </c>
      <c r="T1296">
        <f t="shared" si="41"/>
        <v>2012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 s="16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>ROUND(E1297/D1297*100,0)</f>
        <v>103</v>
      </c>
      <c r="P1297" s="13">
        <f>IFERROR(ROUND(E1297/L1297,2),0)</f>
        <v>65.38</v>
      </c>
      <c r="Q1297" s="18" t="s">
        <v>8327</v>
      </c>
      <c r="R1297" t="s">
        <v>8331</v>
      </c>
      <c r="S1297" s="14">
        <f t="shared" si="40"/>
        <v>42465.542905092589</v>
      </c>
      <c r="T1297">
        <f t="shared" si="41"/>
        <v>2016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 s="16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>ROUND(E1298/D1298*100,0)</f>
        <v>103</v>
      </c>
      <c r="P1298" s="13">
        <f>IFERROR(ROUND(E1298/L1298,2),0)</f>
        <v>62.17</v>
      </c>
      <c r="Q1298" s="18" t="s">
        <v>8327</v>
      </c>
      <c r="R1298" t="s">
        <v>8331</v>
      </c>
      <c r="S1298" s="14">
        <f t="shared" si="40"/>
        <v>41451.062905092593</v>
      </c>
      <c r="T1298">
        <f t="shared" si="41"/>
        <v>2013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 s="16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>ROUND(E1299/D1299*100,0)</f>
        <v>29</v>
      </c>
      <c r="P1299" s="13">
        <f>IFERROR(ROUND(E1299/L1299,2),0)</f>
        <v>44.48</v>
      </c>
      <c r="Q1299" s="18" t="s">
        <v>8313</v>
      </c>
      <c r="R1299" t="s">
        <v>8351</v>
      </c>
      <c r="S1299" s="14">
        <f t="shared" si="40"/>
        <v>42433.726168981477</v>
      </c>
      <c r="T1299">
        <f t="shared" si="41"/>
        <v>2016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 s="16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>ROUND(E1300/D1300*100,0)</f>
        <v>102</v>
      </c>
      <c r="P1300" s="13">
        <f>IFERROR(ROUND(E1300/L1300,2),0)</f>
        <v>85.21</v>
      </c>
      <c r="Q1300" s="18" t="s">
        <v>8323</v>
      </c>
      <c r="R1300" t="s">
        <v>8326</v>
      </c>
      <c r="S1300" s="14">
        <f t="shared" si="40"/>
        <v>42044.184988425928</v>
      </c>
      <c r="T1300">
        <f t="shared" si="41"/>
        <v>2015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 s="16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>ROUND(E1301/D1301*100,0)</f>
        <v>102</v>
      </c>
      <c r="P1301" s="13">
        <f>IFERROR(ROUND(E1301/L1301,2),0)</f>
        <v>57.54</v>
      </c>
      <c r="Q1301" s="18" t="s">
        <v>8327</v>
      </c>
      <c r="R1301" t="s">
        <v>8341</v>
      </c>
      <c r="S1301" s="14">
        <f t="shared" si="40"/>
        <v>41546.75105324074</v>
      </c>
      <c r="T1301">
        <f t="shared" si="41"/>
        <v>2013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 s="16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>ROUND(E1302/D1302*100,0)</f>
        <v>136</v>
      </c>
      <c r="P1302" s="13">
        <f>IFERROR(ROUND(E1302/L1302,2),0)</f>
        <v>46.42</v>
      </c>
      <c r="Q1302" s="18" t="s">
        <v>8323</v>
      </c>
      <c r="R1302" t="s">
        <v>8326</v>
      </c>
      <c r="S1302" s="14">
        <f t="shared" si="40"/>
        <v>42102.743773148148</v>
      </c>
      <c r="T1302">
        <f t="shared" si="41"/>
        <v>2015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 s="16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>ROUND(E1303/D1303*100,0)</f>
        <v>102</v>
      </c>
      <c r="P1303" s="13">
        <f>IFERROR(ROUND(E1303/L1303,2),0)</f>
        <v>204.05</v>
      </c>
      <c r="Q1303" s="18" t="s">
        <v>8323</v>
      </c>
      <c r="R1303" t="s">
        <v>8326</v>
      </c>
      <c r="S1303" s="14">
        <f t="shared" si="40"/>
        <v>42186.855879629627</v>
      </c>
      <c r="T1303">
        <f t="shared" si="41"/>
        <v>2015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 s="16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>ROUND(E1304/D1304*100,0)</f>
        <v>102</v>
      </c>
      <c r="P1304" s="13">
        <f>IFERROR(ROUND(E1304/L1304,2),0)</f>
        <v>60.87</v>
      </c>
      <c r="Q1304" s="18" t="s">
        <v>8319</v>
      </c>
      <c r="R1304" t="s">
        <v>8320</v>
      </c>
      <c r="S1304" s="14">
        <f t="shared" si="40"/>
        <v>41918.670115740737</v>
      </c>
      <c r="T1304">
        <f t="shared" si="41"/>
        <v>2014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 s="16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>ROUND(E1305/D1305*100,0)</f>
        <v>102</v>
      </c>
      <c r="P1305" s="13">
        <f>IFERROR(ROUND(E1305/L1305,2),0)</f>
        <v>84.85</v>
      </c>
      <c r="Q1305" s="18" t="s">
        <v>8323</v>
      </c>
      <c r="R1305" t="s">
        <v>8326</v>
      </c>
      <c r="S1305" s="14">
        <f t="shared" si="40"/>
        <v>41846.667326388888</v>
      </c>
      <c r="T1305">
        <f t="shared" si="41"/>
        <v>2014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 s="1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>ROUND(E1306/D1306*100,0)</f>
        <v>203</v>
      </c>
      <c r="P1306" s="13">
        <f>IFERROR(ROUND(E1306/L1306,2),0)</f>
        <v>30.58</v>
      </c>
      <c r="Q1306" s="18" t="s">
        <v>8327</v>
      </c>
      <c r="R1306" t="s">
        <v>8331</v>
      </c>
      <c r="S1306" s="14">
        <f t="shared" si="40"/>
        <v>42568.759374999994</v>
      </c>
      <c r="T1306">
        <f t="shared" si="41"/>
        <v>2016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 s="16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>ROUND(E1307/D1307*100,0)</f>
        <v>41</v>
      </c>
      <c r="P1307" s="13">
        <f>IFERROR(ROUND(E1307/L1307,2),0)</f>
        <v>81.319999999999993</v>
      </c>
      <c r="Q1307" s="18" t="s">
        <v>8323</v>
      </c>
      <c r="R1307" t="s">
        <v>8326</v>
      </c>
      <c r="S1307" s="14">
        <f t="shared" si="40"/>
        <v>41766.617291666669</v>
      </c>
      <c r="T1307">
        <f t="shared" si="41"/>
        <v>2014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 s="16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>ROUND(E1308/D1308*100,0)</f>
        <v>102</v>
      </c>
      <c r="P1308" s="13">
        <f>IFERROR(ROUND(E1308/L1308,2),0)</f>
        <v>86.49</v>
      </c>
      <c r="Q1308" s="18" t="s">
        <v>8327</v>
      </c>
      <c r="R1308" t="s">
        <v>8331</v>
      </c>
      <c r="S1308" s="14">
        <f t="shared" si="40"/>
        <v>40750.340902777774</v>
      </c>
      <c r="T1308">
        <f t="shared" si="41"/>
        <v>2011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 s="16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>ROUND(E1309/D1309*100,0)</f>
        <v>101</v>
      </c>
      <c r="P1309" s="13">
        <f>IFERROR(ROUND(E1309/L1309,2),0)</f>
        <v>126.72</v>
      </c>
      <c r="Q1309" s="18" t="s">
        <v>8323</v>
      </c>
      <c r="R1309" t="s">
        <v>8335</v>
      </c>
      <c r="S1309" s="14">
        <f t="shared" si="40"/>
        <v>42004.703865740739</v>
      </c>
      <c r="T1309">
        <f t="shared" si="41"/>
        <v>2014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 s="16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>ROUND(E1310/D1310*100,0)</f>
        <v>108</v>
      </c>
      <c r="P1310" s="13">
        <f>IFERROR(ROUND(E1310/L1310,2),0)</f>
        <v>46.61</v>
      </c>
      <c r="Q1310" s="18" t="s">
        <v>8323</v>
      </c>
      <c r="R1310" t="s">
        <v>8326</v>
      </c>
      <c r="S1310" s="14">
        <f t="shared" si="40"/>
        <v>41884.056747685187</v>
      </c>
      <c r="T1310">
        <f t="shared" si="41"/>
        <v>2014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 s="16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>ROUND(E1311/D1311*100,0)</f>
        <v>101</v>
      </c>
      <c r="P1311" s="13">
        <f>IFERROR(ROUND(E1311/L1311,2),0)</f>
        <v>76.45</v>
      </c>
      <c r="Q1311" s="18" t="s">
        <v>8321</v>
      </c>
      <c r="R1311" t="s">
        <v>8332</v>
      </c>
      <c r="S1311" s="14">
        <f t="shared" si="40"/>
        <v>41842.292997685188</v>
      </c>
      <c r="T1311">
        <f t="shared" si="41"/>
        <v>2014</v>
      </c>
    </row>
    <row r="1312" spans="1:20" ht="48" x14ac:dyDescent="0.2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 s="16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>ROUND(E1312/D1312*100,0)</f>
        <v>119</v>
      </c>
      <c r="P1312" s="13">
        <f>IFERROR(ROUND(E1312/L1312,2),0)</f>
        <v>176.09</v>
      </c>
      <c r="Q1312" s="18" t="s">
        <v>8323</v>
      </c>
      <c r="R1312" t="s">
        <v>8326</v>
      </c>
      <c r="S1312" s="14">
        <f t="shared" si="40"/>
        <v>41964.716319444444</v>
      </c>
      <c r="T1312">
        <f t="shared" si="41"/>
        <v>2014</v>
      </c>
    </row>
    <row r="1313" spans="1:20" ht="48" x14ac:dyDescent="0.2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 s="16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>ROUND(E1313/D1313*100,0)</f>
        <v>135</v>
      </c>
      <c r="P1313" s="13">
        <f>IFERROR(ROUND(E1313/L1313,2),0)</f>
        <v>168.75</v>
      </c>
      <c r="Q1313" s="18" t="s">
        <v>8323</v>
      </c>
      <c r="R1313" t="s">
        <v>8326</v>
      </c>
      <c r="S1313" s="14">
        <f t="shared" si="40"/>
        <v>42483.675208333334</v>
      </c>
      <c r="T1313">
        <f t="shared" si="41"/>
        <v>2016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 s="16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>ROUND(E1314/D1314*100,0)</f>
        <v>108</v>
      </c>
      <c r="P1314" s="13">
        <f>IFERROR(ROUND(E1314/L1314,2),0)</f>
        <v>56.98</v>
      </c>
      <c r="Q1314" s="18" t="s">
        <v>8313</v>
      </c>
      <c r="R1314" t="s">
        <v>8314</v>
      </c>
      <c r="S1314" s="14">
        <f t="shared" si="40"/>
        <v>42606.347233796296</v>
      </c>
      <c r="T1314">
        <f t="shared" si="41"/>
        <v>2016</v>
      </c>
    </row>
    <row r="1315" spans="1:20" ht="32" x14ac:dyDescent="0.2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 s="16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>ROUND(E1315/D1315*100,0)</f>
        <v>101</v>
      </c>
      <c r="P1315" s="13">
        <f>IFERROR(ROUND(E1315/L1315,2),0)</f>
        <v>98.54</v>
      </c>
      <c r="Q1315" s="18" t="s">
        <v>8323</v>
      </c>
      <c r="R1315" t="s">
        <v>8326</v>
      </c>
      <c r="S1315" s="14">
        <f t="shared" si="40"/>
        <v>41829.788252314815</v>
      </c>
      <c r="T1315">
        <f t="shared" si="41"/>
        <v>2014</v>
      </c>
    </row>
    <row r="1316" spans="1:20" ht="48" x14ac:dyDescent="0.2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 s="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>ROUND(E1316/D1316*100,0)</f>
        <v>115</v>
      </c>
      <c r="P1316" s="13">
        <f>IFERROR(ROUND(E1316/L1316,2),0)</f>
        <v>85.96</v>
      </c>
      <c r="Q1316" s="18" t="s">
        <v>8321</v>
      </c>
      <c r="R1316" t="s">
        <v>8343</v>
      </c>
      <c r="S1316" s="14">
        <f t="shared" si="40"/>
        <v>41357.209166666667</v>
      </c>
      <c r="T1316">
        <f t="shared" si="41"/>
        <v>2013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 s="16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>ROUND(E1317/D1317*100,0)</f>
        <v>101</v>
      </c>
      <c r="P1317" s="13">
        <f>IFERROR(ROUND(E1317/L1317,2),0)</f>
        <v>45.88</v>
      </c>
      <c r="Q1317" s="18" t="s">
        <v>8327</v>
      </c>
      <c r="R1317" t="s">
        <v>8331</v>
      </c>
      <c r="S1317" s="14">
        <f t="shared" si="40"/>
        <v>41774.737060185187</v>
      </c>
      <c r="T1317">
        <f t="shared" si="41"/>
        <v>2014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 s="16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>ROUND(E1318/D1318*100,0)</f>
        <v>101</v>
      </c>
      <c r="P1318" s="13">
        <f>IFERROR(ROUND(E1318/L1318,2),0)</f>
        <v>72.05</v>
      </c>
      <c r="Q1318" s="18" t="s">
        <v>8323</v>
      </c>
      <c r="R1318" t="s">
        <v>8326</v>
      </c>
      <c r="S1318" s="14">
        <f t="shared" si="40"/>
        <v>41752.83457175926</v>
      </c>
      <c r="T1318">
        <f t="shared" si="41"/>
        <v>2014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 s="16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>ROUND(E1319/D1319*100,0)</f>
        <v>101</v>
      </c>
      <c r="P1319" s="13">
        <f>IFERROR(ROUND(E1319/L1319,2),0)</f>
        <v>310</v>
      </c>
      <c r="Q1319" s="18" t="s">
        <v>8323</v>
      </c>
      <c r="R1319" t="s">
        <v>8326</v>
      </c>
      <c r="S1319" s="14">
        <f t="shared" si="40"/>
        <v>42102.866307870368</v>
      </c>
      <c r="T1319">
        <f t="shared" si="41"/>
        <v>2015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 s="16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>ROUND(E1320/D1320*100,0)</f>
        <v>101</v>
      </c>
      <c r="P1320" s="13">
        <f>IFERROR(ROUND(E1320/L1320,2),0)</f>
        <v>115.09</v>
      </c>
      <c r="Q1320" s="18" t="s">
        <v>8327</v>
      </c>
      <c r="R1320" t="s">
        <v>8328</v>
      </c>
      <c r="S1320" s="14">
        <f t="shared" si="40"/>
        <v>40860.67050925926</v>
      </c>
      <c r="T1320">
        <f t="shared" si="41"/>
        <v>2011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 s="16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>ROUND(E1321/D1321*100,0)</f>
        <v>161</v>
      </c>
      <c r="P1321" s="13">
        <f>IFERROR(ROUND(E1321/L1321,2),0)</f>
        <v>41.04</v>
      </c>
      <c r="Q1321" s="18" t="s">
        <v>8327</v>
      </c>
      <c r="R1321" t="s">
        <v>8338</v>
      </c>
      <c r="S1321" s="14">
        <f t="shared" si="40"/>
        <v>41331.253159722226</v>
      </c>
      <c r="T1321">
        <f t="shared" si="41"/>
        <v>2013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 s="16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>ROUND(E1322/D1322*100,0)</f>
        <v>115</v>
      </c>
      <c r="P1322" s="13">
        <f>IFERROR(ROUND(E1322/L1322,2),0)</f>
        <v>46.22</v>
      </c>
      <c r="Q1322" s="18" t="s">
        <v>8327</v>
      </c>
      <c r="R1322" t="s">
        <v>8331</v>
      </c>
      <c r="S1322" s="14">
        <f t="shared" si="40"/>
        <v>41882.590127314819</v>
      </c>
      <c r="T1322">
        <f t="shared" si="41"/>
        <v>2014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 s="16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>ROUND(E1323/D1323*100,0)</f>
        <v>100</v>
      </c>
      <c r="P1323" s="13">
        <f>IFERROR(ROUND(E1323/L1323,2),0)</f>
        <v>65.87</v>
      </c>
      <c r="Q1323" s="18" t="s">
        <v>8323</v>
      </c>
      <c r="R1323" t="s">
        <v>8326</v>
      </c>
      <c r="S1323" s="14">
        <f t="shared" si="40"/>
        <v>42561.154664351852</v>
      </c>
      <c r="T1323">
        <f t="shared" si="41"/>
        <v>2016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 s="16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>ROUND(E1324/D1324*100,0)</f>
        <v>100</v>
      </c>
      <c r="P1324" s="13">
        <f>IFERROR(ROUND(E1324/L1324,2),0)</f>
        <v>34.92</v>
      </c>
      <c r="Q1324" s="18" t="s">
        <v>8323</v>
      </c>
      <c r="R1324" t="s">
        <v>8326</v>
      </c>
      <c r="S1324" s="14">
        <f t="shared" si="40"/>
        <v>42734.789444444439</v>
      </c>
      <c r="T1324">
        <f t="shared" si="41"/>
        <v>2016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 s="16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>ROUND(E1325/D1325*100,0)</f>
        <v>115</v>
      </c>
      <c r="P1325" s="13">
        <f>IFERROR(ROUND(E1325/L1325,2),0)</f>
        <v>72.91</v>
      </c>
      <c r="Q1325" s="18" t="s">
        <v>8327</v>
      </c>
      <c r="R1325" t="s">
        <v>8328</v>
      </c>
      <c r="S1325" s="14">
        <f t="shared" si="40"/>
        <v>41004.156886574077</v>
      </c>
      <c r="T1325">
        <f t="shared" si="41"/>
        <v>2012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 s="1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>ROUND(E1326/D1326*100,0)</f>
        <v>100</v>
      </c>
      <c r="P1326" s="13">
        <f>IFERROR(ROUND(E1326/L1326,2),0)</f>
        <v>121.36</v>
      </c>
      <c r="Q1326" s="18" t="s">
        <v>8323</v>
      </c>
      <c r="R1326" t="s">
        <v>8326</v>
      </c>
      <c r="S1326" s="14">
        <f t="shared" si="40"/>
        <v>41995.870486111111</v>
      </c>
      <c r="T1326">
        <f t="shared" si="41"/>
        <v>2014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 s="16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>ROUND(E1327/D1327*100,0)</f>
        <v>133</v>
      </c>
      <c r="P1327" s="13">
        <f>IFERROR(ROUND(E1327/L1327,2),0)</f>
        <v>57.2</v>
      </c>
      <c r="Q1327" s="18" t="s">
        <v>8323</v>
      </c>
      <c r="R1327" t="s">
        <v>8326</v>
      </c>
      <c r="S1327" s="14">
        <f t="shared" si="40"/>
        <v>42538.73583333334</v>
      </c>
      <c r="T1327">
        <f t="shared" si="41"/>
        <v>2016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 s="16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>ROUND(E1328/D1328*100,0)</f>
        <v>100</v>
      </c>
      <c r="P1328" s="13">
        <f>IFERROR(ROUND(E1328/L1328,2),0)</f>
        <v>81.67</v>
      </c>
      <c r="Q1328" s="18" t="s">
        <v>8323</v>
      </c>
      <c r="R1328" t="s">
        <v>8326</v>
      </c>
      <c r="S1328" s="14">
        <f t="shared" si="40"/>
        <v>42447.894432870366</v>
      </c>
      <c r="T1328">
        <f t="shared" si="41"/>
        <v>2016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 s="16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>ROUND(E1329/D1329*100,0)</f>
        <v>100</v>
      </c>
      <c r="P1329" s="13">
        <f>IFERROR(ROUND(E1329/L1329,2),0)</f>
        <v>40.01</v>
      </c>
      <c r="Q1329" s="18" t="s">
        <v>8321</v>
      </c>
      <c r="R1329" t="s">
        <v>8343</v>
      </c>
      <c r="S1329" s="14">
        <f t="shared" si="40"/>
        <v>40795.820150462961</v>
      </c>
      <c r="T1329">
        <f t="shared" si="41"/>
        <v>2011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 s="16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>ROUND(E1330/D1330*100,0)</f>
        <v>105</v>
      </c>
      <c r="P1330" s="13">
        <f>IFERROR(ROUND(E1330/L1330,2),0)</f>
        <v>114.29</v>
      </c>
      <c r="Q1330" s="18" t="s">
        <v>8323</v>
      </c>
      <c r="R1330" t="s">
        <v>8326</v>
      </c>
      <c r="S1330" s="14">
        <f t="shared" si="40"/>
        <v>42268.009224537032</v>
      </c>
      <c r="T1330">
        <f t="shared" si="41"/>
        <v>2015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 s="16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>ROUND(E1331/D1331*100,0)</f>
        <v>100</v>
      </c>
      <c r="P1331" s="13">
        <f>IFERROR(ROUND(E1331/L1331,2),0)</f>
        <v>129.03</v>
      </c>
      <c r="Q1331" s="18" t="s">
        <v>8323</v>
      </c>
      <c r="R1331" t="s">
        <v>8326</v>
      </c>
      <c r="S1331" s="14">
        <f t="shared" si="40"/>
        <v>42676.065150462964</v>
      </c>
      <c r="T1331">
        <f t="shared" si="41"/>
        <v>2016</v>
      </c>
    </row>
    <row r="1332" spans="1:20" ht="48" x14ac:dyDescent="0.2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 s="16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>ROUND(E1332/D1332*100,0)</f>
        <v>100</v>
      </c>
      <c r="P1332" s="13">
        <f>IFERROR(ROUND(E1332/L1332,2),0)</f>
        <v>307.69</v>
      </c>
      <c r="Q1332" s="18" t="s">
        <v>8323</v>
      </c>
      <c r="R1332" t="s">
        <v>8326</v>
      </c>
      <c r="S1332" s="14">
        <f t="shared" si="40"/>
        <v>41794.817523148151</v>
      </c>
      <c r="T1332">
        <f t="shared" si="41"/>
        <v>2014</v>
      </c>
    </row>
    <row r="1333" spans="1:20" ht="48" x14ac:dyDescent="0.2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 s="16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>ROUND(E1333/D1333*100,0)</f>
        <v>107</v>
      </c>
      <c r="P1333" s="13">
        <f>IFERROR(ROUND(E1333/L1333,2),0)</f>
        <v>74.069999999999993</v>
      </c>
      <c r="Q1333" s="18" t="s">
        <v>8323</v>
      </c>
      <c r="R1333" t="s">
        <v>8324</v>
      </c>
      <c r="S1333" s="14">
        <f t="shared" si="40"/>
        <v>42139.014525462961</v>
      </c>
      <c r="T1333">
        <f t="shared" si="41"/>
        <v>2015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 s="16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>ROUND(E1334/D1334*100,0)</f>
        <v>36</v>
      </c>
      <c r="P1334" s="13">
        <f>IFERROR(ROUND(E1334/L1334,2),0)</f>
        <v>104.89</v>
      </c>
      <c r="Q1334" s="18" t="s">
        <v>8313</v>
      </c>
      <c r="R1334" t="s">
        <v>8314</v>
      </c>
      <c r="S1334" s="14">
        <f t="shared" si="40"/>
        <v>42585.691898148143</v>
      </c>
      <c r="T1334">
        <f t="shared" si="41"/>
        <v>2016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 s="16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>ROUND(E1335/D1335*100,0)</f>
        <v>114</v>
      </c>
      <c r="P1335" s="13">
        <f>IFERROR(ROUND(E1335/L1335,2),0)</f>
        <v>47.4</v>
      </c>
      <c r="Q1335" s="18" t="s">
        <v>8321</v>
      </c>
      <c r="R1335" t="s">
        <v>8322</v>
      </c>
      <c r="S1335" s="14">
        <f t="shared" si="40"/>
        <v>40213.323599537034</v>
      </c>
      <c r="T1335">
        <f t="shared" si="41"/>
        <v>2010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 s="1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>ROUND(E1336/D1336*100,0)</f>
        <v>114</v>
      </c>
      <c r="P1336" s="13">
        <f>IFERROR(ROUND(E1336/L1336,2),0)</f>
        <v>69.790000000000006</v>
      </c>
      <c r="Q1336" s="18" t="s">
        <v>8321</v>
      </c>
      <c r="R1336" t="s">
        <v>8343</v>
      </c>
      <c r="S1336" s="14">
        <f t="shared" si="40"/>
        <v>40595.497164351851</v>
      </c>
      <c r="T1336">
        <f t="shared" si="41"/>
        <v>2011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 s="16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>ROUND(E1337/D1337*100,0)</f>
        <v>179</v>
      </c>
      <c r="P1337" s="13">
        <f>IFERROR(ROUND(E1337/L1337,2),0)</f>
        <v>53.73</v>
      </c>
      <c r="Q1337" s="18" t="s">
        <v>8311</v>
      </c>
      <c r="R1337" t="s">
        <v>8333</v>
      </c>
      <c r="S1337" s="14">
        <f t="shared" si="40"/>
        <v>41367.572280092594</v>
      </c>
      <c r="T1337">
        <f t="shared" si="41"/>
        <v>2013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 s="16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>ROUND(E1338/D1338*100,0)</f>
        <v>132</v>
      </c>
      <c r="P1338" s="13">
        <f>IFERROR(ROUND(E1338/L1338,2),0)</f>
        <v>63.03</v>
      </c>
      <c r="Q1338" s="18" t="s">
        <v>8327</v>
      </c>
      <c r="R1338" t="s">
        <v>8328</v>
      </c>
      <c r="S1338" s="14">
        <f t="shared" si="40"/>
        <v>42173.746342592596</v>
      </c>
      <c r="T1338">
        <f t="shared" si="41"/>
        <v>2015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 s="16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>ROUND(E1339/D1339*100,0)</f>
        <v>132</v>
      </c>
      <c r="P1339" s="13">
        <f>IFERROR(ROUND(E1339/L1339,2),0)</f>
        <v>70.63</v>
      </c>
      <c r="Q1339" s="18" t="s">
        <v>8327</v>
      </c>
      <c r="R1339" t="s">
        <v>8331</v>
      </c>
      <c r="S1339" s="14">
        <f t="shared" si="40"/>
        <v>40778.770011574074</v>
      </c>
      <c r="T1339">
        <f t="shared" si="41"/>
        <v>2011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 s="16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>ROUND(E1340/D1340*100,0)</f>
        <v>101</v>
      </c>
      <c r="P1340" s="13">
        <f>IFERROR(ROUND(E1340/L1340,2),0)</f>
        <v>53.95</v>
      </c>
      <c r="Q1340" s="18" t="s">
        <v>8323</v>
      </c>
      <c r="R1340" t="s">
        <v>8324</v>
      </c>
      <c r="S1340" s="14">
        <f t="shared" si="40"/>
        <v>41780.745254629634</v>
      </c>
      <c r="T1340">
        <f t="shared" si="41"/>
        <v>2014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 s="16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>ROUND(E1341/D1341*100,0)</f>
        <v>171</v>
      </c>
      <c r="P1341" s="13">
        <f>IFERROR(ROUND(E1341/L1341,2),0)</f>
        <v>46.18</v>
      </c>
      <c r="Q1341" s="18" t="s">
        <v>8327</v>
      </c>
      <c r="R1341" t="s">
        <v>8328</v>
      </c>
      <c r="S1341" s="14">
        <f t="shared" si="40"/>
        <v>41605.868449074071</v>
      </c>
      <c r="T1341">
        <f t="shared" si="41"/>
        <v>2013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 s="16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>ROUND(E1342/D1342*100,0)</f>
        <v>112</v>
      </c>
      <c r="P1342" s="13">
        <f>IFERROR(ROUND(E1342/L1342,2),0)</f>
        <v>47.76</v>
      </c>
      <c r="Q1342" s="18" t="s">
        <v>8327</v>
      </c>
      <c r="R1342" t="s">
        <v>8331</v>
      </c>
      <c r="S1342" s="14">
        <f t="shared" si="40"/>
        <v>42719.90834490741</v>
      </c>
      <c r="T1342">
        <f t="shared" si="41"/>
        <v>2016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 s="16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>ROUND(E1343/D1343*100,0)</f>
        <v>112</v>
      </c>
      <c r="P1343" s="13">
        <f>IFERROR(ROUND(E1343/L1343,2),0)</f>
        <v>60.15</v>
      </c>
      <c r="Q1343" s="18" t="s">
        <v>8327</v>
      </c>
      <c r="R1343" t="s">
        <v>8341</v>
      </c>
      <c r="S1343" s="14">
        <f t="shared" si="40"/>
        <v>41524.858553240738</v>
      </c>
      <c r="T1343">
        <f t="shared" si="41"/>
        <v>2013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 s="16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>ROUND(E1344/D1344*100,0)</f>
        <v>130</v>
      </c>
      <c r="P1344" s="13">
        <f>IFERROR(ROUND(E1344/L1344,2),0)</f>
        <v>61.06</v>
      </c>
      <c r="Q1344" s="18" t="s">
        <v>8323</v>
      </c>
      <c r="R1344" t="s">
        <v>8326</v>
      </c>
      <c r="S1344" s="14">
        <f t="shared" si="40"/>
        <v>42566.604826388888</v>
      </c>
      <c r="T1344">
        <f t="shared" si="41"/>
        <v>2016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 s="16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>ROUND(E1345/D1345*100,0)</f>
        <v>195</v>
      </c>
      <c r="P1345" s="13">
        <f>IFERROR(ROUND(E1345/L1345,2),0)</f>
        <v>64.03</v>
      </c>
      <c r="Q1345" s="18" t="s">
        <v>8327</v>
      </c>
      <c r="R1345" t="s">
        <v>8341</v>
      </c>
      <c r="S1345" s="14">
        <f t="shared" si="40"/>
        <v>42027.13817129629</v>
      </c>
      <c r="T1345">
        <f t="shared" si="41"/>
        <v>2015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 s="1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>ROUND(E1346/D1346*100,0)</f>
        <v>78</v>
      </c>
      <c r="P1346" s="13">
        <f>IFERROR(ROUND(E1346/L1346,2),0)</f>
        <v>105.54</v>
      </c>
      <c r="Q1346" s="18" t="s">
        <v>8323</v>
      </c>
      <c r="R1346" t="s">
        <v>8326</v>
      </c>
      <c r="S1346" s="14">
        <f t="shared" si="40"/>
        <v>42469.68414351852</v>
      </c>
      <c r="T1346">
        <f t="shared" si="41"/>
        <v>2016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 s="16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>ROUND(E1347/D1347*100,0)</f>
        <v>118</v>
      </c>
      <c r="P1347" s="13">
        <f>IFERROR(ROUND(E1347/L1347,2),0)</f>
        <v>100.06</v>
      </c>
      <c r="Q1347" s="18" t="s">
        <v>8323</v>
      </c>
      <c r="R1347" t="s">
        <v>8326</v>
      </c>
      <c r="S1347" s="14">
        <f t="shared" ref="S1347:S1410" si="42">(((J1347/60)/60)/24)+DATE(1970,1,1)</f>
        <v>42179.344988425932</v>
      </c>
      <c r="T1347">
        <f t="shared" ref="T1347:T1410" si="43">YEAR(S1347)</f>
        <v>2015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 s="16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>ROUND(E1348/D1348*100,0)</f>
        <v>111</v>
      </c>
      <c r="P1348" s="13">
        <f>IFERROR(ROUND(E1348/L1348,2),0)</f>
        <v>125.81</v>
      </c>
      <c r="Q1348" s="18" t="s">
        <v>8323</v>
      </c>
      <c r="R1348" t="s">
        <v>8326</v>
      </c>
      <c r="S1348" s="14">
        <f t="shared" si="42"/>
        <v>41853.240208333329</v>
      </c>
      <c r="T1348">
        <f t="shared" si="43"/>
        <v>2014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 s="16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>ROUND(E1349/D1349*100,0)</f>
        <v>111</v>
      </c>
      <c r="P1349" s="13">
        <f>IFERROR(ROUND(E1349/L1349,2),0)</f>
        <v>58.79</v>
      </c>
      <c r="Q1349" s="18" t="s">
        <v>8323</v>
      </c>
      <c r="R1349" t="s">
        <v>8326</v>
      </c>
      <c r="S1349" s="14">
        <f t="shared" si="42"/>
        <v>42633.116851851853</v>
      </c>
      <c r="T1349">
        <f t="shared" si="43"/>
        <v>2016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 s="16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>ROUND(E1350/D1350*100,0)</f>
        <v>35</v>
      </c>
      <c r="P1350" s="13">
        <f>IFERROR(ROUND(E1350/L1350,2),0)</f>
        <v>84.28</v>
      </c>
      <c r="Q1350" s="18" t="s">
        <v>8323</v>
      </c>
      <c r="R1350" t="s">
        <v>8326</v>
      </c>
      <c r="S1350" s="14">
        <f t="shared" si="42"/>
        <v>41747.86986111111</v>
      </c>
      <c r="T1350">
        <f t="shared" si="43"/>
        <v>2014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 s="16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>ROUND(E1351/D1351*100,0)</f>
        <v>110</v>
      </c>
      <c r="P1351" s="13">
        <f>IFERROR(ROUND(E1351/L1351,2),0)</f>
        <v>55.22</v>
      </c>
      <c r="Q1351" s="18" t="s">
        <v>8313</v>
      </c>
      <c r="R1351" t="s">
        <v>8314</v>
      </c>
      <c r="S1351" s="14">
        <f t="shared" si="42"/>
        <v>42780.600532407407</v>
      </c>
      <c r="T1351">
        <f t="shared" si="43"/>
        <v>2017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 s="16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>ROUND(E1352/D1352*100,0)</f>
        <v>385</v>
      </c>
      <c r="P1352" s="13">
        <f>IFERROR(ROUND(E1352/L1352,2),0)</f>
        <v>32.1</v>
      </c>
      <c r="Q1352" s="18" t="s">
        <v>8321</v>
      </c>
      <c r="R1352" t="s">
        <v>8322</v>
      </c>
      <c r="S1352" s="14">
        <f t="shared" si="42"/>
        <v>41304.833194444444</v>
      </c>
      <c r="T1352">
        <f t="shared" si="43"/>
        <v>2013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 s="16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>ROUND(E1353/D1353*100,0)</f>
        <v>101</v>
      </c>
      <c r="P1353" s="13">
        <f>IFERROR(ROUND(E1353/L1353,2),0)</f>
        <v>47.19</v>
      </c>
      <c r="Q1353" s="18" t="s">
        <v>8327</v>
      </c>
      <c r="R1353" t="s">
        <v>8338</v>
      </c>
      <c r="S1353" s="14">
        <f t="shared" si="42"/>
        <v>41737.684664351851</v>
      </c>
      <c r="T1353">
        <f t="shared" si="43"/>
        <v>2014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 s="16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>ROUND(E1354/D1354*100,0)</f>
        <v>109</v>
      </c>
      <c r="P1354" s="13">
        <f>IFERROR(ROUND(E1354/L1354,2),0)</f>
        <v>29.26</v>
      </c>
      <c r="Q1354" s="18" t="s">
        <v>8323</v>
      </c>
      <c r="R1354" t="s">
        <v>8326</v>
      </c>
      <c r="S1354" s="14">
        <f t="shared" si="42"/>
        <v>42492.717233796298</v>
      </c>
      <c r="T1354">
        <f t="shared" si="43"/>
        <v>2016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 s="16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>ROUND(E1355/D1355*100,0)</f>
        <v>109</v>
      </c>
      <c r="P1355" s="13">
        <f>IFERROR(ROUND(E1355/L1355,2),0)</f>
        <v>44.19</v>
      </c>
      <c r="Q1355" s="18" t="s">
        <v>8323</v>
      </c>
      <c r="R1355" t="s">
        <v>8326</v>
      </c>
      <c r="S1355" s="14">
        <f t="shared" si="42"/>
        <v>42086.614942129629</v>
      </c>
      <c r="T1355">
        <f t="shared" si="43"/>
        <v>2015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 s="1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>ROUND(E1356/D1356*100,0)</f>
        <v>109</v>
      </c>
      <c r="P1356" s="13">
        <f>IFERROR(ROUND(E1356/L1356,2),0)</f>
        <v>75.959999999999994</v>
      </c>
      <c r="Q1356" s="18" t="s">
        <v>8323</v>
      </c>
      <c r="R1356" t="s">
        <v>8335</v>
      </c>
      <c r="S1356" s="14">
        <f t="shared" si="42"/>
        <v>41954.850868055553</v>
      </c>
      <c r="T1356">
        <f t="shared" si="43"/>
        <v>2014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 s="16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>ROUND(E1357/D1357*100,0)</f>
        <v>152</v>
      </c>
      <c r="P1357" s="13">
        <f>IFERROR(ROUND(E1357/L1357,2),0)</f>
        <v>64.25</v>
      </c>
      <c r="Q1357" s="18" t="s">
        <v>8327</v>
      </c>
      <c r="R1357" t="s">
        <v>8331</v>
      </c>
      <c r="S1357" s="14">
        <f t="shared" si="42"/>
        <v>41767.656863425924</v>
      </c>
      <c r="T1357">
        <f t="shared" si="43"/>
        <v>2014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 s="16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>ROUND(E1358/D1358*100,0)</f>
        <v>126</v>
      </c>
      <c r="P1358" s="13">
        <f>IFERROR(ROUND(E1358/L1358,2),0)</f>
        <v>47.91</v>
      </c>
      <c r="Q1358" s="18" t="s">
        <v>8308</v>
      </c>
      <c r="R1358" t="s">
        <v>8309</v>
      </c>
      <c r="S1358" s="14">
        <f t="shared" si="42"/>
        <v>40215.919050925928</v>
      </c>
      <c r="T1358">
        <f t="shared" si="43"/>
        <v>2010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 s="16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>ROUND(E1359/D1359*100,0)</f>
        <v>5</v>
      </c>
      <c r="P1359" s="13">
        <f>IFERROR(ROUND(E1359/L1359,2),0)</f>
        <v>135.04</v>
      </c>
      <c r="Q1359" s="18" t="s">
        <v>8308</v>
      </c>
      <c r="R1359" t="s">
        <v>8342</v>
      </c>
      <c r="S1359" s="14">
        <f t="shared" si="42"/>
        <v>42173.275740740741</v>
      </c>
      <c r="T1359">
        <f t="shared" si="43"/>
        <v>2015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 s="16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>ROUND(E1360/D1360*100,0)</f>
        <v>103</v>
      </c>
      <c r="P1360" s="13">
        <f>IFERROR(ROUND(E1360/L1360,2),0)</f>
        <v>67.42</v>
      </c>
      <c r="Q1360" s="18" t="s">
        <v>8327</v>
      </c>
      <c r="R1360" t="s">
        <v>8341</v>
      </c>
      <c r="S1360" s="14">
        <f t="shared" si="42"/>
        <v>40961.252141203702</v>
      </c>
      <c r="T1360">
        <f t="shared" si="43"/>
        <v>2012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 s="16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>ROUND(E1361/D1361*100,0)</f>
        <v>126</v>
      </c>
      <c r="P1361" s="13">
        <f>IFERROR(ROUND(E1361/L1361,2),0)</f>
        <v>62.88</v>
      </c>
      <c r="Q1361" s="18" t="s">
        <v>8323</v>
      </c>
      <c r="R1361" t="s">
        <v>8326</v>
      </c>
      <c r="S1361" s="14">
        <f t="shared" si="42"/>
        <v>41013.936562499999</v>
      </c>
      <c r="T1361">
        <f t="shared" si="43"/>
        <v>2012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 s="16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>ROUND(E1362/D1362*100,0)</f>
        <v>107</v>
      </c>
      <c r="P1362" s="13">
        <f>IFERROR(ROUND(E1362/L1362,2),0)</f>
        <v>62.67</v>
      </c>
      <c r="Q1362" s="18" t="s">
        <v>8323</v>
      </c>
      <c r="R1362" t="s">
        <v>8326</v>
      </c>
      <c r="S1362" s="14">
        <f t="shared" si="42"/>
        <v>42490.133877314816</v>
      </c>
      <c r="T1362">
        <f t="shared" si="43"/>
        <v>2016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 s="16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>ROUND(E1363/D1363*100,0)</f>
        <v>114</v>
      </c>
      <c r="P1363" s="13">
        <f>IFERROR(ROUND(E1363/L1363,2),0)</f>
        <v>50.69</v>
      </c>
      <c r="Q1363" s="18" t="s">
        <v>8327</v>
      </c>
      <c r="R1363" t="s">
        <v>8331</v>
      </c>
      <c r="S1363" s="14">
        <f t="shared" si="42"/>
        <v>41666.842824074076</v>
      </c>
      <c r="T1363">
        <f t="shared" si="43"/>
        <v>2014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 s="16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>ROUND(E1364/D1364*100,0)</f>
        <v>125</v>
      </c>
      <c r="P1364" s="13">
        <f>IFERROR(ROUND(E1364/L1364,2),0)</f>
        <v>75</v>
      </c>
      <c r="Q1364" s="18" t="s">
        <v>8323</v>
      </c>
      <c r="R1364" t="s">
        <v>8335</v>
      </c>
      <c r="S1364" s="14">
        <f t="shared" si="42"/>
        <v>42044.765960648147</v>
      </c>
      <c r="T1364">
        <f t="shared" si="43"/>
        <v>2015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 s="16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>ROUND(E1365/D1365*100,0)</f>
        <v>107</v>
      </c>
      <c r="P1365" s="13">
        <f>IFERROR(ROUND(E1365/L1365,2),0)</f>
        <v>59.46</v>
      </c>
      <c r="Q1365" s="18" t="s">
        <v>8327</v>
      </c>
      <c r="R1365" t="s">
        <v>8341</v>
      </c>
      <c r="S1365" s="14">
        <f t="shared" si="42"/>
        <v>41483.449282407404</v>
      </c>
      <c r="T1365">
        <f t="shared" si="43"/>
        <v>2013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 s="1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>ROUND(E1366/D1366*100,0)</f>
        <v>107</v>
      </c>
      <c r="P1366" s="13">
        <f>IFERROR(ROUND(E1366/L1366,2),0)</f>
        <v>51.19</v>
      </c>
      <c r="Q1366" s="18" t="s">
        <v>8327</v>
      </c>
      <c r="R1366" t="s">
        <v>8328</v>
      </c>
      <c r="S1366" s="14">
        <f t="shared" si="42"/>
        <v>40948.16815972222</v>
      </c>
      <c r="T1366">
        <f t="shared" si="43"/>
        <v>2012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 s="16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>ROUND(E1367/D1367*100,0)</f>
        <v>107</v>
      </c>
      <c r="P1367" s="13">
        <f>IFERROR(ROUND(E1367/L1367,2),0)</f>
        <v>67.91</v>
      </c>
      <c r="Q1367" s="18" t="s">
        <v>8321</v>
      </c>
      <c r="R1367" t="s">
        <v>8322</v>
      </c>
      <c r="S1367" s="14">
        <f t="shared" si="42"/>
        <v>41894.879606481481</v>
      </c>
      <c r="T1367">
        <f t="shared" si="43"/>
        <v>2014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 s="16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>ROUND(E1368/D1368*100,0)</f>
        <v>124</v>
      </c>
      <c r="P1368" s="13">
        <f>IFERROR(ROUND(E1368/L1368,2),0)</f>
        <v>47.85</v>
      </c>
      <c r="Q1368" s="18" t="s">
        <v>8323</v>
      </c>
      <c r="R1368" t="s">
        <v>8326</v>
      </c>
      <c r="S1368" s="14">
        <f t="shared" si="42"/>
        <v>42584.846828703703</v>
      </c>
      <c r="T1368">
        <f t="shared" si="43"/>
        <v>2016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 s="16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>ROUND(E1369/D1369*100,0)</f>
        <v>107</v>
      </c>
      <c r="P1369" s="13">
        <f>IFERROR(ROUND(E1369/L1369,2),0)</f>
        <v>71.73</v>
      </c>
      <c r="Q1369" s="18" t="s">
        <v>8323</v>
      </c>
      <c r="R1369" t="s">
        <v>8326</v>
      </c>
      <c r="S1369" s="14">
        <f t="shared" si="42"/>
        <v>42275.731666666667</v>
      </c>
      <c r="T1369">
        <f t="shared" si="43"/>
        <v>2015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 s="16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>ROUND(E1370/D1370*100,0)</f>
        <v>106</v>
      </c>
      <c r="P1370" s="13">
        <f>IFERROR(ROUND(E1370/L1370,2),0)</f>
        <v>78.94</v>
      </c>
      <c r="Q1370" s="18" t="s">
        <v>8323</v>
      </c>
      <c r="R1370" t="s">
        <v>8326</v>
      </c>
      <c r="S1370" s="14">
        <f t="shared" si="42"/>
        <v>42585.523842592593</v>
      </c>
      <c r="T1370">
        <f t="shared" si="43"/>
        <v>2016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 s="16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>ROUND(E1371/D1371*100,0)</f>
        <v>123</v>
      </c>
      <c r="P1371" s="13">
        <f>IFERROR(ROUND(E1371/L1371,2),0)</f>
        <v>31.62</v>
      </c>
      <c r="Q1371" s="18" t="s">
        <v>8321</v>
      </c>
      <c r="R1371" t="s">
        <v>8332</v>
      </c>
      <c r="S1371" s="14">
        <f t="shared" si="42"/>
        <v>41812.67324074074</v>
      </c>
      <c r="T1371">
        <f t="shared" si="43"/>
        <v>2014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 s="16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>ROUND(E1372/D1372*100,0)</f>
        <v>247</v>
      </c>
      <c r="P1372" s="13">
        <f>IFERROR(ROUND(E1372/L1372,2),0)</f>
        <v>78.72</v>
      </c>
      <c r="Q1372" s="18" t="s">
        <v>8321</v>
      </c>
      <c r="R1372" t="s">
        <v>8343</v>
      </c>
      <c r="S1372" s="14">
        <f t="shared" si="42"/>
        <v>41365.613078703704</v>
      </c>
      <c r="T1372">
        <f t="shared" si="43"/>
        <v>2013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 s="16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>ROUND(E1373/D1373*100,0)</f>
        <v>37</v>
      </c>
      <c r="P1373" s="13">
        <f>IFERROR(ROUND(E1373/L1373,2),0)</f>
        <v>147.4</v>
      </c>
      <c r="Q1373" s="18" t="s">
        <v>8323</v>
      </c>
      <c r="R1373" t="s">
        <v>8326</v>
      </c>
      <c r="S1373" s="14">
        <f t="shared" si="42"/>
        <v>41903.882951388885</v>
      </c>
      <c r="T1373">
        <f t="shared" si="43"/>
        <v>2014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 s="16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>ROUND(E1374/D1374*100,0)</f>
        <v>123</v>
      </c>
      <c r="P1374" s="13">
        <f>IFERROR(ROUND(E1374/L1374,2),0)</f>
        <v>54.99</v>
      </c>
      <c r="Q1374" s="18" t="s">
        <v>8327</v>
      </c>
      <c r="R1374" t="s">
        <v>8341</v>
      </c>
      <c r="S1374" s="14">
        <f t="shared" si="42"/>
        <v>42125.078275462962</v>
      </c>
      <c r="T1374">
        <f t="shared" si="43"/>
        <v>2015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 s="16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>ROUND(E1375/D1375*100,0)</f>
        <v>105</v>
      </c>
      <c r="P1375" s="13">
        <f>IFERROR(ROUND(E1375/L1375,2),0)</f>
        <v>59.26</v>
      </c>
      <c r="Q1375" s="18" t="s">
        <v>8327</v>
      </c>
      <c r="R1375" t="s">
        <v>8336</v>
      </c>
      <c r="S1375" s="14">
        <f t="shared" si="42"/>
        <v>42656.805497685185</v>
      </c>
      <c r="T1375">
        <f t="shared" si="43"/>
        <v>2016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 s="1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>ROUND(E1376/D1376*100,0)</f>
        <v>108</v>
      </c>
      <c r="P1376" s="13">
        <f>IFERROR(ROUND(E1376/L1376,2),0)</f>
        <v>126.55</v>
      </c>
      <c r="Q1376" s="18" t="s">
        <v>8323</v>
      </c>
      <c r="R1376" t="s">
        <v>8326</v>
      </c>
      <c r="S1376" s="14">
        <f t="shared" si="42"/>
        <v>42157.591064814813</v>
      </c>
      <c r="T1376">
        <f t="shared" si="43"/>
        <v>2015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 s="16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>ROUND(E1377/D1377*100,0)</f>
        <v>105</v>
      </c>
      <c r="P1377" s="13">
        <f>IFERROR(ROUND(E1377/L1377,2),0)</f>
        <v>32.97</v>
      </c>
      <c r="Q1377" s="18" t="s">
        <v>8323</v>
      </c>
      <c r="R1377" t="s">
        <v>8326</v>
      </c>
      <c r="S1377" s="14">
        <f t="shared" si="42"/>
        <v>42148.676851851851</v>
      </c>
      <c r="T1377">
        <f t="shared" si="43"/>
        <v>2015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 s="16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>ROUND(E1378/D1378*100,0)</f>
        <v>105</v>
      </c>
      <c r="P1378" s="13">
        <f>IFERROR(ROUND(E1378/L1378,2),0)</f>
        <v>79.540000000000006</v>
      </c>
      <c r="Q1378" s="18" t="s">
        <v>8323</v>
      </c>
      <c r="R1378" t="s">
        <v>8326</v>
      </c>
      <c r="S1378" s="14">
        <f t="shared" si="42"/>
        <v>42341.180636574078</v>
      </c>
      <c r="T1378">
        <f t="shared" si="43"/>
        <v>2015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 s="16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>ROUND(E1379/D1379*100,0)</f>
        <v>104</v>
      </c>
      <c r="P1379" s="13">
        <f>IFERROR(ROUND(E1379/L1379,2),0)</f>
        <v>71.67</v>
      </c>
      <c r="Q1379" s="18" t="s">
        <v>8323</v>
      </c>
      <c r="R1379" t="s">
        <v>8326</v>
      </c>
      <c r="S1379" s="14">
        <f t="shared" si="42"/>
        <v>42302.701516203699</v>
      </c>
      <c r="T1379">
        <f t="shared" si="43"/>
        <v>2015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 s="16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>ROUND(E1380/D1380*100,0)</f>
        <v>121</v>
      </c>
      <c r="P1380" s="13">
        <f>IFERROR(ROUND(E1380/L1380,2),0)</f>
        <v>46.09</v>
      </c>
      <c r="Q1380" s="18" t="s">
        <v>8327</v>
      </c>
      <c r="R1380" t="s">
        <v>8331</v>
      </c>
      <c r="S1380" s="14">
        <f t="shared" si="42"/>
        <v>41059.185682870368</v>
      </c>
      <c r="T1380">
        <f t="shared" si="43"/>
        <v>2012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 s="16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>ROUND(E1381/D1381*100,0)</f>
        <v>104</v>
      </c>
      <c r="P1381" s="13">
        <f>IFERROR(ROUND(E1381/L1381,2),0)</f>
        <v>125.45</v>
      </c>
      <c r="Q1381" s="18" t="s">
        <v>8321</v>
      </c>
      <c r="R1381" t="s">
        <v>8322</v>
      </c>
      <c r="S1381" s="14">
        <f t="shared" si="42"/>
        <v>42438.827789351853</v>
      </c>
      <c r="T1381">
        <f t="shared" si="43"/>
        <v>2016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 s="16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>ROUND(E1382/D1382*100,0)</f>
        <v>121</v>
      </c>
      <c r="P1382" s="13">
        <f>IFERROR(ROUND(E1382/L1382,2),0)</f>
        <v>125.38</v>
      </c>
      <c r="Q1382" s="18" t="s">
        <v>8323</v>
      </c>
      <c r="R1382" t="s">
        <v>8326</v>
      </c>
      <c r="S1382" s="14">
        <f t="shared" si="42"/>
        <v>42087.768055555556</v>
      </c>
      <c r="T1382">
        <f t="shared" si="43"/>
        <v>2015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 s="16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>ROUND(E1383/D1383*100,0)</f>
        <v>103</v>
      </c>
      <c r="P1383" s="13">
        <f>IFERROR(ROUND(E1383/L1383,2),0)</f>
        <v>60</v>
      </c>
      <c r="Q1383" s="18" t="s">
        <v>8321</v>
      </c>
      <c r="R1383" t="s">
        <v>8343</v>
      </c>
      <c r="S1383" s="14">
        <f t="shared" si="42"/>
        <v>41786.65892361111</v>
      </c>
      <c r="T1383">
        <f t="shared" si="43"/>
        <v>2014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 s="16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>ROUND(E1384/D1384*100,0)</f>
        <v>120</v>
      </c>
      <c r="P1384" s="13">
        <f>IFERROR(ROUND(E1384/L1384,2),0)</f>
        <v>78.260000000000005</v>
      </c>
      <c r="Q1384" s="18" t="s">
        <v>8321</v>
      </c>
      <c r="R1384" t="s">
        <v>8343</v>
      </c>
      <c r="S1384" s="14">
        <f t="shared" si="42"/>
        <v>40619.402361111112</v>
      </c>
      <c r="T1384">
        <f t="shared" si="43"/>
        <v>2011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 s="16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>ROUND(E1385/D1385*100,0)</f>
        <v>51</v>
      </c>
      <c r="P1385" s="13">
        <f>IFERROR(ROUND(E1385/L1385,2),0)</f>
        <v>63.12</v>
      </c>
      <c r="Q1385" s="18" t="s">
        <v>8311</v>
      </c>
      <c r="R1385" t="s">
        <v>8352</v>
      </c>
      <c r="S1385" s="14">
        <f t="shared" si="42"/>
        <v>42250.685706018514</v>
      </c>
      <c r="T1385">
        <f t="shared" si="43"/>
        <v>2015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 s="1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>ROUND(E1386/D1386*100,0)</f>
        <v>103</v>
      </c>
      <c r="P1386" s="13">
        <f>IFERROR(ROUND(E1386/L1386,2),0)</f>
        <v>132.96</v>
      </c>
      <c r="Q1386" s="18" t="s">
        <v>8323</v>
      </c>
      <c r="R1386" t="s">
        <v>8326</v>
      </c>
      <c r="S1386" s="14">
        <f t="shared" si="42"/>
        <v>42036.995590277773</v>
      </c>
      <c r="T1386">
        <f t="shared" si="43"/>
        <v>2015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 s="16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>ROUND(E1387/D1387*100,0)</f>
        <v>119</v>
      </c>
      <c r="P1387" s="13">
        <f>IFERROR(ROUND(E1387/L1387,2),0)</f>
        <v>51.81</v>
      </c>
      <c r="Q1387" s="18" t="s">
        <v>8327</v>
      </c>
      <c r="R1387" t="s">
        <v>8331</v>
      </c>
      <c r="S1387" s="14">
        <f t="shared" si="42"/>
        <v>41157.947337962964</v>
      </c>
      <c r="T1387">
        <f t="shared" si="43"/>
        <v>2012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 s="16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>ROUND(E1388/D1388*100,0)</f>
        <v>128</v>
      </c>
      <c r="P1388" s="13">
        <f>IFERROR(ROUND(E1388/L1388,2),0)</f>
        <v>37.21</v>
      </c>
      <c r="Q1388" s="18" t="s">
        <v>8323</v>
      </c>
      <c r="R1388" t="s">
        <v>8326</v>
      </c>
      <c r="S1388" s="14">
        <f t="shared" si="42"/>
        <v>42693.742604166662</v>
      </c>
      <c r="T1388">
        <f t="shared" si="43"/>
        <v>2016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 s="16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>ROUND(E1389/D1389*100,0)</f>
        <v>18</v>
      </c>
      <c r="P1389" s="13">
        <f>IFERROR(ROUND(E1389/L1389,2),0)</f>
        <v>43.98</v>
      </c>
      <c r="Q1389" s="18" t="s">
        <v>8308</v>
      </c>
      <c r="R1389" t="s">
        <v>8310</v>
      </c>
      <c r="S1389" s="14">
        <f t="shared" si="42"/>
        <v>42422.254328703704</v>
      </c>
      <c r="T1389">
        <f t="shared" si="43"/>
        <v>2016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 s="16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>ROUND(E1390/D1390*100,0)</f>
        <v>119</v>
      </c>
      <c r="P1390" s="13">
        <f>IFERROR(ROUND(E1390/L1390,2),0)</f>
        <v>57.34</v>
      </c>
      <c r="Q1390" s="18" t="s">
        <v>8311</v>
      </c>
      <c r="R1390" t="s">
        <v>8333</v>
      </c>
      <c r="S1390" s="14">
        <f t="shared" si="42"/>
        <v>40713.630497685182</v>
      </c>
      <c r="T1390">
        <f t="shared" si="43"/>
        <v>2011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 s="16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>ROUND(E1391/D1391*100,0)</f>
        <v>4</v>
      </c>
      <c r="P1391" s="13">
        <f>IFERROR(ROUND(E1391/L1391,2),0)</f>
        <v>591.66999999999996</v>
      </c>
      <c r="Q1391" s="18" t="s">
        <v>8308</v>
      </c>
      <c r="R1391" t="s">
        <v>8310</v>
      </c>
      <c r="S1391" s="14">
        <f t="shared" si="42"/>
        <v>42711.750613425931</v>
      </c>
      <c r="T1391">
        <f t="shared" si="43"/>
        <v>2016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 s="16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>ROUND(E1392/D1392*100,0)</f>
        <v>118</v>
      </c>
      <c r="P1392" s="13">
        <f>IFERROR(ROUND(E1392/L1392,2),0)</f>
        <v>57.26</v>
      </c>
      <c r="Q1392" s="18" t="s">
        <v>8323</v>
      </c>
      <c r="R1392" t="s">
        <v>8326</v>
      </c>
      <c r="S1392" s="14">
        <f t="shared" si="42"/>
        <v>42147.826840277776</v>
      </c>
      <c r="T1392">
        <f t="shared" si="43"/>
        <v>2015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 s="16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>ROUND(E1393/D1393*100,0)</f>
        <v>101</v>
      </c>
      <c r="P1393" s="13">
        <f>IFERROR(ROUND(E1393/L1393,2),0)</f>
        <v>51.3</v>
      </c>
      <c r="Q1393" s="18" t="s">
        <v>8327</v>
      </c>
      <c r="R1393" t="s">
        <v>8329</v>
      </c>
      <c r="S1393" s="14">
        <f t="shared" si="42"/>
        <v>41452.060601851852</v>
      </c>
      <c r="T1393">
        <f t="shared" si="43"/>
        <v>2013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 s="16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>ROUND(E1394/D1394*100,0)</f>
        <v>101</v>
      </c>
      <c r="P1394" s="13">
        <f>IFERROR(ROUND(E1394/L1394,2),0)</f>
        <v>33.99</v>
      </c>
      <c r="Q1394" s="18" t="s">
        <v>8323</v>
      </c>
      <c r="R1394" t="s">
        <v>8326</v>
      </c>
      <c r="S1394" s="14">
        <f t="shared" si="42"/>
        <v>40478.263923611114</v>
      </c>
      <c r="T1394">
        <f t="shared" si="43"/>
        <v>2010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 s="16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>ROUND(E1395/D1395*100,0)</f>
        <v>101</v>
      </c>
      <c r="P1395" s="13">
        <f>IFERROR(ROUND(E1395/L1395,2),0)</f>
        <v>90.54</v>
      </c>
      <c r="Q1395" s="18" t="s">
        <v>8323</v>
      </c>
      <c r="R1395" t="s">
        <v>8335</v>
      </c>
      <c r="S1395" s="14">
        <f t="shared" si="42"/>
        <v>42553.583425925928</v>
      </c>
      <c r="T1395">
        <f t="shared" si="43"/>
        <v>2016</v>
      </c>
    </row>
    <row r="1396" spans="1:20" ht="48" x14ac:dyDescent="0.2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 s="1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>ROUND(E1396/D1396*100,0)</f>
        <v>71</v>
      </c>
      <c r="P1396" s="13">
        <f>IFERROR(ROUND(E1396/L1396,2),0)</f>
        <v>106.97</v>
      </c>
      <c r="Q1396" s="18" t="s">
        <v>8323</v>
      </c>
      <c r="R1396" t="s">
        <v>8326</v>
      </c>
      <c r="S1396" s="14">
        <f t="shared" si="42"/>
        <v>42053.049375000002</v>
      </c>
      <c r="T1396">
        <f t="shared" si="43"/>
        <v>2015</v>
      </c>
    </row>
    <row r="1397" spans="1:20" ht="48" x14ac:dyDescent="0.2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 s="16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>ROUND(E1397/D1397*100,0)</f>
        <v>101</v>
      </c>
      <c r="P1397" s="13">
        <f>IFERROR(ROUND(E1397/L1397,2),0)</f>
        <v>88.25</v>
      </c>
      <c r="Q1397" s="18" t="s">
        <v>8323</v>
      </c>
      <c r="R1397" t="s">
        <v>8326</v>
      </c>
      <c r="S1397" s="14">
        <f t="shared" si="42"/>
        <v>41820.62809027778</v>
      </c>
      <c r="T1397">
        <f t="shared" si="43"/>
        <v>2014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 s="16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>ROUND(E1398/D1398*100,0)</f>
        <v>101</v>
      </c>
      <c r="P1398" s="13">
        <f>IFERROR(ROUND(E1398/L1398,2),0)</f>
        <v>76.650000000000006</v>
      </c>
      <c r="Q1398" s="18" t="s">
        <v>8323</v>
      </c>
      <c r="R1398" t="s">
        <v>8326</v>
      </c>
      <c r="S1398" s="14">
        <f t="shared" si="42"/>
        <v>42559.431203703702</v>
      </c>
      <c r="T1398">
        <f t="shared" si="43"/>
        <v>2016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 s="16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>ROUND(E1399/D1399*100,0)</f>
        <v>100</v>
      </c>
      <c r="P1399" s="13">
        <f>IFERROR(ROUND(E1399/L1399,2),0)</f>
        <v>103.35</v>
      </c>
      <c r="Q1399" s="18" t="s">
        <v>8323</v>
      </c>
      <c r="R1399" t="s">
        <v>8326</v>
      </c>
      <c r="S1399" s="14">
        <f t="shared" si="42"/>
        <v>41862.83997685185</v>
      </c>
      <c r="T1399">
        <f t="shared" si="43"/>
        <v>2014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 s="16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>ROUND(E1400/D1400*100,0)</f>
        <v>153</v>
      </c>
      <c r="P1400" s="13">
        <f>IFERROR(ROUND(E1400/L1400,2),0)</f>
        <v>57.54</v>
      </c>
      <c r="Q1400" s="18" t="s">
        <v>8321</v>
      </c>
      <c r="R1400" t="s">
        <v>8322</v>
      </c>
      <c r="S1400" s="14">
        <f t="shared" si="42"/>
        <v>40637.866550925923</v>
      </c>
      <c r="T1400">
        <f t="shared" si="43"/>
        <v>2011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 s="16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>ROUND(E1401/D1401*100,0)</f>
        <v>103</v>
      </c>
      <c r="P1401" s="13">
        <f>IFERROR(ROUND(E1401/L1401,2),0)</f>
        <v>87.7</v>
      </c>
      <c r="Q1401" s="18" t="s">
        <v>8323</v>
      </c>
      <c r="R1401" t="s">
        <v>8324</v>
      </c>
      <c r="S1401" s="14">
        <f t="shared" si="42"/>
        <v>41785.72729166667</v>
      </c>
      <c r="T1401">
        <f t="shared" si="43"/>
        <v>2014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 s="16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>ROUND(E1402/D1402*100,0)</f>
        <v>117</v>
      </c>
      <c r="P1402" s="13">
        <f>IFERROR(ROUND(E1402/L1402,2),0)</f>
        <v>100.17</v>
      </c>
      <c r="Q1402" s="18" t="s">
        <v>8323</v>
      </c>
      <c r="R1402" t="s">
        <v>8326</v>
      </c>
      <c r="S1402" s="14">
        <f t="shared" si="42"/>
        <v>41947.762592592589</v>
      </c>
      <c r="T1402">
        <f t="shared" si="43"/>
        <v>2014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 s="16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>ROUND(E1403/D1403*100,0)</f>
        <v>100</v>
      </c>
      <c r="P1403" s="13">
        <f>IFERROR(ROUND(E1403/L1403,2),0)</f>
        <v>291.79000000000002</v>
      </c>
      <c r="Q1403" s="18" t="s">
        <v>8321</v>
      </c>
      <c r="R1403" t="s">
        <v>8332</v>
      </c>
      <c r="S1403" s="14">
        <f t="shared" si="42"/>
        <v>42468.94458333333</v>
      </c>
      <c r="T1403">
        <f t="shared" si="43"/>
        <v>2016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 s="16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>ROUND(E1404/D1404*100,0)</f>
        <v>100</v>
      </c>
      <c r="P1404" s="13">
        <f>IFERROR(ROUND(E1404/L1404,2),0)</f>
        <v>100</v>
      </c>
      <c r="Q1404" s="18" t="s">
        <v>8321</v>
      </c>
      <c r="R1404" t="s">
        <v>8343</v>
      </c>
      <c r="S1404" s="14">
        <f t="shared" si="42"/>
        <v>41274.776736111111</v>
      </c>
      <c r="T1404">
        <f t="shared" si="43"/>
        <v>2012</v>
      </c>
    </row>
    <row r="1405" spans="1:20" ht="64" x14ac:dyDescent="0.2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 s="16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>ROUND(E1405/D1405*100,0)</f>
        <v>175</v>
      </c>
      <c r="P1405" s="13">
        <f>IFERROR(ROUND(E1405/L1405,2),0)</f>
        <v>62.5</v>
      </c>
      <c r="Q1405" s="18" t="s">
        <v>8327</v>
      </c>
      <c r="R1405" t="s">
        <v>8338</v>
      </c>
      <c r="S1405" s="14">
        <f t="shared" si="42"/>
        <v>40723.068807870368</v>
      </c>
      <c r="T1405">
        <f t="shared" si="43"/>
        <v>2011</v>
      </c>
    </row>
    <row r="1406" spans="1:20" ht="32" x14ac:dyDescent="0.2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 s="1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>ROUND(E1406/D1406*100,0)</f>
        <v>233</v>
      </c>
      <c r="P1406" s="13">
        <f>IFERROR(ROUND(E1406/L1406,2),0)</f>
        <v>175</v>
      </c>
      <c r="Q1406" s="18" t="s">
        <v>8327</v>
      </c>
      <c r="R1406" t="s">
        <v>8331</v>
      </c>
      <c r="S1406" s="14">
        <f t="shared" si="42"/>
        <v>40996.646921296298</v>
      </c>
      <c r="T1406">
        <f t="shared" si="43"/>
        <v>2012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 s="16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>ROUND(E1407/D1407*100,0)</f>
        <v>140</v>
      </c>
      <c r="P1407" s="13">
        <f>IFERROR(ROUND(E1407/L1407,2),0)</f>
        <v>42.67</v>
      </c>
      <c r="Q1407" s="18" t="s">
        <v>8308</v>
      </c>
      <c r="R1407" t="s">
        <v>8310</v>
      </c>
      <c r="S1407" s="14">
        <f t="shared" si="42"/>
        <v>41877.912187499998</v>
      </c>
      <c r="T1407">
        <f t="shared" si="43"/>
        <v>2014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 s="16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>ROUND(E1408/D1408*100,0)</f>
        <v>116</v>
      </c>
      <c r="P1408" s="13">
        <f>IFERROR(ROUND(E1408/L1408,2),0)</f>
        <v>55.33</v>
      </c>
      <c r="Q1408" s="18" t="s">
        <v>8323</v>
      </c>
      <c r="R1408" t="s">
        <v>8326</v>
      </c>
      <c r="S1408" s="14">
        <f t="shared" si="42"/>
        <v>42261.917395833334</v>
      </c>
      <c r="T1408">
        <f t="shared" si="43"/>
        <v>2015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 s="16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>ROUND(E1409/D1409*100,0)</f>
        <v>116</v>
      </c>
      <c r="P1409" s="13">
        <f>IFERROR(ROUND(E1409/L1409,2),0)</f>
        <v>63.36</v>
      </c>
      <c r="Q1409" s="18" t="s">
        <v>8323</v>
      </c>
      <c r="R1409" t="s">
        <v>8326</v>
      </c>
      <c r="S1409" s="14">
        <f t="shared" si="42"/>
        <v>41839.175706018519</v>
      </c>
      <c r="T1409">
        <f t="shared" si="43"/>
        <v>2014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 s="16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>ROUND(E1410/D1410*100,0)</f>
        <v>108</v>
      </c>
      <c r="P1410" s="13">
        <f>IFERROR(ROUND(E1410/L1410,2),0)</f>
        <v>46.89</v>
      </c>
      <c r="Q1410" s="18" t="s">
        <v>8323</v>
      </c>
      <c r="R1410" t="s">
        <v>8326</v>
      </c>
      <c r="S1410" s="14">
        <f t="shared" si="42"/>
        <v>42115.889652777783</v>
      </c>
      <c r="T1410">
        <f t="shared" si="43"/>
        <v>2015</v>
      </c>
    </row>
    <row r="1411" spans="1:20" ht="32" x14ac:dyDescent="0.2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 s="16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>ROUND(E1411/D1411*100,0)</f>
        <v>7</v>
      </c>
      <c r="P1411" s="13">
        <f>IFERROR(ROUND(E1411/L1411,2),0)</f>
        <v>115.53</v>
      </c>
      <c r="Q1411" s="18" t="s">
        <v>8319</v>
      </c>
      <c r="R1411" t="s">
        <v>8345</v>
      </c>
      <c r="S1411" s="14">
        <f t="shared" ref="S1411:S1474" si="44">(((J1411/60)/60)/24)+DATE(1970,1,1)</f>
        <v>42394.900462962964</v>
      </c>
      <c r="T1411">
        <f t="shared" ref="T1411:T1474" si="45">YEAR(S1411)</f>
        <v>2016</v>
      </c>
    </row>
    <row r="1412" spans="1:20" ht="48" x14ac:dyDescent="0.2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 s="16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>ROUND(E1412/D1412*100,0)</f>
        <v>139</v>
      </c>
      <c r="P1412" s="13">
        <f>IFERROR(ROUND(E1412/L1412,2),0)</f>
        <v>29.62</v>
      </c>
      <c r="Q1412" s="18" t="s">
        <v>8327</v>
      </c>
      <c r="R1412" t="s">
        <v>8331</v>
      </c>
      <c r="S1412" s="14">
        <f t="shared" si="44"/>
        <v>42438.667071759264</v>
      </c>
      <c r="T1412">
        <f t="shared" si="45"/>
        <v>2016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 s="16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>ROUND(E1413/D1413*100,0)</f>
        <v>116</v>
      </c>
      <c r="P1413" s="13">
        <f>IFERROR(ROUND(E1413/L1413,2),0)</f>
        <v>46.2</v>
      </c>
      <c r="Q1413" s="18" t="s">
        <v>8327</v>
      </c>
      <c r="R1413" t="s">
        <v>8328</v>
      </c>
      <c r="S1413" s="14">
        <f t="shared" si="44"/>
        <v>40395.714722222219</v>
      </c>
      <c r="T1413">
        <f t="shared" si="45"/>
        <v>2010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 s="16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>ROUND(E1414/D1414*100,0)</f>
        <v>116</v>
      </c>
      <c r="P1414" s="13">
        <f>IFERROR(ROUND(E1414/L1414,2),0)</f>
        <v>30.94</v>
      </c>
      <c r="Q1414" s="18" t="s">
        <v>8323</v>
      </c>
      <c r="R1414" t="s">
        <v>8326</v>
      </c>
      <c r="S1414" s="14">
        <f t="shared" si="44"/>
        <v>42168.316481481481</v>
      </c>
      <c r="T1414">
        <f t="shared" si="45"/>
        <v>2015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 s="16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>ROUND(E1415/D1415*100,0)</f>
        <v>115</v>
      </c>
      <c r="P1415" s="13">
        <f>IFERROR(ROUND(E1415/L1415,2),0)</f>
        <v>82.38</v>
      </c>
      <c r="Q1415" s="18" t="s">
        <v>8327</v>
      </c>
      <c r="R1415" t="s">
        <v>8338</v>
      </c>
      <c r="S1415" s="14">
        <f t="shared" si="44"/>
        <v>40973.72623842593</v>
      </c>
      <c r="T1415">
        <f t="shared" si="45"/>
        <v>2012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 s="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>ROUND(E1416/D1416*100,0)</f>
        <v>173</v>
      </c>
      <c r="P1416" s="13">
        <f>IFERROR(ROUND(E1416/L1416,2),0)</f>
        <v>49.34</v>
      </c>
      <c r="Q1416" s="18" t="s">
        <v>8327</v>
      </c>
      <c r="R1416" t="s">
        <v>8328</v>
      </c>
      <c r="S1416" s="14">
        <f t="shared" si="44"/>
        <v>42043.152650462958</v>
      </c>
      <c r="T1416">
        <f t="shared" si="45"/>
        <v>2015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 s="16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>ROUND(E1417/D1417*100,0)</f>
        <v>105</v>
      </c>
      <c r="P1417" s="13">
        <f>IFERROR(ROUND(E1417/L1417,2),0)</f>
        <v>86.23</v>
      </c>
      <c r="Q1417" s="18" t="s">
        <v>8323</v>
      </c>
      <c r="R1417" t="s">
        <v>8326</v>
      </c>
      <c r="S1417" s="14">
        <f t="shared" si="44"/>
        <v>42165.993125000001</v>
      </c>
      <c r="T1417">
        <f t="shared" si="45"/>
        <v>2015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 s="16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>ROUND(E1418/D1418*100,0)</f>
        <v>34</v>
      </c>
      <c r="P1418" s="13">
        <f>IFERROR(ROUND(E1418/L1418,2),0)</f>
        <v>132.35</v>
      </c>
      <c r="Q1418" s="18" t="s">
        <v>8323</v>
      </c>
      <c r="R1418" t="s">
        <v>8324</v>
      </c>
      <c r="S1418" s="14">
        <f t="shared" si="44"/>
        <v>42800.801817129628</v>
      </c>
      <c r="T1418">
        <f t="shared" si="45"/>
        <v>2017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 s="16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>ROUND(E1419/D1419*100,0)</f>
        <v>115</v>
      </c>
      <c r="P1419" s="13">
        <f>IFERROR(ROUND(E1419/L1419,2),0)</f>
        <v>110.97</v>
      </c>
      <c r="Q1419" s="18" t="s">
        <v>8323</v>
      </c>
      <c r="R1419" t="s">
        <v>8326</v>
      </c>
      <c r="S1419" s="14">
        <f t="shared" si="44"/>
        <v>42430.040798611109</v>
      </c>
      <c r="T1419">
        <f t="shared" si="45"/>
        <v>2016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 s="16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>ROUND(E1420/D1420*100,0)</f>
        <v>114</v>
      </c>
      <c r="P1420" s="13">
        <f>IFERROR(ROUND(E1420/L1420,2),0)</f>
        <v>104</v>
      </c>
      <c r="Q1420" s="18" t="s">
        <v>8327</v>
      </c>
      <c r="R1420" t="s">
        <v>8328</v>
      </c>
      <c r="S1420" s="14">
        <f t="shared" si="44"/>
        <v>41626.761053240742</v>
      </c>
      <c r="T1420">
        <f t="shared" si="45"/>
        <v>2013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 s="16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>ROUND(E1421/D1421*100,0)</f>
        <v>122</v>
      </c>
      <c r="P1421" s="13">
        <f>IFERROR(ROUND(E1421/L1421,2),0)</f>
        <v>48.84</v>
      </c>
      <c r="Q1421" s="18" t="s">
        <v>8327</v>
      </c>
      <c r="R1421" t="s">
        <v>8331</v>
      </c>
      <c r="S1421" s="14">
        <f t="shared" si="44"/>
        <v>40945.845312500001</v>
      </c>
      <c r="T1421">
        <f t="shared" si="45"/>
        <v>2012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 s="16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>ROUND(E1422/D1422*100,0)</f>
        <v>1</v>
      </c>
      <c r="P1422" s="13">
        <f>IFERROR(ROUND(E1422/L1422,2),0)</f>
        <v>100.5</v>
      </c>
      <c r="Q1422" s="18" t="s">
        <v>8308</v>
      </c>
      <c r="R1422" t="s">
        <v>8310</v>
      </c>
      <c r="S1422" s="14">
        <f t="shared" si="44"/>
        <v>42569.50409722222</v>
      </c>
      <c r="T1422">
        <f t="shared" si="45"/>
        <v>2016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 s="16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>ROUND(E1423/D1423*100,0)</f>
        <v>18</v>
      </c>
      <c r="P1423" s="13">
        <f>IFERROR(ROUND(E1423/L1423,2),0)</f>
        <v>126.48</v>
      </c>
      <c r="Q1423" s="18" t="s">
        <v>8308</v>
      </c>
      <c r="R1423" t="s">
        <v>8340</v>
      </c>
      <c r="S1423" s="14">
        <f t="shared" si="44"/>
        <v>41793.029432870368</v>
      </c>
      <c r="T1423">
        <f t="shared" si="45"/>
        <v>2014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 s="16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>ROUND(E1424/D1424*100,0)</f>
        <v>14</v>
      </c>
      <c r="P1424" s="13">
        <f>IFERROR(ROUND(E1424/L1424,2),0)</f>
        <v>155</v>
      </c>
      <c r="Q1424" s="18" t="s">
        <v>8311</v>
      </c>
      <c r="R1424" t="s">
        <v>8349</v>
      </c>
      <c r="S1424" s="14">
        <f t="shared" si="44"/>
        <v>41962.062326388885</v>
      </c>
      <c r="T1424">
        <f t="shared" si="45"/>
        <v>2014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 s="16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>ROUND(E1425/D1425*100,0)</f>
        <v>6</v>
      </c>
      <c r="P1425" s="13">
        <f>IFERROR(ROUND(E1425/L1425,2),0)</f>
        <v>113.57</v>
      </c>
      <c r="Q1425" s="18" t="s">
        <v>8316</v>
      </c>
      <c r="R1425" t="s">
        <v>8334</v>
      </c>
      <c r="S1425" s="14">
        <f t="shared" si="44"/>
        <v>41613.172974537039</v>
      </c>
      <c r="T1425">
        <f t="shared" si="45"/>
        <v>2013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 s="1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>ROUND(E1426/D1426*100,0)</f>
        <v>114</v>
      </c>
      <c r="P1426" s="13">
        <f>IFERROR(ROUND(E1426/L1426,2),0)</f>
        <v>113.57</v>
      </c>
      <c r="Q1426" s="18" t="s">
        <v>8323</v>
      </c>
      <c r="R1426" t="s">
        <v>8326</v>
      </c>
      <c r="S1426" s="14">
        <f t="shared" si="44"/>
        <v>42026.88118055556</v>
      </c>
      <c r="T1426">
        <f t="shared" si="45"/>
        <v>2015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 s="16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>ROUND(E1427/D1427*100,0)</f>
        <v>62</v>
      </c>
      <c r="P1427" s="13">
        <f>IFERROR(ROUND(E1427/L1427,2),0)</f>
        <v>486.43</v>
      </c>
      <c r="Q1427" s="18" t="s">
        <v>8323</v>
      </c>
      <c r="R1427" t="s">
        <v>8326</v>
      </c>
      <c r="S1427" s="14">
        <f t="shared" si="44"/>
        <v>41830.234166666669</v>
      </c>
      <c r="T1427">
        <f t="shared" si="45"/>
        <v>2014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 s="16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>ROUND(E1428/D1428*100,0)</f>
        <v>106</v>
      </c>
      <c r="P1428" s="13">
        <f>IFERROR(ROUND(E1428/L1428,2),0)</f>
        <v>56.67</v>
      </c>
      <c r="Q1428" s="18" t="s">
        <v>8321</v>
      </c>
      <c r="R1428" t="s">
        <v>8343</v>
      </c>
      <c r="S1428" s="14">
        <f t="shared" si="44"/>
        <v>41214.79483796296</v>
      </c>
      <c r="T1428">
        <f t="shared" si="45"/>
        <v>2012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 s="16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>ROUND(E1429/D1429*100,0)</f>
        <v>136</v>
      </c>
      <c r="P1429" s="13">
        <f>IFERROR(ROUND(E1429/L1429,2),0)</f>
        <v>66.67</v>
      </c>
      <c r="Q1429" s="18" t="s">
        <v>8323</v>
      </c>
      <c r="R1429" t="s">
        <v>8326</v>
      </c>
      <c r="S1429" s="14">
        <f t="shared" si="44"/>
        <v>42072.370381944449</v>
      </c>
      <c r="T1429">
        <f t="shared" si="45"/>
        <v>2015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 s="16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>ROUND(E1430/D1430*100,0)</f>
        <v>105</v>
      </c>
      <c r="P1430" s="13">
        <f>IFERROR(ROUND(E1430/L1430,2),0)</f>
        <v>91.84</v>
      </c>
      <c r="Q1430" s="18" t="s">
        <v>8321</v>
      </c>
      <c r="R1430" t="s">
        <v>8343</v>
      </c>
      <c r="S1430" s="14">
        <f t="shared" si="44"/>
        <v>40739.069282407407</v>
      </c>
      <c r="T1430">
        <f t="shared" si="45"/>
        <v>2011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 s="16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>ROUND(E1431/D1431*100,0)</f>
        <v>170</v>
      </c>
      <c r="P1431" s="13">
        <f>IFERROR(ROUND(E1431/L1431,2),0)</f>
        <v>47.18</v>
      </c>
      <c r="Q1431" s="18" t="s">
        <v>8308</v>
      </c>
      <c r="R1431" t="s">
        <v>8315</v>
      </c>
      <c r="S1431" s="14">
        <f t="shared" si="44"/>
        <v>42453.49726851852</v>
      </c>
      <c r="T1431">
        <f t="shared" si="45"/>
        <v>2016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 s="16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>ROUND(E1432/D1432*100,0)</f>
        <v>110</v>
      </c>
      <c r="P1432" s="13">
        <f>IFERROR(ROUND(E1432/L1432,2),0)</f>
        <v>45.88</v>
      </c>
      <c r="Q1432" s="18" t="s">
        <v>8323</v>
      </c>
      <c r="R1432" t="s">
        <v>8326</v>
      </c>
      <c r="S1432" s="14">
        <f t="shared" si="44"/>
        <v>42206.835370370376</v>
      </c>
      <c r="T1432">
        <f t="shared" si="45"/>
        <v>2015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 s="16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>ROUND(E1433/D1433*100,0)</f>
        <v>130</v>
      </c>
      <c r="P1433" s="13">
        <f>IFERROR(ROUND(E1433/L1433,2),0)</f>
        <v>49.88</v>
      </c>
      <c r="Q1433" s="18" t="s">
        <v>8321</v>
      </c>
      <c r="R1433" t="s">
        <v>8332</v>
      </c>
      <c r="S1433" s="14">
        <f t="shared" si="44"/>
        <v>41841.321770833332</v>
      </c>
      <c r="T1433">
        <f t="shared" si="45"/>
        <v>2014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 s="16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>ROUND(E1434/D1434*100,0)</f>
        <v>6</v>
      </c>
      <c r="P1434" s="13">
        <f>IFERROR(ROUND(E1434/L1434,2),0)</f>
        <v>89.21</v>
      </c>
      <c r="Q1434" s="18" t="s">
        <v>8319</v>
      </c>
      <c r="R1434" t="s">
        <v>8345</v>
      </c>
      <c r="S1434" s="14">
        <f t="shared" si="44"/>
        <v>41964.844444444447</v>
      </c>
      <c r="T1434">
        <f t="shared" si="45"/>
        <v>2014</v>
      </c>
    </row>
    <row r="1435" spans="1:20" ht="48" x14ac:dyDescent="0.2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 s="16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>ROUND(E1435/D1435*100,0)</f>
        <v>113</v>
      </c>
      <c r="P1435" s="13">
        <f>IFERROR(ROUND(E1435/L1435,2),0)</f>
        <v>49.06</v>
      </c>
      <c r="Q1435" s="18" t="s">
        <v>8323</v>
      </c>
      <c r="R1435" t="s">
        <v>8326</v>
      </c>
      <c r="S1435" s="14">
        <f t="shared" si="44"/>
        <v>42483.015694444446</v>
      </c>
      <c r="T1435">
        <f t="shared" si="45"/>
        <v>2016</v>
      </c>
    </row>
    <row r="1436" spans="1:20" ht="48" x14ac:dyDescent="0.2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 s="1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>ROUND(E1436/D1436*100,0)</f>
        <v>226</v>
      </c>
      <c r="P1436" s="13">
        <f>IFERROR(ROUND(E1436/L1436,2),0)</f>
        <v>94.03</v>
      </c>
      <c r="Q1436" s="18" t="s">
        <v>8327</v>
      </c>
      <c r="R1436" t="s">
        <v>8328</v>
      </c>
      <c r="S1436" s="14">
        <f t="shared" si="44"/>
        <v>40564.081030092595</v>
      </c>
      <c r="T1436">
        <f t="shared" si="45"/>
        <v>2011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 s="16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>ROUND(E1437/D1437*100,0)</f>
        <v>113</v>
      </c>
      <c r="P1437" s="13">
        <f>IFERROR(ROUND(E1437/L1437,2),0)</f>
        <v>99.5</v>
      </c>
      <c r="Q1437" s="18" t="s">
        <v>8323</v>
      </c>
      <c r="R1437" t="s">
        <v>8326</v>
      </c>
      <c r="S1437" s="14">
        <f t="shared" si="44"/>
        <v>42627.454097222217</v>
      </c>
      <c r="T1437">
        <f t="shared" si="45"/>
        <v>2016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 s="16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>ROUND(E1438/D1438*100,0)</f>
        <v>101</v>
      </c>
      <c r="P1438" s="13">
        <f>IFERROR(ROUND(E1438/L1438,2),0)</f>
        <v>41.73</v>
      </c>
      <c r="Q1438" s="18" t="s">
        <v>8327</v>
      </c>
      <c r="R1438" t="s">
        <v>8328</v>
      </c>
      <c r="S1438" s="14">
        <f t="shared" si="44"/>
        <v>41067.949212962965</v>
      </c>
      <c r="T1438">
        <f t="shared" si="45"/>
        <v>2012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 s="16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>ROUND(E1439/D1439*100,0)</f>
        <v>135</v>
      </c>
      <c r="P1439" s="13">
        <f>IFERROR(ROUND(E1439/L1439,2),0)</f>
        <v>59.16</v>
      </c>
      <c r="Q1439" s="18" t="s">
        <v>8327</v>
      </c>
      <c r="R1439" t="s">
        <v>8331</v>
      </c>
      <c r="S1439" s="14">
        <f t="shared" si="44"/>
        <v>40926.319062499999</v>
      </c>
      <c r="T1439">
        <f t="shared" si="45"/>
        <v>2012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 s="16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>ROUND(E1440/D1440*100,0)</f>
        <v>112</v>
      </c>
      <c r="P1440" s="13">
        <f>IFERROR(ROUND(E1440/L1440,2),0)</f>
        <v>44.32</v>
      </c>
      <c r="Q1440" s="18" t="s">
        <v>8311</v>
      </c>
      <c r="R1440" t="s">
        <v>8312</v>
      </c>
      <c r="S1440" s="14">
        <f t="shared" si="44"/>
        <v>41500.727916666663</v>
      </c>
      <c r="T1440">
        <f t="shared" si="45"/>
        <v>2013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 s="16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>ROUND(E1441/D1441*100,0)</f>
        <v>102</v>
      </c>
      <c r="P1441" s="13">
        <f>IFERROR(ROUND(E1441/L1441,2),0)</f>
        <v>99</v>
      </c>
      <c r="Q1441" s="18" t="s">
        <v>8323</v>
      </c>
      <c r="R1441" t="s">
        <v>8326</v>
      </c>
      <c r="S1441" s="14">
        <f t="shared" si="44"/>
        <v>42460.335312499999</v>
      </c>
      <c r="T1441">
        <f t="shared" si="45"/>
        <v>2016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 s="16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>ROUND(E1442/D1442*100,0)</f>
        <v>112</v>
      </c>
      <c r="P1442" s="13">
        <f>IFERROR(ROUND(E1442/L1442,2),0)</f>
        <v>44.25</v>
      </c>
      <c r="Q1442" s="18" t="s">
        <v>8323</v>
      </c>
      <c r="R1442" t="s">
        <v>8326</v>
      </c>
      <c r="S1442" s="14">
        <f t="shared" si="44"/>
        <v>42185.267245370371</v>
      </c>
      <c r="T1442">
        <f t="shared" si="45"/>
        <v>2015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 s="16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>ROUND(E1443/D1443*100,0)</f>
        <v>105</v>
      </c>
      <c r="P1443" s="13">
        <f>IFERROR(ROUND(E1443/L1443,2),0)</f>
        <v>61.1</v>
      </c>
      <c r="Q1443" s="18" t="s">
        <v>8327</v>
      </c>
      <c r="R1443" t="s">
        <v>8328</v>
      </c>
      <c r="S1443" s="14">
        <f t="shared" si="44"/>
        <v>41913.328356481477</v>
      </c>
      <c r="T1443">
        <f t="shared" si="45"/>
        <v>2014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 s="16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>ROUND(E1444/D1444*100,0)</f>
        <v>112</v>
      </c>
      <c r="P1444" s="13">
        <f>IFERROR(ROUND(E1444/L1444,2),0)</f>
        <v>40.4</v>
      </c>
      <c r="Q1444" s="18" t="s">
        <v>8321</v>
      </c>
      <c r="R1444" t="s">
        <v>8322</v>
      </c>
      <c r="S1444" s="14">
        <f t="shared" si="44"/>
        <v>42370.571851851855</v>
      </c>
      <c r="T1444">
        <f t="shared" si="45"/>
        <v>2016</v>
      </c>
    </row>
    <row r="1445" spans="1:20" ht="48" x14ac:dyDescent="0.2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 s="16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>ROUND(E1445/D1445*100,0)</f>
        <v>100</v>
      </c>
      <c r="P1445" s="13">
        <f>IFERROR(ROUND(E1445/L1445,2),0)</f>
        <v>119.64</v>
      </c>
      <c r="Q1445" s="18" t="s">
        <v>8323</v>
      </c>
      <c r="R1445" t="s">
        <v>8326</v>
      </c>
      <c r="S1445" s="14">
        <f t="shared" si="44"/>
        <v>42510.798854166671</v>
      </c>
      <c r="T1445">
        <f t="shared" si="45"/>
        <v>2016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 s="1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>ROUND(E1446/D1446*100,0)</f>
        <v>102</v>
      </c>
      <c r="P1446" s="13">
        <f>IFERROR(ROUND(E1446/L1446,2),0)</f>
        <v>145.65</v>
      </c>
      <c r="Q1446" s="18" t="s">
        <v>8323</v>
      </c>
      <c r="R1446" t="s">
        <v>8326</v>
      </c>
      <c r="S1446" s="14">
        <f t="shared" si="44"/>
        <v>42521.010370370372</v>
      </c>
      <c r="T1446">
        <f t="shared" si="45"/>
        <v>2016</v>
      </c>
    </row>
    <row r="1447" spans="1:20" ht="48" x14ac:dyDescent="0.2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 s="16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>ROUND(E1447/D1447*100,0)</f>
        <v>112</v>
      </c>
      <c r="P1447" s="13">
        <f>IFERROR(ROUND(E1447/L1447,2),0)</f>
        <v>68.37</v>
      </c>
      <c r="Q1447" s="18" t="s">
        <v>8311</v>
      </c>
      <c r="R1447" t="s">
        <v>8333</v>
      </c>
      <c r="S1447" s="14">
        <f t="shared" si="44"/>
        <v>40689.570868055554</v>
      </c>
      <c r="T1447">
        <f t="shared" si="45"/>
        <v>2011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 s="16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>ROUND(E1448/D1448*100,0)</f>
        <v>111</v>
      </c>
      <c r="P1448" s="13">
        <f>IFERROR(ROUND(E1448/L1448,2),0)</f>
        <v>416.88</v>
      </c>
      <c r="Q1448" s="18" t="s">
        <v>8327</v>
      </c>
      <c r="R1448" t="s">
        <v>8328</v>
      </c>
      <c r="S1448" s="14">
        <f t="shared" si="44"/>
        <v>42323.800138888888</v>
      </c>
      <c r="T1448">
        <f t="shared" si="45"/>
        <v>2015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 s="16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>ROUND(E1449/D1449*100,0)</f>
        <v>111</v>
      </c>
      <c r="P1449" s="13">
        <f>IFERROR(ROUND(E1449/L1449,2),0)</f>
        <v>92.5</v>
      </c>
      <c r="Q1449" s="18" t="s">
        <v>8323</v>
      </c>
      <c r="R1449" t="s">
        <v>8326</v>
      </c>
      <c r="S1449" s="14">
        <f t="shared" si="44"/>
        <v>42447.896666666667</v>
      </c>
      <c r="T1449">
        <f t="shared" si="45"/>
        <v>2016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 s="16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>ROUND(E1450/D1450*100,0)</f>
        <v>111</v>
      </c>
      <c r="P1450" s="13">
        <f>IFERROR(ROUND(E1450/L1450,2),0)</f>
        <v>28.88</v>
      </c>
      <c r="Q1450" s="18" t="s">
        <v>8327</v>
      </c>
      <c r="R1450" t="s">
        <v>8328</v>
      </c>
      <c r="S1450" s="14">
        <f t="shared" si="44"/>
        <v>41089.186296296299</v>
      </c>
      <c r="T1450">
        <f t="shared" si="45"/>
        <v>2012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 s="16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>ROUND(E1451/D1451*100,0)</f>
        <v>111</v>
      </c>
      <c r="P1451" s="13">
        <f>IFERROR(ROUND(E1451/L1451,2),0)</f>
        <v>63.85</v>
      </c>
      <c r="Q1451" s="18" t="s">
        <v>8323</v>
      </c>
      <c r="R1451" t="s">
        <v>8326</v>
      </c>
      <c r="S1451" s="14">
        <f t="shared" si="44"/>
        <v>42171.824884259258</v>
      </c>
      <c r="T1451">
        <f t="shared" si="45"/>
        <v>2015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 s="16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>ROUND(E1452/D1452*100,0)</f>
        <v>33</v>
      </c>
      <c r="P1452" s="13">
        <f>IFERROR(ROUND(E1452/L1452,2),0)</f>
        <v>70.62</v>
      </c>
      <c r="Q1452" s="18" t="s">
        <v>8308</v>
      </c>
      <c r="R1452" t="s">
        <v>8340</v>
      </c>
      <c r="S1452" s="14">
        <f t="shared" si="44"/>
        <v>42344.884143518517</v>
      </c>
      <c r="T1452">
        <f t="shared" si="45"/>
        <v>2015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 s="16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>ROUND(E1453/D1453*100,0)</f>
        <v>111</v>
      </c>
      <c r="P1453" s="13">
        <f>IFERROR(ROUND(E1453/L1453,2),0)</f>
        <v>77.19</v>
      </c>
      <c r="Q1453" s="18" t="s">
        <v>8323</v>
      </c>
      <c r="R1453" t="s">
        <v>8326</v>
      </c>
      <c r="S1453" s="14">
        <f t="shared" si="44"/>
        <v>41974.898599537039</v>
      </c>
      <c r="T1453">
        <f t="shared" si="45"/>
        <v>2014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 s="16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>ROUND(E1454/D1454*100,0)</f>
        <v>111</v>
      </c>
      <c r="P1454" s="13">
        <f>IFERROR(ROUND(E1454/L1454,2),0)</f>
        <v>34.21</v>
      </c>
      <c r="Q1454" s="18" t="s">
        <v>8311</v>
      </c>
      <c r="R1454" t="s">
        <v>8333</v>
      </c>
      <c r="S1454" s="14">
        <f t="shared" si="44"/>
        <v>41157.042928240742</v>
      </c>
      <c r="T1454">
        <f t="shared" si="45"/>
        <v>2012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 s="16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>ROUND(E1455/D1455*100,0)</f>
        <v>7</v>
      </c>
      <c r="P1455" s="13">
        <f>IFERROR(ROUND(E1455/L1455,2),0)</f>
        <v>89.65</v>
      </c>
      <c r="Q1455" s="18" t="s">
        <v>8308</v>
      </c>
      <c r="R1455" t="s">
        <v>8310</v>
      </c>
      <c r="S1455" s="14">
        <f t="shared" si="44"/>
        <v>41936.647164351853</v>
      </c>
      <c r="T1455">
        <f t="shared" si="45"/>
        <v>2014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 s="1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>ROUND(E1456/D1456*100,0)</f>
        <v>100</v>
      </c>
      <c r="P1456" s="13">
        <f>IFERROR(ROUND(E1456/L1456,2),0)</f>
        <v>67.650000000000006</v>
      </c>
      <c r="Q1456" s="18" t="s">
        <v>8323</v>
      </c>
      <c r="R1456" t="s">
        <v>8326</v>
      </c>
      <c r="S1456" s="14">
        <f t="shared" si="44"/>
        <v>42171.725416666668</v>
      </c>
      <c r="T1456">
        <f t="shared" si="45"/>
        <v>2015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 s="16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>ROUND(E1457/D1457*100,0)</f>
        <v>118</v>
      </c>
      <c r="P1457" s="13">
        <f>IFERROR(ROUND(E1457/L1457,2),0)</f>
        <v>75.34</v>
      </c>
      <c r="Q1457" s="18" t="s">
        <v>8323</v>
      </c>
      <c r="R1457" t="s">
        <v>8326</v>
      </c>
      <c r="S1457" s="14">
        <f t="shared" si="44"/>
        <v>41781.096203703702</v>
      </c>
      <c r="T1457">
        <f t="shared" si="45"/>
        <v>2014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 s="16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>ROUND(E1458/D1458*100,0)</f>
        <v>661</v>
      </c>
      <c r="P1458" s="13">
        <f>IFERROR(ROUND(E1458/L1458,2),0)</f>
        <v>21.9</v>
      </c>
      <c r="Q1458" s="18" t="s">
        <v>8308</v>
      </c>
      <c r="R1458" t="s">
        <v>8315</v>
      </c>
      <c r="S1458" s="14">
        <f t="shared" si="44"/>
        <v>41150.902187499996</v>
      </c>
      <c r="T1458">
        <f t="shared" si="45"/>
        <v>2012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 s="16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>ROUND(E1459/D1459*100,0)</f>
        <v>132</v>
      </c>
      <c r="P1459" s="13">
        <f>IFERROR(ROUND(E1459/L1459,2),0)</f>
        <v>75.11</v>
      </c>
      <c r="Q1459" s="18" t="s">
        <v>8327</v>
      </c>
      <c r="R1459" t="s">
        <v>8331</v>
      </c>
      <c r="S1459" s="14">
        <f t="shared" si="44"/>
        <v>42111.899537037039</v>
      </c>
      <c r="T1459">
        <f t="shared" si="45"/>
        <v>2015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 s="16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>ROUND(E1460/D1460*100,0)</f>
        <v>18</v>
      </c>
      <c r="P1460" s="13">
        <f>IFERROR(ROUND(E1460/L1460,2),0)</f>
        <v>122</v>
      </c>
      <c r="Q1460" s="18" t="s">
        <v>8316</v>
      </c>
      <c r="R1460" t="s">
        <v>8334</v>
      </c>
      <c r="S1460" s="14">
        <f t="shared" si="44"/>
        <v>40795.713344907403</v>
      </c>
      <c r="T1460">
        <f t="shared" si="45"/>
        <v>2011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 s="16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>ROUND(E1461/D1461*100,0)</f>
        <v>110</v>
      </c>
      <c r="P1461" s="13">
        <f>IFERROR(ROUND(E1461/L1461,2),0)</f>
        <v>47.03</v>
      </c>
      <c r="Q1461" s="18" t="s">
        <v>8323</v>
      </c>
      <c r="R1461" t="s">
        <v>8326</v>
      </c>
      <c r="S1461" s="14">
        <f t="shared" si="44"/>
        <v>42619.935694444444</v>
      </c>
      <c r="T1461">
        <f t="shared" si="45"/>
        <v>2016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 s="16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>ROUND(E1462/D1462*100,0)</f>
        <v>110</v>
      </c>
      <c r="P1462" s="13">
        <f>IFERROR(ROUND(E1462/L1462,2),0)</f>
        <v>28.11</v>
      </c>
      <c r="Q1462" s="18" t="s">
        <v>8321</v>
      </c>
      <c r="R1462" t="s">
        <v>8332</v>
      </c>
      <c r="S1462" s="14">
        <f t="shared" si="44"/>
        <v>41719.549131944441</v>
      </c>
      <c r="T1462">
        <f t="shared" si="45"/>
        <v>2014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 s="16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>ROUND(E1463/D1463*100,0)</f>
        <v>109</v>
      </c>
      <c r="P1463" s="13">
        <f>IFERROR(ROUND(E1463/L1463,2),0)</f>
        <v>136.46</v>
      </c>
      <c r="Q1463" s="18" t="s">
        <v>8323</v>
      </c>
      <c r="R1463" t="s">
        <v>8326</v>
      </c>
      <c r="S1463" s="14">
        <f t="shared" si="44"/>
        <v>42219.915856481486</v>
      </c>
      <c r="T1463">
        <f t="shared" si="45"/>
        <v>2015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 s="16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>ROUND(E1464/D1464*100,0)</f>
        <v>109</v>
      </c>
      <c r="P1464" s="13">
        <f>IFERROR(ROUND(E1464/L1464,2),0)</f>
        <v>83.97</v>
      </c>
      <c r="Q1464" s="18" t="s">
        <v>8323</v>
      </c>
      <c r="R1464" t="s">
        <v>8326</v>
      </c>
      <c r="S1464" s="14">
        <f t="shared" si="44"/>
        <v>41829.787083333329</v>
      </c>
      <c r="T1464">
        <f t="shared" si="45"/>
        <v>2014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 s="16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>ROUND(E1465/D1465*100,0)</f>
        <v>109</v>
      </c>
      <c r="P1465" s="13">
        <f>IFERROR(ROUND(E1465/L1465,2),0)</f>
        <v>155.94999999999999</v>
      </c>
      <c r="Q1465" s="18" t="s">
        <v>8323</v>
      </c>
      <c r="R1465" t="s">
        <v>8326</v>
      </c>
      <c r="S1465" s="14">
        <f t="shared" si="44"/>
        <v>42524.53800925926</v>
      </c>
      <c r="T1465">
        <f t="shared" si="45"/>
        <v>2016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 s="1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>ROUND(E1466/D1466*100,0)</f>
        <v>109</v>
      </c>
      <c r="P1466" s="13">
        <f>IFERROR(ROUND(E1466/L1466,2),0)</f>
        <v>71.150000000000006</v>
      </c>
      <c r="Q1466" s="18" t="s">
        <v>8323</v>
      </c>
      <c r="R1466" t="s">
        <v>8326</v>
      </c>
      <c r="S1466" s="14">
        <f t="shared" si="44"/>
        <v>42323.562222222223</v>
      </c>
      <c r="T1466">
        <f t="shared" si="45"/>
        <v>2015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 s="16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>ROUND(E1467/D1467*100,0)</f>
        <v>109</v>
      </c>
      <c r="P1467" s="13">
        <f>IFERROR(ROUND(E1467/L1467,2),0)</f>
        <v>57.39</v>
      </c>
      <c r="Q1467" s="18" t="s">
        <v>8323</v>
      </c>
      <c r="R1467" t="s">
        <v>8326</v>
      </c>
      <c r="S1467" s="14">
        <f t="shared" si="44"/>
        <v>42143.445219907408</v>
      </c>
      <c r="T1467">
        <f t="shared" si="45"/>
        <v>2015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 s="16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>ROUND(E1468/D1468*100,0)</f>
        <v>102</v>
      </c>
      <c r="P1468" s="13">
        <f>IFERROR(ROUND(E1468/L1468,2),0)</f>
        <v>46.71</v>
      </c>
      <c r="Q1468" s="18" t="s">
        <v>8323</v>
      </c>
      <c r="R1468" t="s">
        <v>8326</v>
      </c>
      <c r="S1468" s="14">
        <f t="shared" si="44"/>
        <v>41868.924050925925</v>
      </c>
      <c r="T1468">
        <f t="shared" si="45"/>
        <v>2014</v>
      </c>
    </row>
    <row r="1469" spans="1:20" ht="48" x14ac:dyDescent="0.2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 s="16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>ROUND(E1469/D1469*100,0)</f>
        <v>105</v>
      </c>
      <c r="P1469" s="13">
        <f>IFERROR(ROUND(E1469/L1469,2),0)</f>
        <v>85.74</v>
      </c>
      <c r="Q1469" s="18" t="s">
        <v>8323</v>
      </c>
      <c r="R1469" t="s">
        <v>8335</v>
      </c>
      <c r="S1469" s="14">
        <f t="shared" si="44"/>
        <v>42025.164780092593</v>
      </c>
      <c r="T1469">
        <f t="shared" si="45"/>
        <v>2015</v>
      </c>
    </row>
    <row r="1470" spans="1:20" ht="48" x14ac:dyDescent="0.2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 s="16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>ROUND(E1470/D1470*100,0)</f>
        <v>109</v>
      </c>
      <c r="P1470" s="13">
        <f>IFERROR(ROUND(E1470/L1470,2),0)</f>
        <v>53.41</v>
      </c>
      <c r="Q1470" s="18" t="s">
        <v>8319</v>
      </c>
      <c r="R1470" t="s">
        <v>8320</v>
      </c>
      <c r="S1470" s="14">
        <f t="shared" si="44"/>
        <v>42485.754525462966</v>
      </c>
      <c r="T1470">
        <f t="shared" si="45"/>
        <v>2016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 s="16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>ROUND(E1471/D1471*100,0)</f>
        <v>109</v>
      </c>
      <c r="P1471" s="13">
        <f>IFERROR(ROUND(E1471/L1471,2),0)</f>
        <v>81.38</v>
      </c>
      <c r="Q1471" s="18" t="s">
        <v>8323</v>
      </c>
      <c r="R1471" t="s">
        <v>8326</v>
      </c>
      <c r="S1471" s="14">
        <f t="shared" si="44"/>
        <v>42500.041550925926</v>
      </c>
      <c r="T1471">
        <f t="shared" si="45"/>
        <v>2016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 s="16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>ROUND(E1472/D1472*100,0)</f>
        <v>109</v>
      </c>
      <c r="P1472" s="13">
        <f>IFERROR(ROUND(E1472/L1472,2),0)</f>
        <v>135.63</v>
      </c>
      <c r="Q1472" s="18" t="s">
        <v>8323</v>
      </c>
      <c r="R1472" t="s">
        <v>8326</v>
      </c>
      <c r="S1472" s="14">
        <f t="shared" si="44"/>
        <v>42418.425983796296</v>
      </c>
      <c r="T1472">
        <f t="shared" si="45"/>
        <v>2016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 s="16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>ROUND(E1473/D1473*100,0)</f>
        <v>108</v>
      </c>
      <c r="P1473" s="13">
        <f>IFERROR(ROUND(E1473/L1473,2),0)</f>
        <v>70.650000000000006</v>
      </c>
      <c r="Q1473" s="18" t="s">
        <v>8327</v>
      </c>
      <c r="R1473" t="s">
        <v>8328</v>
      </c>
      <c r="S1473" s="14">
        <f t="shared" si="44"/>
        <v>41731.833124999997</v>
      </c>
      <c r="T1473">
        <f t="shared" si="45"/>
        <v>2014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 s="16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>ROUND(E1474/D1474*100,0)</f>
        <v>108</v>
      </c>
      <c r="P1474" s="13">
        <f>IFERROR(ROUND(E1474/L1474,2),0)</f>
        <v>40.96</v>
      </c>
      <c r="Q1474" s="18" t="s">
        <v>8327</v>
      </c>
      <c r="R1474" t="s">
        <v>8328</v>
      </c>
      <c r="S1474" s="14">
        <f t="shared" si="44"/>
        <v>41716.632847222223</v>
      </c>
      <c r="T1474">
        <f t="shared" si="45"/>
        <v>2014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 s="16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>ROUND(E1475/D1475*100,0)</f>
        <v>108</v>
      </c>
      <c r="P1475" s="13">
        <f>IFERROR(ROUND(E1475/L1475,2),0)</f>
        <v>41.96</v>
      </c>
      <c r="Q1475" s="18" t="s">
        <v>8327</v>
      </c>
      <c r="R1475" t="s">
        <v>8328</v>
      </c>
      <c r="S1475" s="14">
        <f t="shared" ref="S1475:S1538" si="46">(((J1475/60)/60)/24)+DATE(1970,1,1)</f>
        <v>41593.082002314812</v>
      </c>
      <c r="T1475">
        <f t="shared" ref="T1475:T1538" si="47">YEAR(S1475)</f>
        <v>2013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 s="1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>ROUND(E1476/D1476*100,0)</f>
        <v>108</v>
      </c>
      <c r="P1476" s="13">
        <f>IFERROR(ROUND(E1476/L1476,2),0)</f>
        <v>45.44</v>
      </c>
      <c r="Q1476" s="18" t="s">
        <v>8327</v>
      </c>
      <c r="R1476" t="s">
        <v>8331</v>
      </c>
      <c r="S1476" s="14">
        <f t="shared" si="46"/>
        <v>40996.994074074071</v>
      </c>
      <c r="T1476">
        <f t="shared" si="47"/>
        <v>2012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 s="16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>ROUND(E1477/D1477*100,0)</f>
        <v>129</v>
      </c>
      <c r="P1477" s="13">
        <f>IFERROR(ROUND(E1477/L1477,2),0)</f>
        <v>38.869999999999997</v>
      </c>
      <c r="Q1477" s="18" t="s">
        <v>8313</v>
      </c>
      <c r="R1477" t="s">
        <v>8314</v>
      </c>
      <c r="S1477" s="14">
        <f t="shared" si="46"/>
        <v>42318.950173611112</v>
      </c>
      <c r="T1477">
        <f t="shared" si="47"/>
        <v>2015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 s="16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>ROUND(E1478/D1478*100,0)</f>
        <v>108</v>
      </c>
      <c r="P1478" s="13">
        <f>IFERROR(ROUND(E1478/L1478,2),0)</f>
        <v>76.790000000000006</v>
      </c>
      <c r="Q1478" s="18" t="s">
        <v>8323</v>
      </c>
      <c r="R1478" t="s">
        <v>8324</v>
      </c>
      <c r="S1478" s="14">
        <f t="shared" si="46"/>
        <v>42177.791909722218</v>
      </c>
      <c r="T1478">
        <f t="shared" si="47"/>
        <v>2015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 s="16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>ROUND(E1479/D1479*100,0)</f>
        <v>147</v>
      </c>
      <c r="P1479" s="13">
        <f>IFERROR(ROUND(E1479/L1479,2),0)</f>
        <v>15.72</v>
      </c>
      <c r="Q1479" s="18" t="s">
        <v>8316</v>
      </c>
      <c r="R1479" t="s">
        <v>8317</v>
      </c>
      <c r="S1479" s="14">
        <f t="shared" si="46"/>
        <v>42136.75100694444</v>
      </c>
      <c r="T1479">
        <f t="shared" si="47"/>
        <v>2015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 s="16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>ROUND(E1480/D1480*100,0)</f>
        <v>107</v>
      </c>
      <c r="P1480" s="13">
        <f>IFERROR(ROUND(E1480/L1480,2),0)</f>
        <v>169.58</v>
      </c>
      <c r="Q1480" s="18" t="s">
        <v>8311</v>
      </c>
      <c r="R1480" t="s">
        <v>8333</v>
      </c>
      <c r="S1480" s="14">
        <f t="shared" si="46"/>
        <v>42162.146782407406</v>
      </c>
      <c r="T1480">
        <f t="shared" si="47"/>
        <v>2015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 s="16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>ROUND(E1481/D1481*100,0)</f>
        <v>107</v>
      </c>
      <c r="P1481" s="13">
        <f>IFERROR(ROUND(E1481/L1481,2),0)</f>
        <v>134.21</v>
      </c>
      <c r="Q1481" s="18" t="s">
        <v>8327</v>
      </c>
      <c r="R1481" t="s">
        <v>8331</v>
      </c>
      <c r="S1481" s="14">
        <f t="shared" si="46"/>
        <v>40691.788055555553</v>
      </c>
      <c r="T1481">
        <f t="shared" si="47"/>
        <v>2011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 s="16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>ROUND(E1482/D1482*100,0)</f>
        <v>16</v>
      </c>
      <c r="P1482" s="13">
        <f>IFERROR(ROUND(E1482/L1482,2),0)</f>
        <v>214.07</v>
      </c>
      <c r="Q1482" s="18" t="s">
        <v>8308</v>
      </c>
      <c r="R1482" t="s">
        <v>8310</v>
      </c>
      <c r="S1482" s="14">
        <f t="shared" si="46"/>
        <v>42780.709039351852</v>
      </c>
      <c r="T1482">
        <f t="shared" si="47"/>
        <v>2017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 s="16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>ROUND(E1483/D1483*100,0)</f>
        <v>161</v>
      </c>
      <c r="P1483" s="13">
        <f>IFERROR(ROUND(E1483/L1483,2),0)</f>
        <v>37.78</v>
      </c>
      <c r="Q1483" s="18" t="s">
        <v>8313</v>
      </c>
      <c r="R1483" t="s">
        <v>8314</v>
      </c>
      <c r="S1483" s="14">
        <f t="shared" si="46"/>
        <v>42711.700694444444</v>
      </c>
      <c r="T1483">
        <f t="shared" si="47"/>
        <v>2016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 s="16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>ROUND(E1484/D1484*100,0)</f>
        <v>100</v>
      </c>
      <c r="P1484" s="13">
        <f>IFERROR(ROUND(E1484/L1484,2),0)</f>
        <v>42.8</v>
      </c>
      <c r="Q1484" s="18" t="s">
        <v>8327</v>
      </c>
      <c r="R1484" t="s">
        <v>8328</v>
      </c>
      <c r="S1484" s="14">
        <f t="shared" si="46"/>
        <v>40687.021597222221</v>
      </c>
      <c r="T1484">
        <f t="shared" si="47"/>
        <v>2011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 s="16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>ROUND(E1485/D1485*100,0)</f>
        <v>100</v>
      </c>
      <c r="P1485" s="13">
        <f>IFERROR(ROUND(E1485/L1485,2),0)</f>
        <v>74.53</v>
      </c>
      <c r="Q1485" s="18" t="s">
        <v>8323</v>
      </c>
      <c r="R1485" t="s">
        <v>8326</v>
      </c>
      <c r="S1485" s="14">
        <f t="shared" si="46"/>
        <v>41852.658310185187</v>
      </c>
      <c r="T1485">
        <f t="shared" si="47"/>
        <v>2014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 s="1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>ROUND(E1486/D1486*100,0)</f>
        <v>107</v>
      </c>
      <c r="P1486" s="13">
        <f>IFERROR(ROUND(E1486/L1486,2),0)</f>
        <v>49.25</v>
      </c>
      <c r="Q1486" s="18" t="s">
        <v>8327</v>
      </c>
      <c r="R1486" t="s">
        <v>8328</v>
      </c>
      <c r="S1486" s="14">
        <f t="shared" si="46"/>
        <v>40833.633194444446</v>
      </c>
      <c r="T1486">
        <f t="shared" si="47"/>
        <v>2011</v>
      </c>
    </row>
    <row r="1487" spans="1:20" ht="48" x14ac:dyDescent="0.2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 s="16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>ROUND(E1487/D1487*100,0)</f>
        <v>5</v>
      </c>
      <c r="P1487" s="13">
        <f>IFERROR(ROUND(E1487/L1487,2),0)</f>
        <v>640</v>
      </c>
      <c r="Q1487" s="18" t="s">
        <v>8319</v>
      </c>
      <c r="R1487" t="s">
        <v>8345</v>
      </c>
      <c r="S1487" s="14">
        <f t="shared" si="46"/>
        <v>42275.720219907409</v>
      </c>
      <c r="T1487">
        <f t="shared" si="47"/>
        <v>2015</v>
      </c>
    </row>
    <row r="1488" spans="1:20" ht="48" x14ac:dyDescent="0.2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 s="16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>ROUND(E1488/D1488*100,0)</f>
        <v>40</v>
      </c>
      <c r="P1488" s="13">
        <f>IFERROR(ROUND(E1488/L1488,2),0)</f>
        <v>44.44</v>
      </c>
      <c r="Q1488" s="18" t="s">
        <v>8327</v>
      </c>
      <c r="R1488" t="s">
        <v>8328</v>
      </c>
      <c r="S1488" s="14">
        <f t="shared" si="46"/>
        <v>42218.872986111113</v>
      </c>
      <c r="T1488">
        <f t="shared" si="47"/>
        <v>2015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 s="16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>ROUND(E1489/D1489*100,0)</f>
        <v>107</v>
      </c>
      <c r="P1489" s="13">
        <f>IFERROR(ROUND(E1489/L1489,2),0)</f>
        <v>177.5</v>
      </c>
      <c r="Q1489" s="18" t="s">
        <v>8327</v>
      </c>
      <c r="R1489" t="s">
        <v>8341</v>
      </c>
      <c r="S1489" s="14">
        <f t="shared" si="46"/>
        <v>42769.809965277775</v>
      </c>
      <c r="T1489">
        <f t="shared" si="47"/>
        <v>2017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 s="16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>ROUND(E1490/D1490*100,0)</f>
        <v>106</v>
      </c>
      <c r="P1490" s="13">
        <f>IFERROR(ROUND(E1490/L1490,2),0)</f>
        <v>96.67</v>
      </c>
      <c r="Q1490" s="18" t="s">
        <v>8323</v>
      </c>
      <c r="R1490" t="s">
        <v>8326</v>
      </c>
      <c r="S1490" s="14">
        <f t="shared" si="46"/>
        <v>41950.859560185185</v>
      </c>
      <c r="T1490">
        <f t="shared" si="47"/>
        <v>2014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 s="16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>ROUND(E1491/D1491*100,0)</f>
        <v>206</v>
      </c>
      <c r="P1491" s="13">
        <f>IFERROR(ROUND(E1491/L1491,2),0)</f>
        <v>106.2</v>
      </c>
      <c r="Q1491" s="18" t="s">
        <v>8327</v>
      </c>
      <c r="R1491" t="s">
        <v>8329</v>
      </c>
      <c r="S1491" s="14">
        <f t="shared" si="46"/>
        <v>42127.069548611107</v>
      </c>
      <c r="T1491">
        <f t="shared" si="47"/>
        <v>2015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 s="16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>ROUND(E1492/D1492*100,0)</f>
        <v>4</v>
      </c>
      <c r="P1492" s="13">
        <f>IFERROR(ROUND(E1492/L1492,2),0)</f>
        <v>176.94</v>
      </c>
      <c r="Q1492" s="18" t="s">
        <v>8323</v>
      </c>
      <c r="R1492" t="s">
        <v>8335</v>
      </c>
      <c r="S1492" s="14">
        <f t="shared" si="46"/>
        <v>42701.166365740741</v>
      </c>
      <c r="T1492">
        <f t="shared" si="47"/>
        <v>2016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 s="16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>ROUND(E1493/D1493*100,0)</f>
        <v>106</v>
      </c>
      <c r="P1493" s="13">
        <f>IFERROR(ROUND(E1493/L1493,2),0)</f>
        <v>44.14</v>
      </c>
      <c r="Q1493" s="18" t="s">
        <v>8323</v>
      </c>
      <c r="R1493" t="s">
        <v>8326</v>
      </c>
      <c r="S1493" s="14">
        <f t="shared" si="46"/>
        <v>42422.977418981478</v>
      </c>
      <c r="T1493">
        <f t="shared" si="47"/>
        <v>2016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 s="16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>ROUND(E1494/D1494*100,0)</f>
        <v>113</v>
      </c>
      <c r="P1494" s="13">
        <f>IFERROR(ROUND(E1494/L1494,2),0)</f>
        <v>50.4</v>
      </c>
      <c r="Q1494" s="18" t="s">
        <v>8323</v>
      </c>
      <c r="R1494" t="s">
        <v>8326</v>
      </c>
      <c r="S1494" s="14">
        <f t="shared" si="46"/>
        <v>42458.641724537039</v>
      </c>
      <c r="T1494">
        <f t="shared" si="47"/>
        <v>2016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 s="16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>ROUND(E1495/D1495*100,0)</f>
        <v>21</v>
      </c>
      <c r="P1495" s="13">
        <f>IFERROR(ROUND(E1495/L1495,2),0)</f>
        <v>453.14</v>
      </c>
      <c r="Q1495" s="18" t="s">
        <v>8313</v>
      </c>
      <c r="R1495" t="s">
        <v>8353</v>
      </c>
      <c r="S1495" s="14">
        <f t="shared" si="46"/>
        <v>41913.790289351848</v>
      </c>
      <c r="T1495">
        <f t="shared" si="47"/>
        <v>2014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 s="1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>ROUND(E1496/D1496*100,0)</f>
        <v>127</v>
      </c>
      <c r="P1496" s="13">
        <f>IFERROR(ROUND(E1496/L1496,2),0)</f>
        <v>57.65</v>
      </c>
      <c r="Q1496" s="18" t="s">
        <v>8321</v>
      </c>
      <c r="R1496" t="s">
        <v>8322</v>
      </c>
      <c r="S1496" s="14">
        <f t="shared" si="46"/>
        <v>41099.742800925924</v>
      </c>
      <c r="T1496">
        <f t="shared" si="47"/>
        <v>2012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 s="16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>ROUND(E1497/D1497*100,0)</f>
        <v>106</v>
      </c>
      <c r="P1497" s="13">
        <f>IFERROR(ROUND(E1497/L1497,2),0)</f>
        <v>45.94</v>
      </c>
      <c r="Q1497" s="18" t="s">
        <v>8308</v>
      </c>
      <c r="R1497" t="s">
        <v>8315</v>
      </c>
      <c r="S1497" s="14">
        <f t="shared" si="46"/>
        <v>42103.160578703704</v>
      </c>
      <c r="T1497">
        <f t="shared" si="47"/>
        <v>2015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 s="16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>ROUND(E1498/D1498*100,0)</f>
        <v>105</v>
      </c>
      <c r="P1498" s="13">
        <f>IFERROR(ROUND(E1498/L1498,2),0)</f>
        <v>47.88</v>
      </c>
      <c r="Q1498" s="18" t="s">
        <v>8323</v>
      </c>
      <c r="R1498" t="s">
        <v>8326</v>
      </c>
      <c r="S1498" s="14">
        <f t="shared" si="46"/>
        <v>42016.938692129625</v>
      </c>
      <c r="T1498">
        <f t="shared" si="47"/>
        <v>2015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 s="16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>ROUND(E1499/D1499*100,0)</f>
        <v>158</v>
      </c>
      <c r="P1499" s="13">
        <f>IFERROR(ROUND(E1499/L1499,2),0)</f>
        <v>38.99</v>
      </c>
      <c r="Q1499" s="18" t="s">
        <v>8308</v>
      </c>
      <c r="R1499" t="s">
        <v>8315</v>
      </c>
      <c r="S1499" s="14">
        <f t="shared" si="46"/>
        <v>42524.105462962965</v>
      </c>
      <c r="T1499">
        <f t="shared" si="47"/>
        <v>2016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 s="16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>ROUND(E1500/D1500*100,0)</f>
        <v>21</v>
      </c>
      <c r="P1500" s="13">
        <f>IFERROR(ROUND(E1500/L1500,2),0)</f>
        <v>73.37</v>
      </c>
      <c r="Q1500" s="18" t="s">
        <v>8308</v>
      </c>
      <c r="R1500" t="s">
        <v>8315</v>
      </c>
      <c r="S1500" s="14">
        <f t="shared" si="46"/>
        <v>42381.866284722222</v>
      </c>
      <c r="T1500">
        <f t="shared" si="47"/>
        <v>2016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 s="16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>ROUND(E1501/D1501*100,0)</f>
        <v>105</v>
      </c>
      <c r="P1501" s="13">
        <f>IFERROR(ROUND(E1501/L1501,2),0)</f>
        <v>58.33</v>
      </c>
      <c r="Q1501" s="18" t="s">
        <v>8327</v>
      </c>
      <c r="R1501" t="s">
        <v>8331</v>
      </c>
      <c r="S1501" s="14">
        <f t="shared" si="46"/>
        <v>40690.823055555556</v>
      </c>
      <c r="T1501">
        <f t="shared" si="47"/>
        <v>2011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 s="16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>ROUND(E1502/D1502*100,0)</f>
        <v>105</v>
      </c>
      <c r="P1502" s="13">
        <f>IFERROR(ROUND(E1502/L1502,2),0)</f>
        <v>80.72</v>
      </c>
      <c r="Q1502" s="18" t="s">
        <v>8323</v>
      </c>
      <c r="R1502" t="s">
        <v>8326</v>
      </c>
      <c r="S1502" s="14">
        <f t="shared" si="46"/>
        <v>42545.774189814809</v>
      </c>
      <c r="T1502">
        <f t="shared" si="47"/>
        <v>2016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 s="16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>ROUND(E1503/D1503*100,0)</f>
        <v>112</v>
      </c>
      <c r="P1503" s="13">
        <f>IFERROR(ROUND(E1503/L1503,2),0)</f>
        <v>39.81</v>
      </c>
      <c r="Q1503" s="18" t="s">
        <v>8323</v>
      </c>
      <c r="R1503" t="s">
        <v>8326</v>
      </c>
      <c r="S1503" s="14">
        <f t="shared" si="46"/>
        <v>42156.510393518518</v>
      </c>
      <c r="T1503">
        <f t="shared" si="47"/>
        <v>2015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 s="16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>ROUND(E1504/D1504*100,0)</f>
        <v>105</v>
      </c>
      <c r="P1504" s="13">
        <f>IFERROR(ROUND(E1504/L1504,2),0)</f>
        <v>48.98</v>
      </c>
      <c r="Q1504" s="18" t="s">
        <v>8323</v>
      </c>
      <c r="R1504" t="s">
        <v>8324</v>
      </c>
      <c r="S1504" s="14">
        <f t="shared" si="46"/>
        <v>42622.767476851848</v>
      </c>
      <c r="T1504">
        <f t="shared" si="47"/>
        <v>2016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 s="16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>ROUND(E1505/D1505*100,0)</f>
        <v>104</v>
      </c>
      <c r="P1505" s="13">
        <f>IFERROR(ROUND(E1505/L1505,2),0)</f>
        <v>111.89</v>
      </c>
      <c r="Q1505" s="18" t="s">
        <v>8323</v>
      </c>
      <c r="R1505" t="s">
        <v>8326</v>
      </c>
      <c r="S1505" s="14">
        <f t="shared" si="46"/>
        <v>41937.95344907407</v>
      </c>
      <c r="T1505">
        <f t="shared" si="47"/>
        <v>2014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 s="1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>ROUND(E1506/D1506*100,0)</f>
        <v>104</v>
      </c>
      <c r="P1506" s="13">
        <f>IFERROR(ROUND(E1506/L1506,2),0)</f>
        <v>46.07</v>
      </c>
      <c r="Q1506" s="18" t="s">
        <v>8327</v>
      </c>
      <c r="R1506" t="s">
        <v>8331</v>
      </c>
      <c r="S1506" s="14">
        <f t="shared" si="46"/>
        <v>40007.704247685186</v>
      </c>
      <c r="T1506">
        <f t="shared" si="47"/>
        <v>2009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 s="16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>ROUND(E1507/D1507*100,0)</f>
        <v>31</v>
      </c>
      <c r="P1507" s="13">
        <f>IFERROR(ROUND(E1507/L1507,2),0)</f>
        <v>80.13</v>
      </c>
      <c r="Q1507" s="18" t="s">
        <v>8327</v>
      </c>
      <c r="R1507" t="s">
        <v>8330</v>
      </c>
      <c r="S1507" s="14">
        <f t="shared" si="46"/>
        <v>42802.046817129631</v>
      </c>
      <c r="T1507">
        <f t="shared" si="47"/>
        <v>2017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 s="16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>ROUND(E1508/D1508*100,0)</f>
        <v>260</v>
      </c>
      <c r="P1508" s="13">
        <f>IFERROR(ROUND(E1508/L1508,2),0)</f>
        <v>34.69</v>
      </c>
      <c r="Q1508" s="18" t="s">
        <v>8313</v>
      </c>
      <c r="R1508" t="s">
        <v>8314</v>
      </c>
      <c r="S1508" s="14">
        <f t="shared" si="46"/>
        <v>42627.253263888888</v>
      </c>
      <c r="T1508">
        <f t="shared" si="47"/>
        <v>2016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 s="16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>ROUND(E1509/D1509*100,0)</f>
        <v>125</v>
      </c>
      <c r="P1509" s="13">
        <f>IFERROR(ROUND(E1509/L1509,2),0)</f>
        <v>37.14</v>
      </c>
      <c r="Q1509" s="18" t="s">
        <v>8323</v>
      </c>
      <c r="R1509" t="s">
        <v>8326</v>
      </c>
      <c r="S1509" s="14">
        <f t="shared" si="46"/>
        <v>42270.582141203704</v>
      </c>
      <c r="T1509">
        <f t="shared" si="47"/>
        <v>2015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 s="16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>ROUND(E1510/D1510*100,0)</f>
        <v>125</v>
      </c>
      <c r="P1510" s="13">
        <f>IFERROR(ROUND(E1510/L1510,2),0)</f>
        <v>69.33</v>
      </c>
      <c r="Q1510" s="18" t="s">
        <v>8323</v>
      </c>
      <c r="R1510" t="s">
        <v>8326</v>
      </c>
      <c r="S1510" s="14">
        <f t="shared" si="46"/>
        <v>42052.949814814812</v>
      </c>
      <c r="T1510">
        <f t="shared" si="47"/>
        <v>2015</v>
      </c>
    </row>
    <row r="1511" spans="1:20" ht="48" x14ac:dyDescent="0.2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 s="16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>ROUND(E1511/D1511*100,0)</f>
        <v>104</v>
      </c>
      <c r="P1511" s="13">
        <f>IFERROR(ROUND(E1511/L1511,2),0)</f>
        <v>70.569999999999993</v>
      </c>
      <c r="Q1511" s="18" t="s">
        <v>8323</v>
      </c>
      <c r="R1511" t="s">
        <v>8326</v>
      </c>
      <c r="S1511" s="14">
        <f t="shared" si="46"/>
        <v>42675.832465277781</v>
      </c>
      <c r="T1511">
        <f t="shared" si="47"/>
        <v>2016</v>
      </c>
    </row>
    <row r="1512" spans="1:20" ht="48" x14ac:dyDescent="0.2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 s="16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>ROUND(E1512/D1512*100,0)</f>
        <v>124</v>
      </c>
      <c r="P1512" s="13">
        <f>IFERROR(ROUND(E1512/L1512,2),0)</f>
        <v>50.9</v>
      </c>
      <c r="Q1512" s="18" t="s">
        <v>8323</v>
      </c>
      <c r="R1512" t="s">
        <v>8326</v>
      </c>
      <c r="S1512" s="14">
        <f t="shared" si="46"/>
        <v>41772.105937500004</v>
      </c>
      <c r="T1512">
        <f t="shared" si="47"/>
        <v>2014</v>
      </c>
    </row>
    <row r="1513" spans="1:20" ht="32" x14ac:dyDescent="0.2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 s="16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>ROUND(E1513/D1513*100,0)</f>
        <v>16</v>
      </c>
      <c r="P1513" s="13">
        <f>IFERROR(ROUND(E1513/L1513,2),0)</f>
        <v>129.16999999999999</v>
      </c>
      <c r="Q1513" s="18" t="s">
        <v>8308</v>
      </c>
      <c r="R1513" t="s">
        <v>8310</v>
      </c>
      <c r="S1513" s="14">
        <f t="shared" si="46"/>
        <v>42556.667245370365</v>
      </c>
      <c r="T1513">
        <f t="shared" si="47"/>
        <v>2016</v>
      </c>
    </row>
    <row r="1514" spans="1:20" ht="48" x14ac:dyDescent="0.2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 s="16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>ROUND(E1514/D1514*100,0)</f>
        <v>103</v>
      </c>
      <c r="P1514" s="13">
        <f>IFERROR(ROUND(E1514/L1514,2),0)</f>
        <v>88.57</v>
      </c>
      <c r="Q1514" s="18" t="s">
        <v>8321</v>
      </c>
      <c r="R1514" t="s">
        <v>8343</v>
      </c>
      <c r="S1514" s="14">
        <f t="shared" si="46"/>
        <v>40861.27416666667</v>
      </c>
      <c r="T1514">
        <f t="shared" si="47"/>
        <v>2011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 s="16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>ROUND(E1515/D1515*100,0)</f>
        <v>103</v>
      </c>
      <c r="P1515" s="13">
        <f>IFERROR(ROUND(E1515/L1515,2),0)</f>
        <v>60.78</v>
      </c>
      <c r="Q1515" s="18" t="s">
        <v>8323</v>
      </c>
      <c r="R1515" t="s">
        <v>8326</v>
      </c>
      <c r="S1515" s="14">
        <f t="shared" si="46"/>
        <v>42312.792662037042</v>
      </c>
      <c r="T1515">
        <f t="shared" si="47"/>
        <v>2015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 s="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>ROUND(E1516/D1516*100,0)</f>
        <v>155</v>
      </c>
      <c r="P1516" s="13">
        <f>IFERROR(ROUND(E1516/L1516,2),0)</f>
        <v>39.74</v>
      </c>
      <c r="Q1516" s="18" t="s">
        <v>8323</v>
      </c>
      <c r="R1516" t="s">
        <v>8326</v>
      </c>
      <c r="S1516" s="14">
        <f t="shared" si="46"/>
        <v>41988.617083333331</v>
      </c>
      <c r="T1516">
        <f t="shared" si="47"/>
        <v>2014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 s="16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>ROUND(E1517/D1517*100,0)</f>
        <v>103</v>
      </c>
      <c r="P1517" s="13">
        <f>IFERROR(ROUND(E1517/L1517,2),0)</f>
        <v>53.36</v>
      </c>
      <c r="Q1517" s="18" t="s">
        <v>8323</v>
      </c>
      <c r="R1517" t="s">
        <v>8326</v>
      </c>
      <c r="S1517" s="14">
        <f t="shared" si="46"/>
        <v>42173.970127314817</v>
      </c>
      <c r="T1517">
        <f t="shared" si="47"/>
        <v>2015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 s="16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>ROUND(E1518/D1518*100,0)</f>
        <v>103</v>
      </c>
      <c r="P1518" s="13">
        <f>IFERROR(ROUND(E1518/L1518,2),0)</f>
        <v>39.54</v>
      </c>
      <c r="Q1518" s="18" t="s">
        <v>8323</v>
      </c>
      <c r="R1518" t="s">
        <v>8326</v>
      </c>
      <c r="S1518" s="14">
        <f t="shared" si="46"/>
        <v>41921.375532407408</v>
      </c>
      <c r="T1518">
        <f t="shared" si="47"/>
        <v>2014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 s="16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>ROUND(E1519/D1519*100,0)</f>
        <v>119</v>
      </c>
      <c r="P1519" s="13">
        <f>IFERROR(ROUND(E1519/L1519,2),0)</f>
        <v>49.69</v>
      </c>
      <c r="Q1519" s="18" t="s">
        <v>8323</v>
      </c>
      <c r="R1519" t="s">
        <v>8326</v>
      </c>
      <c r="S1519" s="14">
        <f t="shared" si="46"/>
        <v>42050.008368055554</v>
      </c>
      <c r="T1519">
        <f t="shared" si="47"/>
        <v>2015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 s="16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>ROUND(E1520/D1520*100,0)</f>
        <v>103</v>
      </c>
      <c r="P1520" s="13">
        <f>IFERROR(ROUND(E1520/L1520,2),0)</f>
        <v>66.959999999999994</v>
      </c>
      <c r="Q1520" s="18" t="s">
        <v>8323</v>
      </c>
      <c r="R1520" t="s">
        <v>8326</v>
      </c>
      <c r="S1520" s="14">
        <f t="shared" si="46"/>
        <v>42125.772812499999</v>
      </c>
      <c r="T1520">
        <f t="shared" si="47"/>
        <v>2015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 s="16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>ROUND(E1521/D1521*100,0)</f>
        <v>103</v>
      </c>
      <c r="P1521" s="13">
        <f>IFERROR(ROUND(E1521/L1521,2),0)</f>
        <v>39.49</v>
      </c>
      <c r="Q1521" s="18" t="s">
        <v>8323</v>
      </c>
      <c r="R1521" t="s">
        <v>8326</v>
      </c>
      <c r="S1521" s="14">
        <f t="shared" si="46"/>
        <v>42157.652511574073</v>
      </c>
      <c r="T1521">
        <f t="shared" si="47"/>
        <v>2015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 s="16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>ROUND(E1522/D1522*100,0)</f>
        <v>123</v>
      </c>
      <c r="P1522" s="13">
        <f>IFERROR(ROUND(E1522/L1522,2),0)</f>
        <v>25.35</v>
      </c>
      <c r="Q1522" s="18" t="s">
        <v>8311</v>
      </c>
      <c r="R1522" t="s">
        <v>8333</v>
      </c>
      <c r="S1522" s="14">
        <f t="shared" si="46"/>
        <v>41213.254687499997</v>
      </c>
      <c r="T1522">
        <f t="shared" si="47"/>
        <v>2012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 s="16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>ROUND(E1523/D1523*100,0)</f>
        <v>153</v>
      </c>
      <c r="P1523" s="13">
        <f>IFERROR(ROUND(E1523/L1523,2),0)</f>
        <v>57.77</v>
      </c>
      <c r="Q1523" s="18" t="s">
        <v>8316</v>
      </c>
      <c r="R1523" t="s">
        <v>8317</v>
      </c>
      <c r="S1523" s="14">
        <f t="shared" si="46"/>
        <v>42773.005243055552</v>
      </c>
      <c r="T1523">
        <f t="shared" si="47"/>
        <v>2017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 s="16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>ROUND(E1524/D1524*100,0)</f>
        <v>102</v>
      </c>
      <c r="P1524" s="13">
        <f>IFERROR(ROUND(E1524/L1524,2),0)</f>
        <v>235.46</v>
      </c>
      <c r="Q1524" s="18" t="s">
        <v>8323</v>
      </c>
      <c r="R1524" t="s">
        <v>8326</v>
      </c>
      <c r="S1524" s="14">
        <f t="shared" si="46"/>
        <v>42055.277199074073</v>
      </c>
      <c r="T1524">
        <f t="shared" si="47"/>
        <v>2015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 s="16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>ROUND(E1525/D1525*100,0)</f>
        <v>122</v>
      </c>
      <c r="P1525" s="13">
        <f>IFERROR(ROUND(E1525/L1525,2),0)</f>
        <v>34.380000000000003</v>
      </c>
      <c r="Q1525" s="18" t="s">
        <v>8327</v>
      </c>
      <c r="R1525" t="s">
        <v>8338</v>
      </c>
      <c r="S1525" s="14">
        <f t="shared" si="46"/>
        <v>40939.761782407404</v>
      </c>
      <c r="T1525">
        <f t="shared" si="47"/>
        <v>2012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 s="1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>ROUND(E1526/D1526*100,0)</f>
        <v>31</v>
      </c>
      <c r="P1526" s="13">
        <f>IFERROR(ROUND(E1526/L1526,2),0)</f>
        <v>191.25</v>
      </c>
      <c r="Q1526" s="18" t="s">
        <v>8308</v>
      </c>
      <c r="R1526" t="s">
        <v>8310</v>
      </c>
      <c r="S1526" s="14">
        <f t="shared" si="46"/>
        <v>41955.002488425926</v>
      </c>
      <c r="T1526">
        <f t="shared" si="47"/>
        <v>2014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 s="16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>ROUND(E1527/D1527*100,0)</f>
        <v>102</v>
      </c>
      <c r="P1527" s="13">
        <f>IFERROR(ROUND(E1527/L1527,2),0)</f>
        <v>55.6</v>
      </c>
      <c r="Q1527" s="18" t="s">
        <v>8323</v>
      </c>
      <c r="R1527" t="s">
        <v>8326</v>
      </c>
      <c r="S1527" s="14">
        <f t="shared" si="46"/>
        <v>42270.7269212963</v>
      </c>
      <c r="T1527">
        <f t="shared" si="47"/>
        <v>2015</v>
      </c>
    </row>
    <row r="1528" spans="1:20" ht="48" x14ac:dyDescent="0.2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 s="16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>ROUND(E1528/D1528*100,0)</f>
        <v>102</v>
      </c>
      <c r="P1528" s="13">
        <f>IFERROR(ROUND(E1528/L1528,2),0)</f>
        <v>33.94</v>
      </c>
      <c r="Q1528" s="18" t="s">
        <v>8323</v>
      </c>
      <c r="R1528" t="s">
        <v>8326</v>
      </c>
      <c r="S1528" s="14">
        <f t="shared" si="46"/>
        <v>42192.64707175926</v>
      </c>
      <c r="T1528">
        <f t="shared" si="47"/>
        <v>2015</v>
      </c>
    </row>
    <row r="1529" spans="1:20" ht="48" x14ac:dyDescent="0.2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 s="16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>ROUND(E1529/D1529*100,0)</f>
        <v>109</v>
      </c>
      <c r="P1529" s="13">
        <f>IFERROR(ROUND(E1529/L1529,2),0)</f>
        <v>160.79</v>
      </c>
      <c r="Q1529" s="18" t="s">
        <v>8327</v>
      </c>
      <c r="R1529" t="s">
        <v>8331</v>
      </c>
      <c r="S1529" s="14">
        <f t="shared" si="46"/>
        <v>42087.803310185183</v>
      </c>
      <c r="T1529">
        <f t="shared" si="47"/>
        <v>2015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 s="16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>ROUND(E1530/D1530*100,0)</f>
        <v>102</v>
      </c>
      <c r="P1530" s="13">
        <f>IFERROR(ROUND(E1530/L1530,2),0)</f>
        <v>203.2</v>
      </c>
      <c r="Q1530" s="18" t="s">
        <v>8323</v>
      </c>
      <c r="R1530" t="s">
        <v>8326</v>
      </c>
      <c r="S1530" s="14">
        <f t="shared" si="46"/>
        <v>42380.884872685187</v>
      </c>
      <c r="T1530">
        <f t="shared" si="47"/>
        <v>2016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 s="16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>ROUND(E1531/D1531*100,0)</f>
        <v>102</v>
      </c>
      <c r="P1531" s="13">
        <f>IFERROR(ROUND(E1531/L1531,2),0)</f>
        <v>53.44</v>
      </c>
      <c r="Q1531" s="18" t="s">
        <v>8323</v>
      </c>
      <c r="R1531" t="s">
        <v>8326</v>
      </c>
      <c r="S1531" s="14">
        <f t="shared" si="46"/>
        <v>41878.946574074071</v>
      </c>
      <c r="T1531">
        <f t="shared" si="47"/>
        <v>2014</v>
      </c>
    </row>
    <row r="1532" spans="1:20" ht="48" x14ac:dyDescent="0.2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 s="16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>ROUND(E1532/D1532*100,0)</f>
        <v>61</v>
      </c>
      <c r="P1532" s="13">
        <f>IFERROR(ROUND(E1532/L1532,2),0)</f>
        <v>179.12</v>
      </c>
      <c r="Q1532" s="18" t="s">
        <v>8323</v>
      </c>
      <c r="R1532" t="s">
        <v>8326</v>
      </c>
      <c r="S1532" s="14">
        <f t="shared" si="46"/>
        <v>42235.117476851854</v>
      </c>
      <c r="T1532">
        <f t="shared" si="47"/>
        <v>2015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 s="16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>ROUND(E1533/D1533*100,0)</f>
        <v>102</v>
      </c>
      <c r="P1533" s="13">
        <f>IFERROR(ROUND(E1533/L1533,2),0)</f>
        <v>105</v>
      </c>
      <c r="Q1533" s="18" t="s">
        <v>8323</v>
      </c>
      <c r="R1533" t="s">
        <v>8326</v>
      </c>
      <c r="S1533" s="14">
        <f t="shared" si="46"/>
        <v>41829.734259259261</v>
      </c>
      <c r="T1533">
        <f t="shared" si="47"/>
        <v>2014</v>
      </c>
    </row>
    <row r="1534" spans="1:20" ht="32" x14ac:dyDescent="0.2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 s="16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>ROUND(E1534/D1534*100,0)</f>
        <v>122</v>
      </c>
      <c r="P1534" s="13">
        <f>IFERROR(ROUND(E1534/L1534,2),0)</f>
        <v>49.11</v>
      </c>
      <c r="Q1534" s="18" t="s">
        <v>8327</v>
      </c>
      <c r="R1534" t="s">
        <v>8331</v>
      </c>
      <c r="S1534" s="14">
        <f t="shared" si="46"/>
        <v>41730.998402777775</v>
      </c>
      <c r="T1534">
        <f t="shared" si="47"/>
        <v>2014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 s="16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>ROUND(E1535/D1535*100,0)</f>
        <v>108</v>
      </c>
      <c r="P1535" s="13">
        <f>IFERROR(ROUND(E1535/L1535,2),0)</f>
        <v>55.2</v>
      </c>
      <c r="Q1535" s="18" t="s">
        <v>8321</v>
      </c>
      <c r="R1535" t="s">
        <v>8322</v>
      </c>
      <c r="S1535" s="14">
        <f t="shared" si="46"/>
        <v>41674.08494212963</v>
      </c>
      <c r="T1535">
        <f t="shared" si="47"/>
        <v>2014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 s="1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>ROUND(E1536/D1536*100,0)</f>
        <v>101</v>
      </c>
      <c r="P1536" s="13">
        <f>IFERROR(ROUND(E1536/L1536,2),0)</f>
        <v>97.9</v>
      </c>
      <c r="Q1536" s="18" t="s">
        <v>8321</v>
      </c>
      <c r="R1536" t="s">
        <v>8322</v>
      </c>
      <c r="S1536" s="14">
        <f t="shared" si="46"/>
        <v>42047.128564814819</v>
      </c>
      <c r="T1536">
        <f t="shared" si="47"/>
        <v>2015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 s="16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>ROUND(E1537/D1537*100,0)</f>
        <v>101</v>
      </c>
      <c r="P1537" s="13">
        <f>IFERROR(ROUND(E1537/L1537,2),0)</f>
        <v>126.46</v>
      </c>
      <c r="Q1537" s="18" t="s">
        <v>8323</v>
      </c>
      <c r="R1537" t="s">
        <v>8326</v>
      </c>
      <c r="S1537" s="14">
        <f t="shared" si="46"/>
        <v>42056.013124999998</v>
      </c>
      <c r="T1537">
        <f t="shared" si="47"/>
        <v>2015</v>
      </c>
    </row>
    <row r="1538" spans="1:20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 s="16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>ROUND(E1538/D1538*100,0)</f>
        <v>101</v>
      </c>
      <c r="P1538" s="13">
        <f>IFERROR(ROUND(E1538/L1538,2),0)</f>
        <v>178.53</v>
      </c>
      <c r="Q1538" s="18" t="s">
        <v>8323</v>
      </c>
      <c r="R1538" t="s">
        <v>8324</v>
      </c>
      <c r="S1538" s="14">
        <f t="shared" si="46"/>
        <v>42398.849259259259</v>
      </c>
      <c r="T1538">
        <f t="shared" si="47"/>
        <v>2016</v>
      </c>
    </row>
    <row r="1539" spans="1:20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 s="16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>ROUND(E1539/D1539*100,0)</f>
        <v>101</v>
      </c>
      <c r="P1539" s="13">
        <f>IFERROR(ROUND(E1539/L1539,2),0)</f>
        <v>116.73</v>
      </c>
      <c r="Q1539" s="18" t="s">
        <v>8323</v>
      </c>
      <c r="R1539" t="s">
        <v>8324</v>
      </c>
      <c r="S1539" s="14">
        <f t="shared" ref="S1539:S1602" si="48">(((J1539/60)/60)/24)+DATE(1970,1,1)</f>
        <v>42360.212025462963</v>
      </c>
      <c r="T1539">
        <f t="shared" ref="T1539:T1602" si="49">YEAR(S1539)</f>
        <v>2015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 s="16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>ROUND(E1540/D1540*100,0)</f>
        <v>101</v>
      </c>
      <c r="P1540" s="13">
        <f>IFERROR(ROUND(E1540/L1540,2),0)</f>
        <v>131.91</v>
      </c>
      <c r="Q1540" s="18" t="s">
        <v>8323</v>
      </c>
      <c r="R1540" t="s">
        <v>8326</v>
      </c>
      <c r="S1540" s="14">
        <f t="shared" si="48"/>
        <v>41862.864675925928</v>
      </c>
      <c r="T1540">
        <f t="shared" si="49"/>
        <v>2014</v>
      </c>
    </row>
    <row r="1541" spans="1:20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 s="16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>ROUND(E1541/D1541*100,0)</f>
        <v>25</v>
      </c>
      <c r="P1541" s="13">
        <f>IFERROR(ROUND(E1541/L1541,2),0)</f>
        <v>91.82</v>
      </c>
      <c r="Q1541" s="18" t="s">
        <v>8321</v>
      </c>
      <c r="R1541" t="s">
        <v>8325</v>
      </c>
      <c r="S1541" s="14">
        <f t="shared" si="48"/>
        <v>42249.064722222218</v>
      </c>
      <c r="T1541">
        <f t="shared" si="49"/>
        <v>2015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 s="16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>ROUND(E1542/D1542*100,0)</f>
        <v>101</v>
      </c>
      <c r="P1542" s="13">
        <f>IFERROR(ROUND(E1542/L1542,2),0)</f>
        <v>84.17</v>
      </c>
      <c r="Q1542" s="18" t="s">
        <v>8323</v>
      </c>
      <c r="R1542" t="s">
        <v>8326</v>
      </c>
      <c r="S1542" s="14">
        <f t="shared" si="48"/>
        <v>42205.710879629631</v>
      </c>
      <c r="T1542">
        <f t="shared" si="49"/>
        <v>2015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 s="16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>ROUND(E1543/D1543*100,0)</f>
        <v>101</v>
      </c>
      <c r="P1543" s="13">
        <f>IFERROR(ROUND(E1543/L1543,2),0)</f>
        <v>64.47</v>
      </c>
      <c r="Q1543" s="18" t="s">
        <v>8323</v>
      </c>
      <c r="R1543" t="s">
        <v>8326</v>
      </c>
      <c r="S1543" s="14">
        <f t="shared" si="48"/>
        <v>42053.671666666662</v>
      </c>
      <c r="T1543">
        <f t="shared" si="49"/>
        <v>2015</v>
      </c>
    </row>
    <row r="1544" spans="1:20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 s="16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>ROUND(E1544/D1544*100,0)</f>
        <v>101</v>
      </c>
      <c r="P1544" s="13">
        <f>IFERROR(ROUND(E1544/L1544,2),0)</f>
        <v>63.03</v>
      </c>
      <c r="Q1544" s="18" t="s">
        <v>8327</v>
      </c>
      <c r="R1544" t="s">
        <v>8331</v>
      </c>
      <c r="S1544" s="14">
        <f t="shared" si="48"/>
        <v>40978.125046296293</v>
      </c>
      <c r="T1544">
        <f t="shared" si="49"/>
        <v>2012</v>
      </c>
    </row>
    <row r="1545" spans="1:20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 s="16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>ROUND(E1545/D1545*100,0)</f>
        <v>121</v>
      </c>
      <c r="P1545" s="13">
        <f>IFERROR(ROUND(E1545/L1545,2),0)</f>
        <v>79.53</v>
      </c>
      <c r="Q1545" s="18" t="s">
        <v>8327</v>
      </c>
      <c r="R1545" t="s">
        <v>8331</v>
      </c>
      <c r="S1545" s="14">
        <f t="shared" si="48"/>
        <v>42094.236481481479</v>
      </c>
      <c r="T1545">
        <f t="shared" si="49"/>
        <v>2015</v>
      </c>
    </row>
    <row r="1546" spans="1:20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 s="1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>ROUND(E1546/D1546*100,0)</f>
        <v>101</v>
      </c>
      <c r="P1546" s="13">
        <f>IFERROR(ROUND(E1546/L1546,2),0)</f>
        <v>143.66999999999999</v>
      </c>
      <c r="Q1546" s="18" t="s">
        <v>8308</v>
      </c>
      <c r="R1546" t="s">
        <v>8310</v>
      </c>
      <c r="S1546" s="14">
        <f t="shared" si="48"/>
        <v>42209.593692129631</v>
      </c>
      <c r="T1546">
        <f t="shared" si="49"/>
        <v>2015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 s="16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>ROUND(E1547/D1547*100,0)</f>
        <v>101</v>
      </c>
      <c r="P1547" s="13">
        <f>IFERROR(ROUND(E1547/L1547,2),0)</f>
        <v>88.74</v>
      </c>
      <c r="Q1547" s="18" t="s">
        <v>8323</v>
      </c>
      <c r="R1547" t="s">
        <v>8326</v>
      </c>
      <c r="S1547" s="14">
        <f t="shared" si="48"/>
        <v>42754.693842592591</v>
      </c>
      <c r="T1547">
        <f t="shared" si="49"/>
        <v>2017</v>
      </c>
    </row>
    <row r="1548" spans="1:20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 s="16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>ROUND(E1548/D1548*100,0)</f>
        <v>108</v>
      </c>
      <c r="P1548" s="13">
        <f>IFERROR(ROUND(E1548/L1548,2),0)</f>
        <v>86.16</v>
      </c>
      <c r="Q1548" s="18" t="s">
        <v>8321</v>
      </c>
      <c r="R1548" t="s">
        <v>8322</v>
      </c>
      <c r="S1548" s="14">
        <f t="shared" si="48"/>
        <v>40638.162465277775</v>
      </c>
      <c r="T1548">
        <f t="shared" si="49"/>
        <v>2011</v>
      </c>
    </row>
    <row r="1549" spans="1:20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 s="16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>ROUND(E1549/D1549*100,0)</f>
        <v>101</v>
      </c>
      <c r="P1549" s="13">
        <f>IFERROR(ROUND(E1549/L1549,2),0)</f>
        <v>158.68</v>
      </c>
      <c r="Q1549" s="18" t="s">
        <v>8321</v>
      </c>
      <c r="R1549" t="s">
        <v>8332</v>
      </c>
      <c r="S1549" s="14">
        <f t="shared" si="48"/>
        <v>41780.068043981482</v>
      </c>
      <c r="T1549">
        <f t="shared" si="49"/>
        <v>2014</v>
      </c>
    </row>
    <row r="1550" spans="1:20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 s="16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>ROUND(E1550/D1550*100,0)</f>
        <v>151</v>
      </c>
      <c r="P1550" s="13">
        <f>IFERROR(ROUND(E1550/L1550,2),0)</f>
        <v>100.5</v>
      </c>
      <c r="Q1550" s="18" t="s">
        <v>8323</v>
      </c>
      <c r="R1550" t="s">
        <v>8335</v>
      </c>
      <c r="S1550" s="14">
        <f t="shared" si="48"/>
        <v>42548.63853009259</v>
      </c>
      <c r="T1550">
        <f t="shared" si="49"/>
        <v>2016</v>
      </c>
    </row>
    <row r="1551" spans="1:20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 s="16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>ROUND(E1551/D1551*100,0)</f>
        <v>100</v>
      </c>
      <c r="P1551" s="13">
        <f>IFERROR(ROUND(E1551/L1551,2),0)</f>
        <v>107.64</v>
      </c>
      <c r="Q1551" s="18" t="s">
        <v>8308</v>
      </c>
      <c r="R1551" t="s">
        <v>8310</v>
      </c>
      <c r="S1551" s="14">
        <f t="shared" si="48"/>
        <v>42675.690393518518</v>
      </c>
      <c r="T1551">
        <f t="shared" si="49"/>
        <v>2016</v>
      </c>
    </row>
    <row r="1552" spans="1:20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 s="16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>ROUND(E1552/D1552*100,0)</f>
        <v>120</v>
      </c>
      <c r="P1552" s="13">
        <f>IFERROR(ROUND(E1552/L1552,2),0)</f>
        <v>17.82</v>
      </c>
      <c r="Q1552" s="18" t="s">
        <v>8311</v>
      </c>
      <c r="R1552" t="s">
        <v>8333</v>
      </c>
      <c r="S1552" s="14">
        <f t="shared" si="48"/>
        <v>41598.420046296298</v>
      </c>
      <c r="T1552">
        <f t="shared" si="49"/>
        <v>2013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 s="16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>ROUND(E1553/D1553*100,0)</f>
        <v>120</v>
      </c>
      <c r="P1553" s="13">
        <f>IFERROR(ROUND(E1553/L1553,2),0)</f>
        <v>48.55</v>
      </c>
      <c r="Q1553" s="18" t="s">
        <v>8327</v>
      </c>
      <c r="R1553" t="s">
        <v>8328</v>
      </c>
      <c r="S1553" s="14">
        <f t="shared" si="48"/>
        <v>41453.076319444444</v>
      </c>
      <c r="T1553">
        <f t="shared" si="49"/>
        <v>2013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 s="16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>ROUND(E1554/D1554*100,0)</f>
        <v>153</v>
      </c>
      <c r="P1554" s="13">
        <f>IFERROR(ROUND(E1554/L1554,2),0)</f>
        <v>143.1</v>
      </c>
      <c r="Q1554" s="18" t="s">
        <v>8323</v>
      </c>
      <c r="R1554" t="s">
        <v>8326</v>
      </c>
      <c r="S1554" s="14">
        <f t="shared" si="48"/>
        <v>42429.991724537031</v>
      </c>
      <c r="T1554">
        <f t="shared" si="49"/>
        <v>2016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 s="16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>ROUND(E1555/D1555*100,0)</f>
        <v>100</v>
      </c>
      <c r="P1555" s="13">
        <f>IFERROR(ROUND(E1555/L1555,2),0)</f>
        <v>143</v>
      </c>
      <c r="Q1555" s="18" t="s">
        <v>8327</v>
      </c>
      <c r="R1555" t="s">
        <v>8341</v>
      </c>
      <c r="S1555" s="14">
        <f t="shared" si="48"/>
        <v>42039.951087962967</v>
      </c>
      <c r="T1555">
        <f t="shared" si="49"/>
        <v>2015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 s="1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>ROUND(E1556/D1556*100,0)</f>
        <v>100</v>
      </c>
      <c r="P1556" s="13">
        <f>IFERROR(ROUND(E1556/L1556,2),0)</f>
        <v>75.05</v>
      </c>
      <c r="Q1556" s="18" t="s">
        <v>8327</v>
      </c>
      <c r="R1556" t="s">
        <v>8331</v>
      </c>
      <c r="S1556" s="14">
        <f t="shared" si="48"/>
        <v>41626.916284722225</v>
      </c>
      <c r="T1556">
        <f t="shared" si="49"/>
        <v>2013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 s="16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>ROUND(E1557/D1557*100,0)</f>
        <v>18</v>
      </c>
      <c r="P1557" s="13">
        <f>IFERROR(ROUND(E1557/L1557,2),0)</f>
        <v>32.979999999999997</v>
      </c>
      <c r="Q1557" s="18" t="s">
        <v>8323</v>
      </c>
      <c r="R1557" t="s">
        <v>8326</v>
      </c>
      <c r="S1557" s="14">
        <f t="shared" si="48"/>
        <v>42436.509108796294</v>
      </c>
      <c r="T1557">
        <f t="shared" si="49"/>
        <v>2016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 s="16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>ROUND(E1558/D1558*100,0)</f>
        <v>60</v>
      </c>
      <c r="P1558" s="13">
        <f>IFERROR(ROUND(E1558/L1558,2),0)</f>
        <v>3000</v>
      </c>
      <c r="Q1558" s="18" t="s">
        <v>8321</v>
      </c>
      <c r="R1558" t="s">
        <v>8325</v>
      </c>
      <c r="S1558" s="14">
        <f t="shared" si="48"/>
        <v>42721.075949074075</v>
      </c>
      <c r="T1558">
        <f t="shared" si="49"/>
        <v>2016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 s="16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>ROUND(E1559/D1559*100,0)</f>
        <v>100</v>
      </c>
      <c r="P1559" s="13">
        <f>IFERROR(ROUND(E1559/L1559,2),0)</f>
        <v>136.36000000000001</v>
      </c>
      <c r="Q1559" s="18" t="s">
        <v>8327</v>
      </c>
      <c r="R1559" t="s">
        <v>8331</v>
      </c>
      <c r="S1559" s="14">
        <f t="shared" si="48"/>
        <v>41864.76866898148</v>
      </c>
      <c r="T1559">
        <f t="shared" si="49"/>
        <v>2014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 s="16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>ROUND(E1560/D1560*100,0)</f>
        <v>100</v>
      </c>
      <c r="P1560" s="13">
        <f>IFERROR(ROUND(E1560/L1560,2),0)</f>
        <v>78.95</v>
      </c>
      <c r="Q1560" s="18" t="s">
        <v>8327</v>
      </c>
      <c r="R1560" t="s">
        <v>8328</v>
      </c>
      <c r="S1560" s="14">
        <f t="shared" si="48"/>
        <v>40818.58489583333</v>
      </c>
      <c r="T1560">
        <f t="shared" si="49"/>
        <v>2011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 s="16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>ROUND(E1561/D1561*100,0)</f>
        <v>100</v>
      </c>
      <c r="P1561" s="13">
        <f>IFERROR(ROUND(E1561/L1561,2),0)</f>
        <v>272.73</v>
      </c>
      <c r="Q1561" s="18" t="s">
        <v>8323</v>
      </c>
      <c r="R1561" t="s">
        <v>8326</v>
      </c>
      <c r="S1561" s="14">
        <f t="shared" si="48"/>
        <v>41758.839675925927</v>
      </c>
      <c r="T1561">
        <f t="shared" si="49"/>
        <v>2014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 s="16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>ROUND(E1562/D1562*100,0)</f>
        <v>100</v>
      </c>
      <c r="P1562" s="13">
        <f>IFERROR(ROUND(E1562/L1562,2),0)</f>
        <v>176.47</v>
      </c>
      <c r="Q1562" s="18" t="s">
        <v>8323</v>
      </c>
      <c r="R1562" t="s">
        <v>8326</v>
      </c>
      <c r="S1562" s="14">
        <f t="shared" si="48"/>
        <v>41765.610798611109</v>
      </c>
      <c r="T1562">
        <f t="shared" si="49"/>
        <v>2014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 s="16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>ROUND(E1563/D1563*100,0)</f>
        <v>100</v>
      </c>
      <c r="P1563" s="13">
        <f>IFERROR(ROUND(E1563/L1563,2),0)</f>
        <v>115.38</v>
      </c>
      <c r="Q1563" s="18" t="s">
        <v>8323</v>
      </c>
      <c r="R1563" t="s">
        <v>8326</v>
      </c>
      <c r="S1563" s="14">
        <f t="shared" si="48"/>
        <v>41879.959050925929</v>
      </c>
      <c r="T1563">
        <f t="shared" si="49"/>
        <v>2014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 s="16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>ROUND(E1564/D1564*100,0)</f>
        <v>120</v>
      </c>
      <c r="P1564" s="13">
        <f>IFERROR(ROUND(E1564/L1564,2),0)</f>
        <v>88.24</v>
      </c>
      <c r="Q1564" s="18" t="s">
        <v>8323</v>
      </c>
      <c r="R1564" t="s">
        <v>8326</v>
      </c>
      <c r="S1564" s="14">
        <f t="shared" si="48"/>
        <v>41828.736921296295</v>
      </c>
      <c r="T1564">
        <f t="shared" si="49"/>
        <v>2014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 s="16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>ROUND(E1565/D1565*100,0)</f>
        <v>120</v>
      </c>
      <c r="P1565" s="13">
        <f>IFERROR(ROUND(E1565/L1565,2),0)</f>
        <v>111.11</v>
      </c>
      <c r="Q1565" s="18" t="s">
        <v>8323</v>
      </c>
      <c r="R1565" t="s">
        <v>8335</v>
      </c>
      <c r="S1565" s="14">
        <f t="shared" si="48"/>
        <v>41808.881215277775</v>
      </c>
      <c r="T1565">
        <f t="shared" si="49"/>
        <v>2014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 s="1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>ROUND(E1566/D1566*100,0)</f>
        <v>120</v>
      </c>
      <c r="P1566" s="13">
        <f>IFERROR(ROUND(E1566/L1566,2),0)</f>
        <v>100</v>
      </c>
      <c r="Q1566" s="18" t="s">
        <v>8323</v>
      </c>
      <c r="R1566" t="s">
        <v>8335</v>
      </c>
      <c r="S1566" s="14">
        <f t="shared" si="48"/>
        <v>42166.219733796301</v>
      </c>
      <c r="T1566">
        <f t="shared" si="49"/>
        <v>2015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 s="16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>ROUND(E1567/D1567*100,0)</f>
        <v>5</v>
      </c>
      <c r="P1567" s="13">
        <f>IFERROR(ROUND(E1567/L1567,2),0)</f>
        <v>136.09</v>
      </c>
      <c r="Q1567" s="18" t="s">
        <v>8321</v>
      </c>
      <c r="R1567" t="s">
        <v>8339</v>
      </c>
      <c r="S1567" s="14">
        <f t="shared" si="48"/>
        <v>40858.762141203704</v>
      </c>
      <c r="T1567">
        <f t="shared" si="49"/>
        <v>2011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 s="16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>ROUND(E1568/D1568*100,0)</f>
        <v>37</v>
      </c>
      <c r="P1568" s="13">
        <f>IFERROR(ROUND(E1568/L1568,2),0)</f>
        <v>83.14</v>
      </c>
      <c r="Q1568" s="18" t="s">
        <v>8323</v>
      </c>
      <c r="R1568" t="s">
        <v>8326</v>
      </c>
      <c r="S1568" s="14">
        <f t="shared" si="48"/>
        <v>41939.8122337963</v>
      </c>
      <c r="T1568">
        <f t="shared" si="49"/>
        <v>2014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 s="16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>ROUND(E1569/D1569*100,0)</f>
        <v>120</v>
      </c>
      <c r="P1569" s="13">
        <f>IFERROR(ROUND(E1569/L1569,2),0)</f>
        <v>30.2</v>
      </c>
      <c r="Q1569" s="18" t="s">
        <v>8316</v>
      </c>
      <c r="R1569" t="s">
        <v>8317</v>
      </c>
      <c r="S1569" s="14">
        <f t="shared" si="48"/>
        <v>41663.500659722224</v>
      </c>
      <c r="T1569">
        <f t="shared" si="49"/>
        <v>2014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 s="16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>ROUND(E1570/D1570*100,0)</f>
        <v>5</v>
      </c>
      <c r="P1570" s="13">
        <f>IFERROR(ROUND(E1570/L1570,2),0)</f>
        <v>80.3</v>
      </c>
      <c r="Q1570" s="18" t="s">
        <v>8316</v>
      </c>
      <c r="R1570" t="s">
        <v>8334</v>
      </c>
      <c r="S1570" s="14">
        <f t="shared" si="48"/>
        <v>41771.40996527778</v>
      </c>
      <c r="T1570">
        <f t="shared" si="49"/>
        <v>2014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 s="16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>ROUND(E1571/D1571*100,0)</f>
        <v>59</v>
      </c>
      <c r="P1571" s="13">
        <f>IFERROR(ROUND(E1571/L1571,2),0)</f>
        <v>70.599999999999994</v>
      </c>
      <c r="Q1571" s="18" t="s">
        <v>8308</v>
      </c>
      <c r="R1571" t="s">
        <v>8318</v>
      </c>
      <c r="S1571" s="14">
        <f t="shared" si="48"/>
        <v>42129.226388888885</v>
      </c>
      <c r="T1571">
        <f t="shared" si="49"/>
        <v>2015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 s="16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>ROUND(E1572/D1572*100,0)</f>
        <v>30</v>
      </c>
      <c r="P1572" s="13">
        <f>IFERROR(ROUND(E1572/L1572,2),0)</f>
        <v>134.55000000000001</v>
      </c>
      <c r="Q1572" s="18" t="s">
        <v>8308</v>
      </c>
      <c r="R1572" t="s">
        <v>8310</v>
      </c>
      <c r="S1572" s="14">
        <f t="shared" si="48"/>
        <v>42325.684189814812</v>
      </c>
      <c r="T1572">
        <f t="shared" si="49"/>
        <v>2015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 s="16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>ROUND(E1573/D1573*100,0)</f>
        <v>102</v>
      </c>
      <c r="P1573" s="13">
        <f>IFERROR(ROUND(E1573/L1573,2),0)</f>
        <v>44.76</v>
      </c>
      <c r="Q1573" s="18" t="s">
        <v>8323</v>
      </c>
      <c r="R1573" t="s">
        <v>8326</v>
      </c>
      <c r="S1573" s="14">
        <f t="shared" si="48"/>
        <v>42193.723912037036</v>
      </c>
      <c r="T1573">
        <f t="shared" si="49"/>
        <v>2015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 s="16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>ROUND(E1574/D1574*100,0)</f>
        <v>118</v>
      </c>
      <c r="P1574" s="13">
        <f>IFERROR(ROUND(E1574/L1574,2),0)</f>
        <v>39.81</v>
      </c>
      <c r="Q1574" s="18" t="s">
        <v>8323</v>
      </c>
      <c r="R1574" t="s">
        <v>8326</v>
      </c>
      <c r="S1574" s="14">
        <f t="shared" si="48"/>
        <v>41815.569212962961</v>
      </c>
      <c r="T1574">
        <f t="shared" si="49"/>
        <v>2014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 s="16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>ROUND(E1575/D1575*100,0)</f>
        <v>109</v>
      </c>
      <c r="P1575" s="13">
        <f>IFERROR(ROUND(E1575/L1575,2),0)</f>
        <v>89.24</v>
      </c>
      <c r="Q1575" s="18" t="s">
        <v>8313</v>
      </c>
      <c r="R1575" t="s">
        <v>8314</v>
      </c>
      <c r="S1575" s="14">
        <f t="shared" si="48"/>
        <v>42419.603703703702</v>
      </c>
      <c r="T1575">
        <f t="shared" si="49"/>
        <v>2016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 s="1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>ROUND(E1576/D1576*100,0)</f>
        <v>117</v>
      </c>
      <c r="P1576" s="13">
        <f>IFERROR(ROUND(E1576/L1576,2),0)</f>
        <v>57.55</v>
      </c>
      <c r="Q1576" s="18" t="s">
        <v>8323</v>
      </c>
      <c r="R1576" t="s">
        <v>8326</v>
      </c>
      <c r="S1576" s="14">
        <f t="shared" si="48"/>
        <v>41781.666770833333</v>
      </c>
      <c r="T1576">
        <f t="shared" si="49"/>
        <v>2014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 s="16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>ROUND(E1577/D1577*100,0)</f>
        <v>147</v>
      </c>
      <c r="P1577" s="13">
        <f>IFERROR(ROUND(E1577/L1577,2),0)</f>
        <v>91.63</v>
      </c>
      <c r="Q1577" s="18" t="s">
        <v>8327</v>
      </c>
      <c r="R1577" t="s">
        <v>8331</v>
      </c>
      <c r="S1577" s="14">
        <f t="shared" si="48"/>
        <v>41933.838171296295</v>
      </c>
      <c r="T1577">
        <f t="shared" si="49"/>
        <v>2014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 s="16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>ROUND(E1578/D1578*100,0)</f>
        <v>195</v>
      </c>
      <c r="P1578" s="13">
        <f>IFERROR(ROUND(E1578/L1578,2),0)</f>
        <v>27.39</v>
      </c>
      <c r="Q1578" s="18" t="s">
        <v>8327</v>
      </c>
      <c r="R1578" t="s">
        <v>8328</v>
      </c>
      <c r="S1578" s="14">
        <f t="shared" si="48"/>
        <v>40456.954351851848</v>
      </c>
      <c r="T1578">
        <f t="shared" si="49"/>
        <v>2010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 s="16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>ROUND(E1579/D1579*100,0)</f>
        <v>107</v>
      </c>
      <c r="P1579" s="13">
        <f>IFERROR(ROUND(E1579/L1579,2),0)</f>
        <v>63.7</v>
      </c>
      <c r="Q1579" s="18" t="s">
        <v>8323</v>
      </c>
      <c r="R1579" t="s">
        <v>8326</v>
      </c>
      <c r="S1579" s="14">
        <f t="shared" si="48"/>
        <v>42448.821585648147</v>
      </c>
      <c r="T1579">
        <f t="shared" si="49"/>
        <v>2016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 s="16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>ROUND(E1580/D1580*100,0)</f>
        <v>293</v>
      </c>
      <c r="P1580" s="13">
        <f>IFERROR(ROUND(E1580/L1580,2),0)</f>
        <v>36.61</v>
      </c>
      <c r="Q1580" s="18" t="s">
        <v>8321</v>
      </c>
      <c r="R1580" t="s">
        <v>8322</v>
      </c>
      <c r="S1580" s="14">
        <f t="shared" si="48"/>
        <v>41333.837187500001</v>
      </c>
      <c r="T1580">
        <f t="shared" si="49"/>
        <v>2013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 s="16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>ROUND(E1581/D1581*100,0)</f>
        <v>103</v>
      </c>
      <c r="P1581" s="13">
        <f>IFERROR(ROUND(E1581/L1581,2),0)</f>
        <v>83.57</v>
      </c>
      <c r="Q1581" s="18" t="s">
        <v>8323</v>
      </c>
      <c r="R1581" t="s">
        <v>8326</v>
      </c>
      <c r="S1581" s="14">
        <f t="shared" si="48"/>
        <v>41792.542986111112</v>
      </c>
      <c r="T1581">
        <f t="shared" si="49"/>
        <v>2014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 s="16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>ROUND(E1582/D1582*100,0)</f>
        <v>108</v>
      </c>
      <c r="P1582" s="13">
        <f>IFERROR(ROUND(E1582/L1582,2),0)</f>
        <v>83.51</v>
      </c>
      <c r="Q1582" s="18" t="s">
        <v>8323</v>
      </c>
      <c r="R1582" t="s">
        <v>8326</v>
      </c>
      <c r="S1582" s="14">
        <f t="shared" si="48"/>
        <v>42268.127696759257</v>
      </c>
      <c r="T1582">
        <f t="shared" si="49"/>
        <v>2015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 s="16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>ROUND(E1583/D1583*100,0)</f>
        <v>145</v>
      </c>
      <c r="P1583" s="13">
        <f>IFERROR(ROUND(E1583/L1583,2),0)</f>
        <v>47.67</v>
      </c>
      <c r="Q1583" s="18" t="s">
        <v>8327</v>
      </c>
      <c r="R1583" t="s">
        <v>8331</v>
      </c>
      <c r="S1583" s="14">
        <f t="shared" si="48"/>
        <v>40895.897974537038</v>
      </c>
      <c r="T1583">
        <f t="shared" si="49"/>
        <v>2011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 s="16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>ROUND(E1584/D1584*100,0)</f>
        <v>2</v>
      </c>
      <c r="P1584" s="13">
        <f>IFERROR(ROUND(E1584/L1584,2),0)</f>
        <v>160.5</v>
      </c>
      <c r="Q1584" s="18" t="s">
        <v>8308</v>
      </c>
      <c r="R1584" t="s">
        <v>8310</v>
      </c>
      <c r="S1584" s="14">
        <f t="shared" si="48"/>
        <v>42185.058993055558</v>
      </c>
      <c r="T1584">
        <f t="shared" si="49"/>
        <v>2015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 s="16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>ROUND(E1585/D1585*100,0)</f>
        <v>192</v>
      </c>
      <c r="P1585" s="13">
        <f>IFERROR(ROUND(E1585/L1585,2),0)</f>
        <v>23.65</v>
      </c>
      <c r="Q1585" s="18" t="s">
        <v>8308</v>
      </c>
      <c r="R1585" t="s">
        <v>8309</v>
      </c>
      <c r="S1585" s="14">
        <f t="shared" si="48"/>
        <v>41737.097499999996</v>
      </c>
      <c r="T1585">
        <f t="shared" si="49"/>
        <v>2014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 s="1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>ROUND(E1586/D1586*100,0)</f>
        <v>125</v>
      </c>
      <c r="P1586" s="13">
        <f>IFERROR(ROUND(E1586/L1586,2),0)</f>
        <v>32.01</v>
      </c>
      <c r="Q1586" s="18" t="s">
        <v>8327</v>
      </c>
      <c r="R1586" t="s">
        <v>8338</v>
      </c>
      <c r="S1586" s="14">
        <f t="shared" si="48"/>
        <v>40592.704652777778</v>
      </c>
      <c r="T1586">
        <f t="shared" si="49"/>
        <v>2011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 s="16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>ROUND(E1587/D1587*100,0)</f>
        <v>339</v>
      </c>
      <c r="P1587" s="13">
        <f>IFERROR(ROUND(E1587/L1587,2),0)</f>
        <v>62.59</v>
      </c>
      <c r="Q1587" s="18" t="s">
        <v>8323</v>
      </c>
      <c r="R1587" t="s">
        <v>8326</v>
      </c>
      <c r="S1587" s="14">
        <f t="shared" si="48"/>
        <v>42462.140868055561</v>
      </c>
      <c r="T1587">
        <f t="shared" si="49"/>
        <v>2016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 s="16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>ROUND(E1588/D1588*100,0)</f>
        <v>128</v>
      </c>
      <c r="P1588" s="13">
        <f>IFERROR(ROUND(E1588/L1588,2),0)</f>
        <v>57.52</v>
      </c>
      <c r="Q1588" s="18" t="s">
        <v>8323</v>
      </c>
      <c r="R1588" t="s">
        <v>8326</v>
      </c>
      <c r="S1588" s="14">
        <f t="shared" si="48"/>
        <v>42590.472685185188</v>
      </c>
      <c r="T1588">
        <f t="shared" si="49"/>
        <v>2016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 s="16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>ROUND(E1589/D1589*100,0)</f>
        <v>19</v>
      </c>
      <c r="P1589" s="13">
        <f>IFERROR(ROUND(E1589/L1589,2),0)</f>
        <v>358.88</v>
      </c>
      <c r="Q1589" s="18" t="s">
        <v>8319</v>
      </c>
      <c r="R1589" t="s">
        <v>8345</v>
      </c>
      <c r="S1589" s="14">
        <f t="shared" si="48"/>
        <v>42150.485439814816</v>
      </c>
      <c r="T1589">
        <f t="shared" si="49"/>
        <v>2015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 s="16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>ROUND(E1590/D1590*100,0)</f>
        <v>287</v>
      </c>
      <c r="P1590" s="13">
        <f>IFERROR(ROUND(E1590/L1590,2),0)</f>
        <v>58.57</v>
      </c>
      <c r="Q1590" s="18" t="s">
        <v>8323</v>
      </c>
      <c r="R1590" t="s">
        <v>8326</v>
      </c>
      <c r="S1590" s="14">
        <f t="shared" si="48"/>
        <v>42451.095856481479</v>
      </c>
      <c r="T1590">
        <f t="shared" si="49"/>
        <v>2016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 s="16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>ROUND(E1591/D1591*100,0)</f>
        <v>115</v>
      </c>
      <c r="P1591" s="13">
        <f>IFERROR(ROUND(E1591/L1591,2),0)</f>
        <v>30.19</v>
      </c>
      <c r="Q1591" s="18" t="s">
        <v>8323</v>
      </c>
      <c r="R1591" t="s">
        <v>8326</v>
      </c>
      <c r="S1591" s="14">
        <f t="shared" si="48"/>
        <v>41938.709421296298</v>
      </c>
      <c r="T1591">
        <f t="shared" si="49"/>
        <v>2014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 s="16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>ROUND(E1592/D1592*100,0)</f>
        <v>143</v>
      </c>
      <c r="P1592" s="13">
        <f>IFERROR(ROUND(E1592/L1592,2),0)</f>
        <v>48.54</v>
      </c>
      <c r="Q1592" s="18" t="s">
        <v>8323</v>
      </c>
      <c r="R1592" t="s">
        <v>8335</v>
      </c>
      <c r="S1592" s="14">
        <f t="shared" si="48"/>
        <v>41887.111354166671</v>
      </c>
      <c r="T1592">
        <f t="shared" si="49"/>
        <v>2014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 s="16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>ROUND(E1593/D1593*100,0)</f>
        <v>110</v>
      </c>
      <c r="P1593" s="13">
        <f>IFERROR(ROUND(E1593/L1593,2),0)</f>
        <v>77.22</v>
      </c>
      <c r="Q1593" s="18" t="s">
        <v>8323</v>
      </c>
      <c r="R1593" t="s">
        <v>8326</v>
      </c>
      <c r="S1593" s="14">
        <f t="shared" si="48"/>
        <v>41898.168125000004</v>
      </c>
      <c r="T1593">
        <f t="shared" si="49"/>
        <v>2014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 s="16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>ROUND(E1594/D1594*100,0)</f>
        <v>114</v>
      </c>
      <c r="P1594" s="13">
        <f>IFERROR(ROUND(E1594/L1594,2),0)</f>
        <v>64.91</v>
      </c>
      <c r="Q1594" s="18" t="s">
        <v>8323</v>
      </c>
      <c r="R1594" t="s">
        <v>8326</v>
      </c>
      <c r="S1594" s="14">
        <f t="shared" si="48"/>
        <v>42506.760405092587</v>
      </c>
      <c r="T1594">
        <f t="shared" si="49"/>
        <v>2016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 s="16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>ROUND(E1595/D1595*100,0)</f>
        <v>3</v>
      </c>
      <c r="P1595" s="13">
        <f>IFERROR(ROUND(E1595/L1595,2),0)</f>
        <v>74.790000000000006</v>
      </c>
      <c r="Q1595" s="18" t="s">
        <v>8308</v>
      </c>
      <c r="R1595" t="s">
        <v>8310</v>
      </c>
      <c r="S1595" s="14">
        <f t="shared" si="48"/>
        <v>42422.107129629629</v>
      </c>
      <c r="T1595">
        <f t="shared" si="49"/>
        <v>2016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 s="1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>ROUND(E1596/D1596*100,0)</f>
        <v>189</v>
      </c>
      <c r="P1596" s="13">
        <f>IFERROR(ROUND(E1596/L1596,2),0)</f>
        <v>43.06</v>
      </c>
      <c r="Q1596" s="18" t="s">
        <v>8327</v>
      </c>
      <c r="R1596" t="s">
        <v>8331</v>
      </c>
      <c r="S1596" s="14">
        <f t="shared" si="48"/>
        <v>42424.161898148144</v>
      </c>
      <c r="T1596">
        <f t="shared" si="49"/>
        <v>2016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 s="16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>ROUND(E1597/D1597*100,0)</f>
        <v>114</v>
      </c>
      <c r="P1597" s="13">
        <f>IFERROR(ROUND(E1597/L1597,2),0)</f>
        <v>27.32</v>
      </c>
      <c r="Q1597" s="18" t="s">
        <v>8327</v>
      </c>
      <c r="R1597" t="s">
        <v>8331</v>
      </c>
      <c r="S1597" s="14">
        <f t="shared" si="48"/>
        <v>42401.154930555553</v>
      </c>
      <c r="T1597">
        <f t="shared" si="49"/>
        <v>2016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 s="16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>ROUND(E1598/D1598*100,0)</f>
        <v>11</v>
      </c>
      <c r="P1598" s="13">
        <f>IFERROR(ROUND(E1598/L1598,2),0)</f>
        <v>33.76</v>
      </c>
      <c r="Q1598" s="18" t="s">
        <v>8308</v>
      </c>
      <c r="R1598" t="s">
        <v>8340</v>
      </c>
      <c r="S1598" s="14">
        <f t="shared" si="48"/>
        <v>41962.749027777783</v>
      </c>
      <c r="T1598">
        <f t="shared" si="49"/>
        <v>2014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 s="16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>ROUND(E1599/D1599*100,0)</f>
        <v>123</v>
      </c>
      <c r="P1599" s="13">
        <f>IFERROR(ROUND(E1599/L1599,2),0)</f>
        <v>74.61</v>
      </c>
      <c r="Q1599" s="18" t="s">
        <v>8327</v>
      </c>
      <c r="R1599" t="s">
        <v>8331</v>
      </c>
      <c r="S1599" s="14">
        <f t="shared" si="48"/>
        <v>40665.949976851851</v>
      </c>
      <c r="T1599">
        <f t="shared" si="49"/>
        <v>2011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 s="16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>ROUND(E1600/D1600*100,0)</f>
        <v>142</v>
      </c>
      <c r="P1600" s="13">
        <f>IFERROR(ROUND(E1600/L1600,2),0)</f>
        <v>65.88</v>
      </c>
      <c r="Q1600" s="18" t="s">
        <v>8321</v>
      </c>
      <c r="R1600" t="s">
        <v>8322</v>
      </c>
      <c r="S1600" s="14">
        <f t="shared" si="48"/>
        <v>42292.539548611108</v>
      </c>
      <c r="T1600">
        <f t="shared" si="49"/>
        <v>2015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 s="16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>ROUND(E1601/D1601*100,0)</f>
        <v>142</v>
      </c>
      <c r="P1601" s="13">
        <f>IFERROR(ROUND(E1601/L1601,2),0)</f>
        <v>88.47</v>
      </c>
      <c r="Q1601" s="18" t="s">
        <v>8327</v>
      </c>
      <c r="R1601" t="s">
        <v>8338</v>
      </c>
      <c r="S1601" s="14">
        <f t="shared" si="48"/>
        <v>41526.435613425929</v>
      </c>
      <c r="T1601">
        <f t="shared" si="49"/>
        <v>2013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 s="16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>ROUND(E1602/D1602*100,0)</f>
        <v>103</v>
      </c>
      <c r="P1602" s="13">
        <f>IFERROR(ROUND(E1602/L1602,2),0)</f>
        <v>88.33</v>
      </c>
      <c r="Q1602" s="18" t="s">
        <v>8327</v>
      </c>
      <c r="R1602" t="s">
        <v>8331</v>
      </c>
      <c r="S1602" s="14">
        <f t="shared" si="48"/>
        <v>41442.741249999999</v>
      </c>
      <c r="T1602">
        <f t="shared" si="49"/>
        <v>2013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 s="16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>ROUND(E1603/D1603*100,0)</f>
        <v>47</v>
      </c>
      <c r="P1603" s="13">
        <f>IFERROR(ROUND(E1603/L1603,2),0)</f>
        <v>166.06</v>
      </c>
      <c r="Q1603" s="18" t="s">
        <v>8323</v>
      </c>
      <c r="R1603" t="s">
        <v>8326</v>
      </c>
      <c r="S1603" s="14">
        <f t="shared" ref="S1603:S1666" si="50">(((J1603/60)/60)/24)+DATE(1970,1,1)</f>
        <v>41804.937083333331</v>
      </c>
      <c r="T1603">
        <f t="shared" ref="T1603:T1666" si="51">YEAR(S1603)</f>
        <v>2014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 s="16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>ROUND(E1604/D1604*100,0)</f>
        <v>112</v>
      </c>
      <c r="P1604" s="13">
        <f>IFERROR(ROUND(E1604/L1604,2),0)</f>
        <v>41.24</v>
      </c>
      <c r="Q1604" s="18" t="s">
        <v>8323</v>
      </c>
      <c r="R1604" t="s">
        <v>8326</v>
      </c>
      <c r="S1604" s="14">
        <f t="shared" si="50"/>
        <v>42284.516064814816</v>
      </c>
      <c r="T1604">
        <f t="shared" si="51"/>
        <v>2015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 s="16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>ROUND(E1605/D1605*100,0)</f>
        <v>140</v>
      </c>
      <c r="P1605" s="13">
        <f>IFERROR(ROUND(E1605/L1605,2),0)</f>
        <v>50.98</v>
      </c>
      <c r="Q1605" s="18" t="s">
        <v>8323</v>
      </c>
      <c r="R1605" t="s">
        <v>8326</v>
      </c>
      <c r="S1605" s="14">
        <f t="shared" si="50"/>
        <v>42016.706678240742</v>
      </c>
      <c r="T1605">
        <f t="shared" si="51"/>
        <v>2015</v>
      </c>
    </row>
    <row r="1606" spans="1:20" ht="48" x14ac:dyDescent="0.2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 s="1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>ROUND(E1606/D1606*100,0)</f>
        <v>23</v>
      </c>
      <c r="P1606" s="13">
        <f>IFERROR(ROUND(E1606/L1606,2),0)</f>
        <v>96.55</v>
      </c>
      <c r="Q1606" s="18" t="s">
        <v>8323</v>
      </c>
      <c r="R1606" t="s">
        <v>8326</v>
      </c>
      <c r="S1606" s="14">
        <f t="shared" si="50"/>
        <v>42192.905694444446</v>
      </c>
      <c r="T1606">
        <f t="shared" si="51"/>
        <v>2015</v>
      </c>
    </row>
    <row r="1607" spans="1:20" ht="48" x14ac:dyDescent="0.2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 s="16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>ROUND(E1607/D1607*100,0)</f>
        <v>112</v>
      </c>
      <c r="P1607" s="13">
        <f>IFERROR(ROUND(E1607/L1607,2),0)</f>
        <v>56</v>
      </c>
      <c r="Q1607" s="18" t="s">
        <v>8308</v>
      </c>
      <c r="R1607" t="s">
        <v>8315</v>
      </c>
      <c r="S1607" s="14">
        <f t="shared" si="50"/>
        <v>42128.628113425926</v>
      </c>
      <c r="T1607">
        <f t="shared" si="51"/>
        <v>2015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 s="16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>ROUND(E1608/D1608*100,0)</f>
        <v>140</v>
      </c>
      <c r="P1608" s="13">
        <f>IFERROR(ROUND(E1608/L1608,2),0)</f>
        <v>53.75</v>
      </c>
      <c r="Q1608" s="18" t="s">
        <v>8327</v>
      </c>
      <c r="R1608" t="s">
        <v>8338</v>
      </c>
      <c r="S1608" s="14">
        <f t="shared" si="50"/>
        <v>42461.885138888887</v>
      </c>
      <c r="T1608">
        <f t="shared" si="51"/>
        <v>2016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 s="16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>ROUND(E1609/D1609*100,0)</f>
        <v>43</v>
      </c>
      <c r="P1609" s="13">
        <f>IFERROR(ROUND(E1609/L1609,2),0)</f>
        <v>58.08</v>
      </c>
      <c r="Q1609" s="18" t="s">
        <v>8316</v>
      </c>
      <c r="R1609" t="s">
        <v>8344</v>
      </c>
      <c r="S1609" s="14">
        <f t="shared" si="50"/>
        <v>41733.716435185182</v>
      </c>
      <c r="T1609">
        <f t="shared" si="51"/>
        <v>2014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 s="16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>ROUND(E1610/D1610*100,0)</f>
        <v>110</v>
      </c>
      <c r="P1610" s="13">
        <f>IFERROR(ROUND(E1610/L1610,2),0)</f>
        <v>81.03</v>
      </c>
      <c r="Q1610" s="18" t="s">
        <v>8323</v>
      </c>
      <c r="R1610" t="s">
        <v>8326</v>
      </c>
      <c r="S1610" s="14">
        <f t="shared" si="50"/>
        <v>41901.282025462962</v>
      </c>
      <c r="T1610">
        <f t="shared" si="51"/>
        <v>2014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 s="16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>ROUND(E1611/D1611*100,0)</f>
        <v>110</v>
      </c>
      <c r="P1611" s="13">
        <f>IFERROR(ROUND(E1611/L1611,2),0)</f>
        <v>41.68</v>
      </c>
      <c r="Q1611" s="18" t="s">
        <v>8321</v>
      </c>
      <c r="R1611" t="s">
        <v>8332</v>
      </c>
      <c r="S1611" s="14">
        <f t="shared" si="50"/>
        <v>41375.057222222218</v>
      </c>
      <c r="T1611">
        <f t="shared" si="51"/>
        <v>2013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 s="16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>ROUND(E1612/D1612*100,0)</f>
        <v>100</v>
      </c>
      <c r="P1612" s="13">
        <f>IFERROR(ROUND(E1612/L1612,2),0)</f>
        <v>125</v>
      </c>
      <c r="Q1612" s="18" t="s">
        <v>8323</v>
      </c>
      <c r="R1612" t="s">
        <v>8326</v>
      </c>
      <c r="S1612" s="14">
        <f t="shared" si="50"/>
        <v>42442.623344907406</v>
      </c>
      <c r="T1612">
        <f t="shared" si="51"/>
        <v>2016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 s="16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>ROUND(E1613/D1613*100,0)</f>
        <v>23</v>
      </c>
      <c r="P1613" s="13">
        <f>IFERROR(ROUND(E1613/L1613,2),0)</f>
        <v>39.229999999999997</v>
      </c>
      <c r="Q1613" s="18" t="s">
        <v>8321</v>
      </c>
      <c r="R1613" t="s">
        <v>8339</v>
      </c>
      <c r="S1613" s="14">
        <f t="shared" si="50"/>
        <v>41218.391446759262</v>
      </c>
      <c r="T1613">
        <f t="shared" si="51"/>
        <v>2012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 s="16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>ROUND(E1614/D1614*100,0)</f>
        <v>110</v>
      </c>
      <c r="P1614" s="13">
        <f>IFERROR(ROUND(E1614/L1614,2),0)</f>
        <v>61.02</v>
      </c>
      <c r="Q1614" s="18" t="s">
        <v>8323</v>
      </c>
      <c r="R1614" t="s">
        <v>8326</v>
      </c>
      <c r="S1614" s="14">
        <f t="shared" si="50"/>
        <v>42264.29178240741</v>
      </c>
      <c r="T1614">
        <f t="shared" si="51"/>
        <v>2015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 s="16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>ROUND(E1615/D1615*100,0)</f>
        <v>144</v>
      </c>
      <c r="P1615" s="13">
        <f>IFERROR(ROUND(E1615/L1615,2),0)</f>
        <v>66.709999999999994</v>
      </c>
      <c r="Q1615" s="18" t="s">
        <v>8311</v>
      </c>
      <c r="R1615" t="s">
        <v>8333</v>
      </c>
      <c r="S1615" s="14">
        <f t="shared" si="50"/>
        <v>40909.649201388893</v>
      </c>
      <c r="T1615">
        <f t="shared" si="51"/>
        <v>2012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 s="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>ROUND(E1616/D1616*100,0)</f>
        <v>109</v>
      </c>
      <c r="P1616" s="13">
        <f>IFERROR(ROUND(E1616/L1616,2),0)</f>
        <v>50.63</v>
      </c>
      <c r="Q1616" s="18" t="s">
        <v>8327</v>
      </c>
      <c r="R1616" t="s">
        <v>8328</v>
      </c>
      <c r="S1616" s="14">
        <f t="shared" si="50"/>
        <v>41160.871886574074</v>
      </c>
      <c r="T1616">
        <f t="shared" si="51"/>
        <v>2012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 s="16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>ROUND(E1617/D1617*100,0)</f>
        <v>109</v>
      </c>
      <c r="P1617" s="13">
        <f>IFERROR(ROUND(E1617/L1617,2),0)</f>
        <v>24.15</v>
      </c>
      <c r="Q1617" s="18" t="s">
        <v>8327</v>
      </c>
      <c r="R1617" t="s">
        <v>8331</v>
      </c>
      <c r="S1617" s="14">
        <f t="shared" si="50"/>
        <v>42065.053368055553</v>
      </c>
      <c r="T1617">
        <f t="shared" si="51"/>
        <v>2015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 s="16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>ROUND(E1618/D1618*100,0)</f>
        <v>55</v>
      </c>
      <c r="P1618" s="13">
        <f>IFERROR(ROUND(E1618/L1618,2),0)</f>
        <v>109.04</v>
      </c>
      <c r="Q1618" s="18" t="s">
        <v>8323</v>
      </c>
      <c r="R1618" t="s">
        <v>8335</v>
      </c>
      <c r="S1618" s="14">
        <f t="shared" si="50"/>
        <v>42293.853541666671</v>
      </c>
      <c r="T1618">
        <f t="shared" si="51"/>
        <v>2015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 s="16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>ROUND(E1619/D1619*100,0)</f>
        <v>9</v>
      </c>
      <c r="P1619" s="13">
        <f>IFERROR(ROUND(E1619/L1619,2),0)</f>
        <v>389.29</v>
      </c>
      <c r="Q1619" s="18" t="s">
        <v>8308</v>
      </c>
      <c r="R1619" t="s">
        <v>8342</v>
      </c>
      <c r="S1619" s="14">
        <f t="shared" si="50"/>
        <v>42080.757326388892</v>
      </c>
      <c r="T1619">
        <f t="shared" si="51"/>
        <v>2015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 s="16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>ROUND(E1620/D1620*100,0)</f>
        <v>109</v>
      </c>
      <c r="P1620" s="13">
        <f>IFERROR(ROUND(E1620/L1620,2),0)</f>
        <v>40.07</v>
      </c>
      <c r="Q1620" s="18" t="s">
        <v>8323</v>
      </c>
      <c r="R1620" t="s">
        <v>8326</v>
      </c>
      <c r="S1620" s="14">
        <f t="shared" si="50"/>
        <v>41491.79478009259</v>
      </c>
      <c r="T1620">
        <f t="shared" si="51"/>
        <v>2013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 s="16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>ROUND(E1621/D1621*100,0)</f>
        <v>1</v>
      </c>
      <c r="P1621" s="13">
        <f>IFERROR(ROUND(E1621/L1621,2),0)</f>
        <v>49.38</v>
      </c>
      <c r="Q1621" s="18" t="s">
        <v>8316</v>
      </c>
      <c r="R1621" t="s">
        <v>8334</v>
      </c>
      <c r="S1621" s="14">
        <f t="shared" si="50"/>
        <v>41927.295694444445</v>
      </c>
      <c r="T1621">
        <f t="shared" si="51"/>
        <v>2014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 s="16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>ROUND(E1622/D1622*100,0)</f>
        <v>181</v>
      </c>
      <c r="P1622" s="13">
        <f>IFERROR(ROUND(E1622/L1622,2),0)</f>
        <v>40.49</v>
      </c>
      <c r="Q1622" s="18" t="s">
        <v>8319</v>
      </c>
      <c r="R1622" t="s">
        <v>8320</v>
      </c>
      <c r="S1622" s="14">
        <f t="shared" si="50"/>
        <v>42761.961099537039</v>
      </c>
      <c r="T1622">
        <f t="shared" si="51"/>
        <v>2017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 s="16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>ROUND(E1623/D1623*100,0)</f>
        <v>108</v>
      </c>
      <c r="P1623" s="13">
        <f>IFERROR(ROUND(E1623/L1623,2),0)</f>
        <v>54.2</v>
      </c>
      <c r="Q1623" s="18" t="s">
        <v>8327</v>
      </c>
      <c r="R1623" t="s">
        <v>8328</v>
      </c>
      <c r="S1623" s="14">
        <f t="shared" si="50"/>
        <v>41773.932534722226</v>
      </c>
      <c r="T1623">
        <f t="shared" si="51"/>
        <v>2014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 s="16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>ROUND(E1624/D1624*100,0)</f>
        <v>108</v>
      </c>
      <c r="P1624" s="13">
        <f>IFERROR(ROUND(E1624/L1624,2),0)</f>
        <v>48.33</v>
      </c>
      <c r="Q1624" s="18" t="s">
        <v>8327</v>
      </c>
      <c r="R1624" t="s">
        <v>8331</v>
      </c>
      <c r="S1624" s="14">
        <f t="shared" si="50"/>
        <v>40638.092974537038</v>
      </c>
      <c r="T1624">
        <f t="shared" si="51"/>
        <v>2011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 s="16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>ROUND(E1625/D1625*100,0)</f>
        <v>108</v>
      </c>
      <c r="P1625" s="13">
        <f>IFERROR(ROUND(E1625/L1625,2),0)</f>
        <v>47.46</v>
      </c>
      <c r="Q1625" s="18" t="s">
        <v>8323</v>
      </c>
      <c r="R1625" t="s">
        <v>8326</v>
      </c>
      <c r="S1625" s="14">
        <f t="shared" si="50"/>
        <v>41759.13962962963</v>
      </c>
      <c r="T1625">
        <f t="shared" si="51"/>
        <v>2014</v>
      </c>
    </row>
    <row r="1626" spans="1:20" ht="48" hidden="1" x14ac:dyDescent="0.2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 s="1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>ROUND(E1626/D1626*100,0)</f>
        <v>5</v>
      </c>
      <c r="P1626" s="13">
        <f>IFERROR(ROUND(E1626/L1626,2),0)</f>
        <v>450</v>
      </c>
      <c r="Q1626" s="18" t="s">
        <v>8323</v>
      </c>
      <c r="R1626" t="s">
        <v>8326</v>
      </c>
      <c r="S1626" s="14">
        <f t="shared" si="50"/>
        <v>42785.270370370374</v>
      </c>
      <c r="T1626">
        <f t="shared" si="51"/>
        <v>2017</v>
      </c>
    </row>
    <row r="1627" spans="1:20" ht="48" x14ac:dyDescent="0.2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 s="16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>ROUND(E1627/D1627*100,0)</f>
        <v>42</v>
      </c>
      <c r="P1627" s="13">
        <f>IFERROR(ROUND(E1627/L1627,2),0)</f>
        <v>34.18</v>
      </c>
      <c r="Q1627" s="18" t="s">
        <v>8327</v>
      </c>
      <c r="R1627" t="s">
        <v>8350</v>
      </c>
      <c r="S1627" s="14">
        <f t="shared" si="50"/>
        <v>41541.106921296298</v>
      </c>
      <c r="T1627">
        <f t="shared" si="51"/>
        <v>2013</v>
      </c>
    </row>
    <row r="1628" spans="1:20" ht="48" x14ac:dyDescent="0.2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 s="16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>ROUND(E1628/D1628*100,0)</f>
        <v>108</v>
      </c>
      <c r="P1628" s="13">
        <f>IFERROR(ROUND(E1628/L1628,2),0)</f>
        <v>72.97</v>
      </c>
      <c r="Q1628" s="18" t="s">
        <v>8323</v>
      </c>
      <c r="R1628" t="s">
        <v>8335</v>
      </c>
      <c r="S1628" s="14">
        <f t="shared" si="50"/>
        <v>41775.636157407411</v>
      </c>
      <c r="T1628">
        <f t="shared" si="51"/>
        <v>2014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 s="16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>ROUND(E1629/D1629*100,0)</f>
        <v>101</v>
      </c>
      <c r="P1629" s="13">
        <f>IFERROR(ROUND(E1629/L1629,2),0)</f>
        <v>299.22000000000003</v>
      </c>
      <c r="Q1629" s="18" t="s">
        <v>8313</v>
      </c>
      <c r="R1629" t="s">
        <v>8314</v>
      </c>
      <c r="S1629" s="14">
        <f t="shared" si="50"/>
        <v>42161.770833333328</v>
      </c>
      <c r="T1629">
        <f t="shared" si="51"/>
        <v>2015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 s="16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>ROUND(E1630/D1630*100,0)</f>
        <v>128</v>
      </c>
      <c r="P1630" s="13">
        <f>IFERROR(ROUND(E1630/L1630,2),0)</f>
        <v>45.59</v>
      </c>
      <c r="Q1630" s="18" t="s">
        <v>8327</v>
      </c>
      <c r="R1630" t="s">
        <v>8338</v>
      </c>
      <c r="S1630" s="14">
        <f t="shared" si="50"/>
        <v>42039.878379629634</v>
      </c>
      <c r="T1630">
        <f t="shared" si="51"/>
        <v>2015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 s="16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>ROUND(E1631/D1631*100,0)</f>
        <v>108</v>
      </c>
      <c r="P1631" s="13">
        <f>IFERROR(ROUND(E1631/L1631,2),0)</f>
        <v>70.760000000000005</v>
      </c>
      <c r="Q1631" s="18" t="s">
        <v>8323</v>
      </c>
      <c r="R1631" t="s">
        <v>8326</v>
      </c>
      <c r="S1631" s="14">
        <f t="shared" si="50"/>
        <v>42545.478333333333</v>
      </c>
      <c r="T1631">
        <f t="shared" si="51"/>
        <v>2016</v>
      </c>
    </row>
    <row r="1632" spans="1:20" ht="48" x14ac:dyDescent="0.2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 s="16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>ROUND(E1632/D1632*100,0)</f>
        <v>107</v>
      </c>
      <c r="P1632" s="13">
        <f>IFERROR(ROUND(E1632/L1632,2),0)</f>
        <v>81.239999999999995</v>
      </c>
      <c r="Q1632" s="18" t="s">
        <v>8323</v>
      </c>
      <c r="R1632" t="s">
        <v>8335</v>
      </c>
      <c r="S1632" s="14">
        <f t="shared" si="50"/>
        <v>41982.773356481484</v>
      </c>
      <c r="T1632">
        <f t="shared" si="51"/>
        <v>2014</v>
      </c>
    </row>
    <row r="1633" spans="1:20" ht="48" x14ac:dyDescent="0.2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 s="16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>ROUND(E1633/D1633*100,0)</f>
        <v>134</v>
      </c>
      <c r="P1633" s="13">
        <f>IFERROR(ROUND(E1633/L1633,2),0)</f>
        <v>70.55</v>
      </c>
      <c r="Q1633" s="18" t="s">
        <v>8327</v>
      </c>
      <c r="R1633" t="s">
        <v>8331</v>
      </c>
      <c r="S1633" s="14">
        <f t="shared" si="50"/>
        <v>41768.841921296298</v>
      </c>
      <c r="T1633">
        <f t="shared" si="51"/>
        <v>2014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 s="16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>ROUND(E1634/D1634*100,0)</f>
        <v>3</v>
      </c>
      <c r="P1634" s="13">
        <f>IFERROR(ROUND(E1634/L1634,2),0)</f>
        <v>106.8</v>
      </c>
      <c r="Q1634" s="18" t="s">
        <v>8308</v>
      </c>
      <c r="R1634" t="s">
        <v>8318</v>
      </c>
      <c r="S1634" s="14">
        <f t="shared" si="50"/>
        <v>42116.54315972222</v>
      </c>
      <c r="T1634">
        <f t="shared" si="51"/>
        <v>2015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 s="16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>ROUND(E1635/D1635*100,0)</f>
        <v>107</v>
      </c>
      <c r="P1635" s="13">
        <f>IFERROR(ROUND(E1635/L1635,2),0)</f>
        <v>37.08</v>
      </c>
      <c r="Q1635" s="18" t="s">
        <v>8323</v>
      </c>
      <c r="R1635" t="s">
        <v>8326</v>
      </c>
      <c r="S1635" s="14">
        <f t="shared" si="50"/>
        <v>42318.593703703707</v>
      </c>
      <c r="T1635">
        <f t="shared" si="51"/>
        <v>2015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 s="1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>ROUND(E1636/D1636*100,0)</f>
        <v>107</v>
      </c>
      <c r="P1636" s="13">
        <f>IFERROR(ROUND(E1636/L1636,2),0)</f>
        <v>37.590000000000003</v>
      </c>
      <c r="Q1636" s="18" t="s">
        <v>8323</v>
      </c>
      <c r="R1636" t="s">
        <v>8326</v>
      </c>
      <c r="S1636" s="14">
        <f t="shared" si="50"/>
        <v>41766.80572916667</v>
      </c>
      <c r="T1636">
        <f t="shared" si="51"/>
        <v>2014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 s="16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>ROUND(E1637/D1637*100,0)</f>
        <v>107</v>
      </c>
      <c r="P1637" s="13">
        <f>IFERROR(ROUND(E1637/L1637,2),0)</f>
        <v>35.04</v>
      </c>
      <c r="Q1637" s="18" t="s">
        <v>8323</v>
      </c>
      <c r="R1637" t="s">
        <v>8326</v>
      </c>
      <c r="S1637" s="14">
        <f t="shared" si="50"/>
        <v>42495.434236111112</v>
      </c>
      <c r="T1637">
        <f t="shared" si="51"/>
        <v>2016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 s="16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>ROUND(E1638/D1638*100,0)</f>
        <v>408</v>
      </c>
      <c r="P1638" s="13">
        <f>IFERROR(ROUND(E1638/L1638,2),0)</f>
        <v>33.549999999999997</v>
      </c>
      <c r="Q1638" s="18" t="s">
        <v>8316</v>
      </c>
      <c r="R1638" t="s">
        <v>8317</v>
      </c>
      <c r="S1638" s="14">
        <f t="shared" si="50"/>
        <v>41965.616655092599</v>
      </c>
      <c r="T1638">
        <f t="shared" si="51"/>
        <v>2014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 s="16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>ROUND(E1639/D1639*100,0)</f>
        <v>106</v>
      </c>
      <c r="P1639" s="13">
        <f>IFERROR(ROUND(E1639/L1639,2),0)</f>
        <v>64.63</v>
      </c>
      <c r="Q1639" s="18" t="s">
        <v>8323</v>
      </c>
      <c r="R1639" t="s">
        <v>8326</v>
      </c>
      <c r="S1639" s="14">
        <f t="shared" si="50"/>
        <v>42170.910231481481</v>
      </c>
      <c r="T1639">
        <f t="shared" si="51"/>
        <v>2015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 s="16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>ROUND(E1640/D1640*100,0)</f>
        <v>106</v>
      </c>
      <c r="P1640" s="13">
        <f>IFERROR(ROUND(E1640/L1640,2),0)</f>
        <v>46.43</v>
      </c>
      <c r="Q1640" s="18" t="s">
        <v>8323</v>
      </c>
      <c r="R1640" t="s">
        <v>8326</v>
      </c>
      <c r="S1640" s="14">
        <f t="shared" si="50"/>
        <v>42167.434166666666</v>
      </c>
      <c r="T1640">
        <f t="shared" si="51"/>
        <v>2015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 s="16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>ROUND(E1641/D1641*100,0)</f>
        <v>132</v>
      </c>
      <c r="P1641" s="13">
        <f>IFERROR(ROUND(E1641/L1641,2),0)</f>
        <v>105.44</v>
      </c>
      <c r="Q1641" s="18" t="s">
        <v>8313</v>
      </c>
      <c r="R1641" t="s">
        <v>8314</v>
      </c>
      <c r="S1641" s="14">
        <f t="shared" si="50"/>
        <v>42104.840335648143</v>
      </c>
      <c r="T1641">
        <f t="shared" si="51"/>
        <v>2015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 s="16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>ROUND(E1642/D1642*100,0)</f>
        <v>146</v>
      </c>
      <c r="P1642" s="13">
        <f>IFERROR(ROUND(E1642/L1642,2),0)</f>
        <v>292.77999999999997</v>
      </c>
      <c r="Q1642" s="18" t="s">
        <v>8323</v>
      </c>
      <c r="R1642" t="s">
        <v>8326</v>
      </c>
      <c r="S1642" s="14">
        <f t="shared" si="50"/>
        <v>41822.57503472222</v>
      </c>
      <c r="T1642">
        <f t="shared" si="51"/>
        <v>2014</v>
      </c>
    </row>
    <row r="1643" spans="1:20" ht="48" x14ac:dyDescent="0.2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 s="16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>ROUND(E1643/D1643*100,0)</f>
        <v>11</v>
      </c>
      <c r="P1643" s="13">
        <f>IFERROR(ROUND(E1643/L1643,2),0)</f>
        <v>97.41</v>
      </c>
      <c r="Q1643" s="18" t="s">
        <v>8308</v>
      </c>
      <c r="R1643" t="s">
        <v>8342</v>
      </c>
      <c r="S1643" s="14">
        <f t="shared" si="50"/>
        <v>42268.531631944439</v>
      </c>
      <c r="T1643">
        <f t="shared" si="51"/>
        <v>2015</v>
      </c>
    </row>
    <row r="1644" spans="1:20" ht="32" x14ac:dyDescent="0.2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 s="16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>ROUND(E1644/D1644*100,0)</f>
        <v>103</v>
      </c>
      <c r="P1644" s="13">
        <f>IFERROR(ROUND(E1644/L1644,2),0)</f>
        <v>77.349999999999994</v>
      </c>
      <c r="Q1644" s="18" t="s">
        <v>8327</v>
      </c>
      <c r="R1644" t="s">
        <v>8328</v>
      </c>
      <c r="S1644" s="14">
        <f t="shared" si="50"/>
        <v>41371.648078703707</v>
      </c>
      <c r="T1644">
        <f t="shared" si="51"/>
        <v>2013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 s="16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>ROUND(E1645/D1645*100,0)</f>
        <v>175</v>
      </c>
      <c r="P1645" s="13">
        <f>IFERROR(ROUND(E1645/L1645,2),0)</f>
        <v>48.7</v>
      </c>
      <c r="Q1645" s="18" t="s">
        <v>8323</v>
      </c>
      <c r="R1645" t="s">
        <v>8326</v>
      </c>
      <c r="S1645" s="14">
        <f t="shared" si="50"/>
        <v>42493.219236111108</v>
      </c>
      <c r="T1645">
        <f t="shared" si="51"/>
        <v>2016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 s="1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>ROUND(E1646/D1646*100,0)</f>
        <v>105</v>
      </c>
      <c r="P1646" s="13">
        <f>IFERROR(ROUND(E1646/L1646,2),0)</f>
        <v>40.94</v>
      </c>
      <c r="Q1646" s="18" t="s">
        <v>8323</v>
      </c>
      <c r="R1646" t="s">
        <v>8326</v>
      </c>
      <c r="S1646" s="14">
        <f t="shared" si="50"/>
        <v>42462.893495370372</v>
      </c>
      <c r="T1646">
        <f t="shared" si="51"/>
        <v>2016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 s="16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>ROUND(E1647/D1647*100,0)</f>
        <v>105</v>
      </c>
      <c r="P1647" s="13">
        <f>IFERROR(ROUND(E1647/L1647,2),0)</f>
        <v>32.32</v>
      </c>
      <c r="Q1647" s="18" t="s">
        <v>8327</v>
      </c>
      <c r="R1647" t="s">
        <v>8328</v>
      </c>
      <c r="S1647" s="14">
        <f t="shared" si="50"/>
        <v>40310.287673611114</v>
      </c>
      <c r="T1647">
        <f t="shared" si="51"/>
        <v>2010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 s="16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>ROUND(E1648/D1648*100,0)</f>
        <v>174</v>
      </c>
      <c r="P1648" s="13">
        <f>IFERROR(ROUND(E1648/L1648,2),0)</f>
        <v>68.84</v>
      </c>
      <c r="Q1648" s="18" t="s">
        <v>8323</v>
      </c>
      <c r="R1648" t="s">
        <v>8326</v>
      </c>
      <c r="S1648" s="14">
        <f t="shared" si="50"/>
        <v>42440.416504629626</v>
      </c>
      <c r="T1648">
        <f t="shared" si="51"/>
        <v>2016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 s="16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>ROUND(E1649/D1649*100,0)</f>
        <v>105</v>
      </c>
      <c r="P1649" s="13">
        <f>IFERROR(ROUND(E1649/L1649,2),0)</f>
        <v>104.6</v>
      </c>
      <c r="Q1649" s="18" t="s">
        <v>8321</v>
      </c>
      <c r="R1649" t="s">
        <v>8343</v>
      </c>
      <c r="S1649" s="14">
        <f t="shared" si="50"/>
        <v>40322.53938657407</v>
      </c>
      <c r="T1649">
        <f t="shared" si="51"/>
        <v>2010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 s="16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>ROUND(E1650/D1650*100,0)</f>
        <v>130</v>
      </c>
      <c r="P1650" s="13">
        <f>IFERROR(ROUND(E1650/L1650,2),0)</f>
        <v>37.270000000000003</v>
      </c>
      <c r="Q1650" s="18" t="s">
        <v>8327</v>
      </c>
      <c r="R1650" t="s">
        <v>8336</v>
      </c>
      <c r="S1650" s="14">
        <f t="shared" si="50"/>
        <v>42522.880243055552</v>
      </c>
      <c r="T1650">
        <f t="shared" si="51"/>
        <v>2016</v>
      </c>
    </row>
    <row r="1651" spans="1:20" ht="48" x14ac:dyDescent="0.2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 s="16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>ROUND(E1651/D1651*100,0)</f>
        <v>52</v>
      </c>
      <c r="P1651" s="13">
        <f>IFERROR(ROUND(E1651/L1651,2),0)</f>
        <v>49.21</v>
      </c>
      <c r="Q1651" s="18" t="s">
        <v>8323</v>
      </c>
      <c r="R1651" t="s">
        <v>8335</v>
      </c>
      <c r="S1651" s="14">
        <f t="shared" si="50"/>
        <v>41858.761782407404</v>
      </c>
      <c r="T1651">
        <f t="shared" si="51"/>
        <v>2014</v>
      </c>
    </row>
    <row r="1652" spans="1:20" ht="48" x14ac:dyDescent="0.2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 s="16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>ROUND(E1652/D1652*100,0)</f>
        <v>104</v>
      </c>
      <c r="P1652" s="13">
        <f>IFERROR(ROUND(E1652/L1652,2),0)</f>
        <v>66.87</v>
      </c>
      <c r="Q1652" s="18" t="s">
        <v>8327</v>
      </c>
      <c r="R1652" t="s">
        <v>8336</v>
      </c>
      <c r="S1652" s="14">
        <f t="shared" si="50"/>
        <v>41526.592395833337</v>
      </c>
      <c r="T1652">
        <f t="shared" si="51"/>
        <v>2013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 s="16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>ROUND(E1653/D1653*100,0)</f>
        <v>3</v>
      </c>
      <c r="P1653" s="13">
        <f>IFERROR(ROUND(E1653/L1653,2),0)</f>
        <v>108.63</v>
      </c>
      <c r="Q1653" s="18" t="s">
        <v>8308</v>
      </c>
      <c r="R1653" t="s">
        <v>8310</v>
      </c>
      <c r="S1653" s="14">
        <f t="shared" si="50"/>
        <v>42489.696585648147</v>
      </c>
      <c r="T1653">
        <f t="shared" si="51"/>
        <v>2016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 s="16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>ROUND(E1654/D1654*100,0)</f>
        <v>104</v>
      </c>
      <c r="P1654" s="13">
        <f>IFERROR(ROUND(E1654/L1654,2),0)</f>
        <v>27.15</v>
      </c>
      <c r="Q1654" s="18" t="s">
        <v>8327</v>
      </c>
      <c r="R1654" t="s">
        <v>8331</v>
      </c>
      <c r="S1654" s="14">
        <f t="shared" si="50"/>
        <v>41766.970648148148</v>
      </c>
      <c r="T1654">
        <f t="shared" si="51"/>
        <v>2014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 s="16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>ROUND(E1655/D1655*100,0)</f>
        <v>104</v>
      </c>
      <c r="P1655" s="13">
        <f>IFERROR(ROUND(E1655/L1655,2),0)</f>
        <v>186.07</v>
      </c>
      <c r="Q1655" s="18" t="s">
        <v>8323</v>
      </c>
      <c r="R1655" t="s">
        <v>8326</v>
      </c>
      <c r="S1655" s="14">
        <f t="shared" si="50"/>
        <v>42100.927858796291</v>
      </c>
      <c r="T1655">
        <f t="shared" si="51"/>
        <v>2015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 s="1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>ROUND(E1656/D1656*100,0)</f>
        <v>104</v>
      </c>
      <c r="P1656" s="13">
        <f>IFERROR(ROUND(E1656/L1656,2),0)</f>
        <v>57.78</v>
      </c>
      <c r="Q1656" s="18" t="s">
        <v>8327</v>
      </c>
      <c r="R1656" t="s">
        <v>8328</v>
      </c>
      <c r="S1656" s="14">
        <f t="shared" si="50"/>
        <v>40632.94195601852</v>
      </c>
      <c r="T1656">
        <f t="shared" si="51"/>
        <v>2011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 s="16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>ROUND(E1657/D1657*100,0)</f>
        <v>104</v>
      </c>
      <c r="P1657" s="13">
        <f>IFERROR(ROUND(E1657/L1657,2),0)</f>
        <v>19.7</v>
      </c>
      <c r="Q1657" s="18" t="s">
        <v>8323</v>
      </c>
      <c r="R1657" t="s">
        <v>8326</v>
      </c>
      <c r="S1657" s="14">
        <f t="shared" si="50"/>
        <v>42060.035636574074</v>
      </c>
      <c r="T1657">
        <f t="shared" si="51"/>
        <v>2015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 s="16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>ROUND(E1658/D1658*100,0)</f>
        <v>104</v>
      </c>
      <c r="P1658" s="13">
        <f>IFERROR(ROUND(E1658/L1658,2),0)</f>
        <v>866.67</v>
      </c>
      <c r="Q1658" s="18" t="s">
        <v>8323</v>
      </c>
      <c r="R1658" t="s">
        <v>8326</v>
      </c>
      <c r="S1658" s="14">
        <f t="shared" si="50"/>
        <v>42321.101759259262</v>
      </c>
      <c r="T1658">
        <f t="shared" si="51"/>
        <v>2015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 s="16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>ROUND(E1659/D1659*100,0)</f>
        <v>173</v>
      </c>
      <c r="P1659" s="13">
        <f>IFERROR(ROUND(E1659/L1659,2),0)</f>
        <v>32.07</v>
      </c>
      <c r="Q1659" s="18" t="s">
        <v>8311</v>
      </c>
      <c r="R1659" t="s">
        <v>8333</v>
      </c>
      <c r="S1659" s="14">
        <f t="shared" si="50"/>
        <v>41095.900694444441</v>
      </c>
      <c r="T1659">
        <f t="shared" si="51"/>
        <v>2012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 s="16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>ROUND(E1660/D1660*100,0)</f>
        <v>106</v>
      </c>
      <c r="P1660" s="13">
        <f>IFERROR(ROUND(E1660/L1660,2),0)</f>
        <v>54.08</v>
      </c>
      <c r="Q1660" s="18" t="s">
        <v>8321</v>
      </c>
      <c r="R1660" t="s">
        <v>8322</v>
      </c>
      <c r="S1660" s="14">
        <f t="shared" si="50"/>
        <v>42576.452731481477</v>
      </c>
      <c r="T1660">
        <f t="shared" si="51"/>
        <v>2016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 s="16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>ROUND(E1661/D1661*100,0)</f>
        <v>104</v>
      </c>
      <c r="P1661" s="13">
        <f>IFERROR(ROUND(E1661/L1661,2),0)</f>
        <v>66.510000000000005</v>
      </c>
      <c r="Q1661" s="18" t="s">
        <v>8323</v>
      </c>
      <c r="R1661" t="s">
        <v>8326</v>
      </c>
      <c r="S1661" s="14">
        <f t="shared" si="50"/>
        <v>41760.935706018521</v>
      </c>
      <c r="T1661">
        <f t="shared" si="51"/>
        <v>2014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 s="16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>ROUND(E1662/D1662*100,0)</f>
        <v>103</v>
      </c>
      <c r="P1662" s="13">
        <f>IFERROR(ROUND(E1662/L1662,2),0)</f>
        <v>95.74</v>
      </c>
      <c r="Q1662" s="18" t="s">
        <v>8327</v>
      </c>
      <c r="R1662" t="s">
        <v>8341</v>
      </c>
      <c r="S1662" s="14">
        <f t="shared" si="50"/>
        <v>40785.675011574072</v>
      </c>
      <c r="T1662">
        <f t="shared" si="51"/>
        <v>2011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 s="16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>ROUND(E1663/D1663*100,0)</f>
        <v>103</v>
      </c>
      <c r="P1663" s="13">
        <f>IFERROR(ROUND(E1663/L1663,2),0)</f>
        <v>76.03</v>
      </c>
      <c r="Q1663" s="18" t="s">
        <v>8323</v>
      </c>
      <c r="R1663" t="s">
        <v>8326</v>
      </c>
      <c r="S1663" s="14">
        <f t="shared" si="50"/>
        <v>42124.848414351851</v>
      </c>
      <c r="T1663">
        <f t="shared" si="51"/>
        <v>2015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 s="16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>ROUND(E1664/D1664*100,0)</f>
        <v>215</v>
      </c>
      <c r="P1664" s="13">
        <f>IFERROR(ROUND(E1664/L1664,2),0)</f>
        <v>78.180000000000007</v>
      </c>
      <c r="Q1664" s="18" t="s">
        <v>8313</v>
      </c>
      <c r="R1664" t="s">
        <v>8314</v>
      </c>
      <c r="S1664" s="14">
        <f t="shared" si="50"/>
        <v>40254.450335648151</v>
      </c>
      <c r="T1664">
        <f t="shared" si="51"/>
        <v>2010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 s="16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>ROUND(E1665/D1665*100,0)</f>
        <v>172</v>
      </c>
      <c r="P1665" s="13">
        <f>IFERROR(ROUND(E1665/L1665,2),0)</f>
        <v>33.03</v>
      </c>
      <c r="Q1665" s="18" t="s">
        <v>8323</v>
      </c>
      <c r="R1665" t="s">
        <v>8326</v>
      </c>
      <c r="S1665" s="14">
        <f t="shared" si="50"/>
        <v>41806.605034722219</v>
      </c>
      <c r="T1665">
        <f t="shared" si="51"/>
        <v>2014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 s="1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>ROUND(E1666/D1666*100,0)</f>
        <v>103</v>
      </c>
      <c r="P1666" s="13">
        <f>IFERROR(ROUND(E1666/L1666,2),0)</f>
        <v>52.55</v>
      </c>
      <c r="Q1666" s="18" t="s">
        <v>8323</v>
      </c>
      <c r="R1666" t="s">
        <v>8326</v>
      </c>
      <c r="S1666" s="14">
        <f t="shared" si="50"/>
        <v>42016.800208333334</v>
      </c>
      <c r="T1666">
        <f t="shared" si="51"/>
        <v>2015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 s="16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>ROUND(E1667/D1667*100,0)</f>
        <v>103</v>
      </c>
      <c r="P1667" s="13">
        <f>IFERROR(ROUND(E1667/L1667,2),0)</f>
        <v>47.57</v>
      </c>
      <c r="Q1667" s="18" t="s">
        <v>8323</v>
      </c>
      <c r="R1667" t="s">
        <v>8335</v>
      </c>
      <c r="S1667" s="14">
        <f t="shared" ref="S1667:S1730" si="52">(((J1667/60)/60)/24)+DATE(1970,1,1)</f>
        <v>42495.956631944442</v>
      </c>
      <c r="T1667">
        <f t="shared" ref="T1667:T1730" si="53">YEAR(S1667)</f>
        <v>2016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 s="16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>ROUND(E1668/D1668*100,0)</f>
        <v>128</v>
      </c>
      <c r="P1668" s="13">
        <f>IFERROR(ROUND(E1668/L1668,2),0)</f>
        <v>30.95</v>
      </c>
      <c r="Q1668" s="18" t="s">
        <v>8323</v>
      </c>
      <c r="R1668" t="s">
        <v>8326</v>
      </c>
      <c r="S1668" s="14">
        <f t="shared" si="52"/>
        <v>42571.420601851853</v>
      </c>
      <c r="T1668">
        <f t="shared" si="53"/>
        <v>2016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 s="16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>ROUND(E1669/D1669*100,0)</f>
        <v>103</v>
      </c>
      <c r="P1669" s="13">
        <f>IFERROR(ROUND(E1669/L1669,2),0)</f>
        <v>40.08</v>
      </c>
      <c r="Q1669" s="18" t="s">
        <v>8327</v>
      </c>
      <c r="R1669" t="s">
        <v>8328</v>
      </c>
      <c r="S1669" s="14">
        <f t="shared" si="52"/>
        <v>41004.72619212963</v>
      </c>
      <c r="T1669">
        <f t="shared" si="53"/>
        <v>2012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 s="16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>ROUND(E1670/D1670*100,0)</f>
        <v>103</v>
      </c>
      <c r="P1670" s="13">
        <f>IFERROR(ROUND(E1670/L1670,2),0)</f>
        <v>59.65</v>
      </c>
      <c r="Q1670" s="18" t="s">
        <v>8323</v>
      </c>
      <c r="R1670" t="s">
        <v>8326</v>
      </c>
      <c r="S1670" s="14">
        <f t="shared" si="52"/>
        <v>42294.429641203707</v>
      </c>
      <c r="T1670">
        <f t="shared" si="53"/>
        <v>2015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 s="16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>ROUND(E1671/D1671*100,0)</f>
        <v>103</v>
      </c>
      <c r="P1671" s="13">
        <f>IFERROR(ROUND(E1671/L1671,2),0)</f>
        <v>77.73</v>
      </c>
      <c r="Q1671" s="18" t="s">
        <v>8323</v>
      </c>
      <c r="R1671" t="s">
        <v>8326</v>
      </c>
      <c r="S1671" s="14">
        <f t="shared" si="52"/>
        <v>42417.585532407407</v>
      </c>
      <c r="T1671">
        <f t="shared" si="53"/>
        <v>2016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 s="16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>ROUND(E1672/D1672*100,0)</f>
        <v>102</v>
      </c>
      <c r="P1672" s="13">
        <f>IFERROR(ROUND(E1672/L1672,2),0)</f>
        <v>121.9</v>
      </c>
      <c r="Q1672" s="18" t="s">
        <v>8323</v>
      </c>
      <c r="R1672" t="s">
        <v>8326</v>
      </c>
      <c r="S1672" s="14">
        <f t="shared" si="52"/>
        <v>42451.496817129635</v>
      </c>
      <c r="T1672">
        <f t="shared" si="53"/>
        <v>2016</v>
      </c>
    </row>
    <row r="1673" spans="1:20" ht="112" x14ac:dyDescent="0.2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 s="16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>ROUND(E1673/D1673*100,0)</f>
        <v>102</v>
      </c>
      <c r="P1673" s="13">
        <f>IFERROR(ROUND(E1673/L1673,2),0)</f>
        <v>47.41</v>
      </c>
      <c r="Q1673" s="18" t="s">
        <v>8323</v>
      </c>
      <c r="R1673" t="s">
        <v>8326</v>
      </c>
      <c r="S1673" s="14">
        <f t="shared" si="52"/>
        <v>42203.680300925931</v>
      </c>
      <c r="T1673">
        <f t="shared" si="53"/>
        <v>2015</v>
      </c>
    </row>
    <row r="1674" spans="1:20" ht="48" x14ac:dyDescent="0.2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 s="16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>ROUND(E1674/D1674*100,0)</f>
        <v>128</v>
      </c>
      <c r="P1674" s="13">
        <f>IFERROR(ROUND(E1674/L1674,2),0)</f>
        <v>60.95</v>
      </c>
      <c r="Q1674" s="18" t="s">
        <v>8323</v>
      </c>
      <c r="R1674" t="s">
        <v>8326</v>
      </c>
      <c r="S1674" s="14">
        <f t="shared" si="52"/>
        <v>42590.90425925926</v>
      </c>
      <c r="T1674">
        <f t="shared" si="53"/>
        <v>2016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 s="16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>ROUND(E1675/D1675*100,0)</f>
        <v>171</v>
      </c>
      <c r="P1675" s="13">
        <f>IFERROR(ROUND(E1675/L1675,2),0)</f>
        <v>44.91</v>
      </c>
      <c r="Q1675" s="18" t="s">
        <v>8323</v>
      </c>
      <c r="R1675" t="s">
        <v>8326</v>
      </c>
      <c r="S1675" s="14">
        <f t="shared" si="52"/>
        <v>42283.864351851851</v>
      </c>
      <c r="T1675">
        <f t="shared" si="53"/>
        <v>2015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 s="1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>ROUND(E1676/D1676*100,0)</f>
        <v>102</v>
      </c>
      <c r="P1676" s="13">
        <f>IFERROR(ROUND(E1676/L1676,2),0)</f>
        <v>82.42</v>
      </c>
      <c r="Q1676" s="18" t="s">
        <v>8311</v>
      </c>
      <c r="R1676" t="s">
        <v>8333</v>
      </c>
      <c r="S1676" s="14">
        <f t="shared" si="52"/>
        <v>42040.638020833328</v>
      </c>
      <c r="T1676">
        <f t="shared" si="53"/>
        <v>2015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 s="16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>ROUND(E1677/D1677*100,0)</f>
        <v>128</v>
      </c>
      <c r="P1677" s="13">
        <f>IFERROR(ROUND(E1677/L1677,2),0)</f>
        <v>38.71</v>
      </c>
      <c r="Q1677" s="18" t="s">
        <v>8323</v>
      </c>
      <c r="R1677" t="s">
        <v>8326</v>
      </c>
      <c r="S1677" s="14">
        <f t="shared" si="52"/>
        <v>42149.940416666665</v>
      </c>
      <c r="T1677">
        <f t="shared" si="53"/>
        <v>2015</v>
      </c>
    </row>
    <row r="1678" spans="1:20" ht="48" x14ac:dyDescent="0.2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 s="16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>ROUND(E1678/D1678*100,0)</f>
        <v>13</v>
      </c>
      <c r="P1678" s="13">
        <f>IFERROR(ROUND(E1678/L1678,2),0)</f>
        <v>110.87</v>
      </c>
      <c r="Q1678" s="18" t="s">
        <v>8308</v>
      </c>
      <c r="R1678" t="s">
        <v>8310</v>
      </c>
      <c r="S1678" s="14">
        <f t="shared" si="52"/>
        <v>42324.767361111109</v>
      </c>
      <c r="T1678">
        <f t="shared" si="53"/>
        <v>2015</v>
      </c>
    </row>
    <row r="1679" spans="1:20" ht="48" x14ac:dyDescent="0.2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 s="16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>ROUND(E1679/D1679*100,0)</f>
        <v>46</v>
      </c>
      <c r="P1679" s="13">
        <f>IFERROR(ROUND(E1679/L1679,2),0)</f>
        <v>70.83</v>
      </c>
      <c r="Q1679" s="18" t="s">
        <v>8323</v>
      </c>
      <c r="R1679" t="s">
        <v>8335</v>
      </c>
      <c r="S1679" s="14">
        <f t="shared" si="52"/>
        <v>42057.277858796297</v>
      </c>
      <c r="T1679">
        <f t="shared" si="53"/>
        <v>2015</v>
      </c>
    </row>
    <row r="1680" spans="1:20" ht="32" x14ac:dyDescent="0.2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 s="16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>ROUND(E1680/D1680*100,0)</f>
        <v>102</v>
      </c>
      <c r="P1680" s="13">
        <f>IFERROR(ROUND(E1680/L1680,2),0)</f>
        <v>134.21</v>
      </c>
      <c r="Q1680" s="18" t="s">
        <v>8311</v>
      </c>
      <c r="R1680" t="s">
        <v>8333</v>
      </c>
      <c r="S1680" s="14">
        <f t="shared" si="52"/>
        <v>40429.836435185185</v>
      </c>
      <c r="T1680">
        <f t="shared" si="53"/>
        <v>2010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 s="16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>ROUND(E1681/D1681*100,0)</f>
        <v>102</v>
      </c>
      <c r="P1681" s="13">
        <f>IFERROR(ROUND(E1681/L1681,2),0)</f>
        <v>39.83</v>
      </c>
      <c r="Q1681" s="18" t="s">
        <v>8323</v>
      </c>
      <c r="R1681" t="s">
        <v>8326</v>
      </c>
      <c r="S1681" s="14">
        <f t="shared" si="52"/>
        <v>42184.572881944448</v>
      </c>
      <c r="T1681">
        <f t="shared" si="53"/>
        <v>2015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 s="16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>ROUND(E1682/D1682*100,0)</f>
        <v>102</v>
      </c>
      <c r="P1682" s="13">
        <f>IFERROR(ROUND(E1682/L1682,2),0)</f>
        <v>37.47</v>
      </c>
      <c r="Q1682" s="18" t="s">
        <v>8311</v>
      </c>
      <c r="R1682" t="s">
        <v>8333</v>
      </c>
      <c r="S1682" s="14">
        <f t="shared" si="52"/>
        <v>41383.605057870373</v>
      </c>
      <c r="T1682">
        <f t="shared" si="53"/>
        <v>2013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 s="16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>ROUND(E1683/D1683*100,0)</f>
        <v>127</v>
      </c>
      <c r="P1683" s="13">
        <f>IFERROR(ROUND(E1683/L1683,2),0)</f>
        <v>72.709999999999994</v>
      </c>
      <c r="Q1683" s="18" t="s">
        <v>8323</v>
      </c>
      <c r="R1683" t="s">
        <v>8326</v>
      </c>
      <c r="S1683" s="14">
        <f t="shared" si="52"/>
        <v>41988.829942129625</v>
      </c>
      <c r="T1683">
        <f t="shared" si="53"/>
        <v>2014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 s="16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>ROUND(E1684/D1684*100,0)</f>
        <v>18</v>
      </c>
      <c r="P1684" s="13">
        <f>IFERROR(ROUND(E1684/L1684,2),0)</f>
        <v>52.92</v>
      </c>
      <c r="Q1684" s="18" t="s">
        <v>8327</v>
      </c>
      <c r="R1684" t="s">
        <v>8350</v>
      </c>
      <c r="S1684" s="14">
        <f t="shared" si="52"/>
        <v>41570.482789351852</v>
      </c>
      <c r="T1684">
        <f t="shared" si="53"/>
        <v>2013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 s="16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>ROUND(E1685/D1685*100,0)</f>
        <v>51</v>
      </c>
      <c r="P1685" s="13">
        <f>IFERROR(ROUND(E1685/L1685,2),0)</f>
        <v>74.62</v>
      </c>
      <c r="Q1685" s="18" t="s">
        <v>8327</v>
      </c>
      <c r="R1685" t="s">
        <v>8354</v>
      </c>
      <c r="S1685" s="14">
        <f t="shared" si="52"/>
        <v>41923.837731481479</v>
      </c>
      <c r="T1685">
        <f t="shared" si="53"/>
        <v>2014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 s="1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>ROUND(E1686/D1686*100,0)</f>
        <v>101</v>
      </c>
      <c r="P1686" s="13">
        <f>IFERROR(ROUND(E1686/L1686,2),0)</f>
        <v>72.430000000000007</v>
      </c>
      <c r="Q1686" s="18" t="s">
        <v>8311</v>
      </c>
      <c r="R1686" t="s">
        <v>8333</v>
      </c>
      <c r="S1686" s="14">
        <f t="shared" si="52"/>
        <v>41346.042673611111</v>
      </c>
      <c r="T1686">
        <f t="shared" si="53"/>
        <v>2013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 s="16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>ROUND(E1687/D1687*100,0)</f>
        <v>101</v>
      </c>
      <c r="P1687" s="13">
        <f>IFERROR(ROUND(E1687/L1687,2),0)</f>
        <v>97.5</v>
      </c>
      <c r="Q1687" s="18" t="s">
        <v>8327</v>
      </c>
      <c r="R1687" t="s">
        <v>8338</v>
      </c>
      <c r="S1687" s="14">
        <f t="shared" si="52"/>
        <v>41962.596574074079</v>
      </c>
      <c r="T1687">
        <f t="shared" si="53"/>
        <v>2014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 s="16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>ROUND(E1688/D1688*100,0)</f>
        <v>106</v>
      </c>
      <c r="P1688" s="13">
        <f>IFERROR(ROUND(E1688/L1688,2),0)</f>
        <v>45.21</v>
      </c>
      <c r="Q1688" s="18" t="s">
        <v>8323</v>
      </c>
      <c r="R1688" t="s">
        <v>8324</v>
      </c>
      <c r="S1688" s="14">
        <f t="shared" si="52"/>
        <v>42431.500069444446</v>
      </c>
      <c r="T1688">
        <f t="shared" si="53"/>
        <v>2016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 s="16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>ROUND(E1689/D1689*100,0)</f>
        <v>20</v>
      </c>
      <c r="P1689" s="13">
        <f>IFERROR(ROUND(E1689/L1689,2),0)</f>
        <v>114.82</v>
      </c>
      <c r="Q1689" s="18" t="s">
        <v>8327</v>
      </c>
      <c r="R1689" t="s">
        <v>8330</v>
      </c>
      <c r="S1689" s="14">
        <f t="shared" si="52"/>
        <v>42805.032962962956</v>
      </c>
      <c r="T1689">
        <f t="shared" si="53"/>
        <v>2017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 s="16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>ROUND(E1690/D1690*100,0)</f>
        <v>101</v>
      </c>
      <c r="P1690" s="13">
        <f>IFERROR(ROUND(E1690/L1690,2),0)</f>
        <v>66.45</v>
      </c>
      <c r="Q1690" s="18" t="s">
        <v>8323</v>
      </c>
      <c r="R1690" t="s">
        <v>8326</v>
      </c>
      <c r="S1690" s="14">
        <f t="shared" si="52"/>
        <v>42513.045798611114</v>
      </c>
      <c r="T1690">
        <f t="shared" si="53"/>
        <v>2016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 s="16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>ROUND(E1691/D1691*100,0)</f>
        <v>17</v>
      </c>
      <c r="P1691" s="13">
        <f>IFERROR(ROUND(E1691/L1691,2),0)</f>
        <v>315.5</v>
      </c>
      <c r="Q1691" s="18" t="s">
        <v>8323</v>
      </c>
      <c r="R1691" t="s">
        <v>8326</v>
      </c>
      <c r="S1691" s="14">
        <f t="shared" si="52"/>
        <v>42171.758611111116</v>
      </c>
      <c r="T1691">
        <f t="shared" si="53"/>
        <v>2015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 s="16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>ROUND(E1692/D1692*100,0)</f>
        <v>36</v>
      </c>
      <c r="P1692" s="13">
        <f>IFERROR(ROUND(E1692/L1692,2),0)</f>
        <v>57.3</v>
      </c>
      <c r="Q1692" s="18" t="s">
        <v>8311</v>
      </c>
      <c r="R1692" t="s">
        <v>8352</v>
      </c>
      <c r="S1692" s="14">
        <f t="shared" si="52"/>
        <v>41901.542638888888</v>
      </c>
      <c r="T1692">
        <f t="shared" si="53"/>
        <v>2014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 s="16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>ROUND(E1693/D1693*100,0)</f>
        <v>105</v>
      </c>
      <c r="P1693" s="13">
        <f>IFERROR(ROUND(E1693/L1693,2),0)</f>
        <v>70.03</v>
      </c>
      <c r="Q1693" s="18" t="s">
        <v>8323</v>
      </c>
      <c r="R1693" t="s">
        <v>8335</v>
      </c>
      <c r="S1693" s="14">
        <f t="shared" si="52"/>
        <v>41989.819212962961</v>
      </c>
      <c r="T1693">
        <f t="shared" si="53"/>
        <v>2014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 s="16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>ROUND(E1694/D1694*100,0)</f>
        <v>101</v>
      </c>
      <c r="P1694" s="13">
        <f>IFERROR(ROUND(E1694/L1694,2),0)</f>
        <v>35.49</v>
      </c>
      <c r="Q1694" s="18" t="s">
        <v>8323</v>
      </c>
      <c r="R1694" t="s">
        <v>8326</v>
      </c>
      <c r="S1694" s="14">
        <f t="shared" si="52"/>
        <v>42144.041851851856</v>
      </c>
      <c r="T1694">
        <f t="shared" si="53"/>
        <v>2015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 s="16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>ROUND(E1695/D1695*100,0)</f>
        <v>101</v>
      </c>
      <c r="P1695" s="13">
        <f>IFERROR(ROUND(E1695/L1695,2),0)</f>
        <v>63</v>
      </c>
      <c r="Q1695" s="18" t="s">
        <v>8323</v>
      </c>
      <c r="R1695" t="s">
        <v>8326</v>
      </c>
      <c r="S1695" s="14">
        <f t="shared" si="52"/>
        <v>41897.602037037039</v>
      </c>
      <c r="T1695">
        <f t="shared" si="53"/>
        <v>2014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 s="1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>ROUND(E1696/D1696*100,0)</f>
        <v>126</v>
      </c>
      <c r="P1696" s="13">
        <f>IFERROR(ROUND(E1696/L1696,2),0)</f>
        <v>78.5</v>
      </c>
      <c r="Q1696" s="18" t="s">
        <v>8323</v>
      </c>
      <c r="R1696" t="s">
        <v>8326</v>
      </c>
      <c r="S1696" s="14">
        <f t="shared" si="52"/>
        <v>42431.302002314813</v>
      </c>
      <c r="T1696">
        <f t="shared" si="53"/>
        <v>2016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 s="16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>ROUND(E1697/D1697*100,0)</f>
        <v>100</v>
      </c>
      <c r="P1697" s="13">
        <f>IFERROR(ROUND(E1697/L1697,2),0)</f>
        <v>41.85</v>
      </c>
      <c r="Q1697" s="18" t="s">
        <v>8327</v>
      </c>
      <c r="R1697" t="s">
        <v>8331</v>
      </c>
      <c r="S1697" s="14">
        <f t="shared" si="52"/>
        <v>41555.873645833337</v>
      </c>
      <c r="T1697">
        <f t="shared" si="53"/>
        <v>2013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 s="16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>ROUND(E1698/D1698*100,0)</f>
        <v>125</v>
      </c>
      <c r="P1698" s="13">
        <f>IFERROR(ROUND(E1698/L1698,2),0)</f>
        <v>38.549999999999997</v>
      </c>
      <c r="Q1698" s="18" t="s">
        <v>8311</v>
      </c>
      <c r="R1698" t="s">
        <v>8333</v>
      </c>
      <c r="S1698" s="14">
        <f t="shared" si="52"/>
        <v>41304.962233796294</v>
      </c>
      <c r="T1698">
        <f t="shared" si="53"/>
        <v>2013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 s="16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>ROUND(E1699/D1699*100,0)</f>
        <v>125</v>
      </c>
      <c r="P1699" s="13">
        <f>IFERROR(ROUND(E1699/L1699,2),0)</f>
        <v>67.73</v>
      </c>
      <c r="Q1699" s="18" t="s">
        <v>8327</v>
      </c>
      <c r="R1699" t="s">
        <v>8331</v>
      </c>
      <c r="S1699" s="14">
        <f t="shared" si="52"/>
        <v>42502.868761574078</v>
      </c>
      <c r="T1699">
        <f t="shared" si="53"/>
        <v>2016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 s="16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>ROUND(E1700/D1700*100,0)</f>
        <v>125</v>
      </c>
      <c r="P1700" s="13">
        <f>IFERROR(ROUND(E1700/L1700,2),0)</f>
        <v>119.29</v>
      </c>
      <c r="Q1700" s="18" t="s">
        <v>8327</v>
      </c>
      <c r="R1700" t="s">
        <v>8331</v>
      </c>
      <c r="S1700" s="14">
        <f t="shared" si="52"/>
        <v>42031.631724537037</v>
      </c>
      <c r="T1700">
        <f t="shared" si="53"/>
        <v>2015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 s="16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>ROUND(E1701/D1701*100,0)</f>
        <v>100</v>
      </c>
      <c r="P1701" s="13">
        <f>IFERROR(ROUND(E1701/L1701,2),0)</f>
        <v>65.87</v>
      </c>
      <c r="Q1701" s="18" t="s">
        <v>8327</v>
      </c>
      <c r="R1701" t="s">
        <v>8331</v>
      </c>
      <c r="S1701" s="14">
        <f t="shared" si="52"/>
        <v>42502.250775462962</v>
      </c>
      <c r="T1701">
        <f t="shared" si="53"/>
        <v>2016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 s="16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>ROUND(E1702/D1702*100,0)</f>
        <v>100</v>
      </c>
      <c r="P1702" s="13">
        <f>IFERROR(ROUND(E1702/L1702,2),0)</f>
        <v>43.91</v>
      </c>
      <c r="Q1702" s="18" t="s">
        <v>8316</v>
      </c>
      <c r="R1702" t="s">
        <v>8317</v>
      </c>
      <c r="S1702" s="14">
        <f t="shared" si="52"/>
        <v>42221.79178240741</v>
      </c>
      <c r="T1702">
        <f t="shared" si="53"/>
        <v>2015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 s="16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>ROUND(E1703/D1703*100,0)</f>
        <v>15</v>
      </c>
      <c r="P1703" s="13">
        <f>IFERROR(ROUND(E1703/L1703,2),0)</f>
        <v>69.47</v>
      </c>
      <c r="Q1703" s="18" t="s">
        <v>8319</v>
      </c>
      <c r="R1703" t="s">
        <v>8345</v>
      </c>
      <c r="S1703" s="14">
        <f t="shared" si="52"/>
        <v>41893.028877314813</v>
      </c>
      <c r="T1703">
        <f t="shared" si="53"/>
        <v>2014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 s="16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>ROUND(E1704/D1704*100,0)</f>
        <v>100</v>
      </c>
      <c r="P1704" s="13">
        <f>IFERROR(ROUND(E1704/L1704,2),0)</f>
        <v>61</v>
      </c>
      <c r="Q1704" s="18" t="s">
        <v>8323</v>
      </c>
      <c r="R1704" t="s">
        <v>8326</v>
      </c>
      <c r="S1704" s="14">
        <f t="shared" si="52"/>
        <v>42664.809560185182</v>
      </c>
      <c r="T1704">
        <f t="shared" si="53"/>
        <v>2016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 s="16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>ROUND(E1705/D1705*100,0)</f>
        <v>167</v>
      </c>
      <c r="P1705" s="13">
        <f>IFERROR(ROUND(E1705/L1705,2),0)</f>
        <v>75.77</v>
      </c>
      <c r="Q1705" s="18" t="s">
        <v>8327</v>
      </c>
      <c r="R1705" t="s">
        <v>8331</v>
      </c>
      <c r="S1705" s="14">
        <f t="shared" si="52"/>
        <v>40516.087627314817</v>
      </c>
      <c r="T1705">
        <f t="shared" si="53"/>
        <v>2010</v>
      </c>
    </row>
    <row r="1706" spans="1:20" ht="48" x14ac:dyDescent="0.2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 s="1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>ROUND(E1706/D1706*100,0)</f>
        <v>31</v>
      </c>
      <c r="P1706" s="13">
        <f>IFERROR(ROUND(E1706/L1706,2),0)</f>
        <v>1250</v>
      </c>
      <c r="Q1706" s="18" t="s">
        <v>8323</v>
      </c>
      <c r="R1706" t="s">
        <v>8326</v>
      </c>
      <c r="S1706" s="14">
        <f t="shared" si="52"/>
        <v>42144.231527777782</v>
      </c>
      <c r="T1706">
        <f t="shared" si="53"/>
        <v>2015</v>
      </c>
    </row>
    <row r="1707" spans="1:20" ht="48" x14ac:dyDescent="0.2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 s="16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>ROUND(E1707/D1707*100,0)</f>
        <v>100</v>
      </c>
      <c r="P1707" s="13">
        <f>IFERROR(ROUND(E1707/L1707,2),0)</f>
        <v>50</v>
      </c>
      <c r="Q1707" s="18" t="s">
        <v>8323</v>
      </c>
      <c r="R1707" t="s">
        <v>8326</v>
      </c>
      <c r="S1707" s="14">
        <f t="shared" si="52"/>
        <v>42675.057997685188</v>
      </c>
      <c r="T1707">
        <f t="shared" si="53"/>
        <v>2016</v>
      </c>
    </row>
    <row r="1708" spans="1:20" ht="48" x14ac:dyDescent="0.2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 s="16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>ROUND(E1708/D1708*100,0)</f>
        <v>100</v>
      </c>
      <c r="P1708" s="13">
        <f>IFERROR(ROUND(E1708/L1708,2),0)</f>
        <v>113.64</v>
      </c>
      <c r="Q1708" s="18" t="s">
        <v>8327</v>
      </c>
      <c r="R1708" t="s">
        <v>8328</v>
      </c>
      <c r="S1708" s="14">
        <f t="shared" si="52"/>
        <v>40758.733483796292</v>
      </c>
      <c r="T1708">
        <f t="shared" si="53"/>
        <v>2011</v>
      </c>
    </row>
    <row r="1709" spans="1:20" ht="48" x14ac:dyDescent="0.2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 s="16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>ROUND(E1709/D1709*100,0)</f>
        <v>100</v>
      </c>
      <c r="P1709" s="13">
        <f>IFERROR(ROUND(E1709/L1709,2),0)</f>
        <v>48.08</v>
      </c>
      <c r="Q1709" s="18" t="s">
        <v>8327</v>
      </c>
      <c r="R1709" t="s">
        <v>8328</v>
      </c>
      <c r="S1709" s="14">
        <f t="shared" si="52"/>
        <v>41373.102465277778</v>
      </c>
      <c r="T1709">
        <f t="shared" si="53"/>
        <v>2013</v>
      </c>
    </row>
    <row r="1710" spans="1:20" ht="32" x14ac:dyDescent="0.2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 s="16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>ROUND(E1710/D1710*100,0)</f>
        <v>100</v>
      </c>
      <c r="P1710" s="13">
        <f>IFERROR(ROUND(E1710/L1710,2),0)</f>
        <v>73.53</v>
      </c>
      <c r="Q1710" s="18" t="s">
        <v>8323</v>
      </c>
      <c r="R1710" t="s">
        <v>8326</v>
      </c>
      <c r="S1710" s="14">
        <f t="shared" si="52"/>
        <v>42311.750324074077</v>
      </c>
      <c r="T1710">
        <f t="shared" si="53"/>
        <v>2015</v>
      </c>
    </row>
    <row r="1711" spans="1:20" ht="48" x14ac:dyDescent="0.2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 s="16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>ROUND(E1711/D1711*100,0)</f>
        <v>100</v>
      </c>
      <c r="P1711" s="13">
        <f>IFERROR(ROUND(E1711/L1711,2),0)</f>
        <v>227.27</v>
      </c>
      <c r="Q1711" s="18" t="s">
        <v>8323</v>
      </c>
      <c r="R1711" t="s">
        <v>8326</v>
      </c>
      <c r="S1711" s="14">
        <f t="shared" si="52"/>
        <v>41856.010069444441</v>
      </c>
      <c r="T1711">
        <f t="shared" si="53"/>
        <v>2014</v>
      </c>
    </row>
    <row r="1712" spans="1:20" ht="32" x14ac:dyDescent="0.2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 s="16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>ROUND(E1712/D1712*100,0)</f>
        <v>100</v>
      </c>
      <c r="P1712" s="13">
        <f>IFERROR(ROUND(E1712/L1712,2),0)</f>
        <v>104.17</v>
      </c>
      <c r="Q1712" s="18" t="s">
        <v>8323</v>
      </c>
      <c r="R1712" t="s">
        <v>8326</v>
      </c>
      <c r="S1712" s="14">
        <f t="shared" si="52"/>
        <v>42040.831678240742</v>
      </c>
      <c r="T1712">
        <f t="shared" si="53"/>
        <v>2015</v>
      </c>
    </row>
    <row r="1713" spans="1:20" ht="48" x14ac:dyDescent="0.2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 s="16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>ROUND(E1713/D1713*100,0)</f>
        <v>100</v>
      </c>
      <c r="P1713" s="13">
        <f>IFERROR(ROUND(E1713/L1713,2),0)</f>
        <v>100</v>
      </c>
      <c r="Q1713" s="18" t="s">
        <v>8323</v>
      </c>
      <c r="R1713" t="s">
        <v>8335</v>
      </c>
      <c r="S1713" s="14">
        <f t="shared" si="52"/>
        <v>42087.792303240742</v>
      </c>
      <c r="T1713">
        <f t="shared" si="53"/>
        <v>2015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 s="16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>ROUND(E1714/D1714*100,0)</f>
        <v>6</v>
      </c>
      <c r="P1714" s="13">
        <f>IFERROR(ROUND(E1714/L1714,2),0)</f>
        <v>41.58</v>
      </c>
      <c r="Q1714" s="18" t="s">
        <v>8308</v>
      </c>
      <c r="R1714" t="s">
        <v>8340</v>
      </c>
      <c r="S1714" s="14">
        <f t="shared" si="52"/>
        <v>41821.020601851851</v>
      </c>
      <c r="T1714">
        <f t="shared" si="53"/>
        <v>2014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 s="16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>ROUND(E1715/D1715*100,0)</f>
        <v>86</v>
      </c>
      <c r="P1715" s="13">
        <f>IFERROR(ROUND(E1715/L1715,2),0)</f>
        <v>248.5</v>
      </c>
      <c r="Q1715" s="18" t="s">
        <v>8323</v>
      </c>
      <c r="R1715" t="s">
        <v>8326</v>
      </c>
      <c r="S1715" s="14">
        <f t="shared" si="52"/>
        <v>42534.631481481483</v>
      </c>
      <c r="T1715">
        <f t="shared" si="53"/>
        <v>2016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 s="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>ROUND(E1716/D1716*100,0)</f>
        <v>2</v>
      </c>
      <c r="P1716" s="13">
        <f>IFERROR(ROUND(E1716/L1716,2),0)</f>
        <v>155.25</v>
      </c>
      <c r="Q1716" s="18" t="s">
        <v>8308</v>
      </c>
      <c r="R1716" t="s">
        <v>8310</v>
      </c>
      <c r="S1716" s="14">
        <f t="shared" si="52"/>
        <v>42732.872986111113</v>
      </c>
      <c r="T1716">
        <f t="shared" si="53"/>
        <v>2016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 s="16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>ROUND(E1717/D1717*100,0)</f>
        <v>41</v>
      </c>
      <c r="P1717" s="13">
        <f>IFERROR(ROUND(E1717/L1717,2),0)</f>
        <v>47.77</v>
      </c>
      <c r="Q1717" s="18" t="s">
        <v>8311</v>
      </c>
      <c r="R1717" t="s">
        <v>8349</v>
      </c>
      <c r="S1717" s="14">
        <f t="shared" si="52"/>
        <v>42438.813449074078</v>
      </c>
      <c r="T1717">
        <f t="shared" si="53"/>
        <v>2016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 s="16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>ROUND(E1718/D1718*100,0)</f>
        <v>42</v>
      </c>
      <c r="P1718" s="13">
        <f>IFERROR(ROUND(E1718/L1718,2),0)</f>
        <v>79.87</v>
      </c>
      <c r="Q1718" s="18" t="s">
        <v>8323</v>
      </c>
      <c r="R1718" t="s">
        <v>8324</v>
      </c>
      <c r="S1718" s="14">
        <f t="shared" si="52"/>
        <v>41876.718935185185</v>
      </c>
      <c r="T1718">
        <f t="shared" si="53"/>
        <v>2014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 s="16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>ROUND(E1719/D1719*100,0)</f>
        <v>12</v>
      </c>
      <c r="P1719" s="13">
        <f>IFERROR(ROUND(E1719/L1719,2),0)</f>
        <v>72.59</v>
      </c>
      <c r="Q1719" s="18" t="s">
        <v>8308</v>
      </c>
      <c r="R1719" t="s">
        <v>8310</v>
      </c>
      <c r="S1719" s="14">
        <f t="shared" si="52"/>
        <v>42579.634733796294</v>
      </c>
      <c r="T1719">
        <f t="shared" si="53"/>
        <v>2016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 s="16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>ROUND(E1720/D1720*100,0)</f>
        <v>123</v>
      </c>
      <c r="P1720" s="13">
        <f>IFERROR(ROUND(E1720/L1720,2),0)</f>
        <v>32.32</v>
      </c>
      <c r="Q1720" s="18" t="s">
        <v>8327</v>
      </c>
      <c r="R1720" t="s">
        <v>8329</v>
      </c>
      <c r="S1720" s="14">
        <f t="shared" si="52"/>
        <v>41127.812303240738</v>
      </c>
      <c r="T1720">
        <f t="shared" si="53"/>
        <v>2012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 s="16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>ROUND(E1721/D1721*100,0)</f>
        <v>111</v>
      </c>
      <c r="P1721" s="13">
        <f>IFERROR(ROUND(E1721/L1721,2),0)</f>
        <v>23.8</v>
      </c>
      <c r="Q1721" s="18" t="s">
        <v>8313</v>
      </c>
      <c r="R1721" t="s">
        <v>8314</v>
      </c>
      <c r="S1721" s="14">
        <f t="shared" si="52"/>
        <v>42680.47555555556</v>
      </c>
      <c r="T1721">
        <f t="shared" si="53"/>
        <v>2016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 s="16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>ROUND(E1722/D1722*100,0)</f>
        <v>41</v>
      </c>
      <c r="P1722" s="13">
        <f>IFERROR(ROUND(E1722/L1722,2),0)</f>
        <v>143.82</v>
      </c>
      <c r="Q1722" s="18" t="s">
        <v>8327</v>
      </c>
      <c r="R1722" t="s">
        <v>8328</v>
      </c>
      <c r="S1722" s="14">
        <f t="shared" si="52"/>
        <v>40304.20003472222</v>
      </c>
      <c r="T1722">
        <f t="shared" si="53"/>
        <v>2010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 s="16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>ROUND(E1723/D1723*100,0)</f>
        <v>121</v>
      </c>
      <c r="P1723" s="13">
        <f>IFERROR(ROUND(E1723/L1723,2),0)</f>
        <v>33.67</v>
      </c>
      <c r="Q1723" s="18" t="s">
        <v>8323</v>
      </c>
      <c r="R1723" t="s">
        <v>8326</v>
      </c>
      <c r="S1723" s="14">
        <f t="shared" si="52"/>
        <v>42775.51494212963</v>
      </c>
      <c r="T1723">
        <f t="shared" si="53"/>
        <v>2017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 s="16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>ROUND(E1724/D1724*100,0)</f>
        <v>121</v>
      </c>
      <c r="P1724" s="13">
        <f>IFERROR(ROUND(E1724/L1724,2),0)</f>
        <v>48.24</v>
      </c>
      <c r="Q1724" s="18" t="s">
        <v>8327</v>
      </c>
      <c r="R1724" t="s">
        <v>8328</v>
      </c>
      <c r="S1724" s="14">
        <f t="shared" si="52"/>
        <v>41037.892465277779</v>
      </c>
      <c r="T1724">
        <f t="shared" si="53"/>
        <v>2012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 s="16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>ROUND(E1725/D1725*100,0)</f>
        <v>121</v>
      </c>
      <c r="P1725" s="13">
        <f>IFERROR(ROUND(E1725/L1725,2),0)</f>
        <v>40.85</v>
      </c>
      <c r="Q1725" s="18" t="s">
        <v>8323</v>
      </c>
      <c r="R1725" t="s">
        <v>8326</v>
      </c>
      <c r="S1725" s="14">
        <f t="shared" si="52"/>
        <v>42282.768414351856</v>
      </c>
      <c r="T1725">
        <f t="shared" si="53"/>
        <v>2015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 s="1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>ROUND(E1726/D1726*100,0)</f>
        <v>120</v>
      </c>
      <c r="P1726" s="13">
        <f>IFERROR(ROUND(E1726/L1726,2),0)</f>
        <v>141.47</v>
      </c>
      <c r="Q1726" s="18" t="s">
        <v>8327</v>
      </c>
      <c r="R1726" t="s">
        <v>8331</v>
      </c>
      <c r="S1726" s="14">
        <f t="shared" si="52"/>
        <v>41774.599930555552</v>
      </c>
      <c r="T1726">
        <f t="shared" si="53"/>
        <v>2014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 s="16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>ROUND(E1727/D1727*100,0)</f>
        <v>120</v>
      </c>
      <c r="P1727" s="13">
        <f>IFERROR(ROUND(E1727/L1727,2),0)</f>
        <v>104.57</v>
      </c>
      <c r="Q1727" s="18" t="s">
        <v>8323</v>
      </c>
      <c r="R1727" t="s">
        <v>8326</v>
      </c>
      <c r="S1727" s="14">
        <f t="shared" si="52"/>
        <v>42494.683634259258</v>
      </c>
      <c r="T1727">
        <f t="shared" si="53"/>
        <v>2016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 s="16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>ROUND(E1728/D1728*100,0)</f>
        <v>120</v>
      </c>
      <c r="P1728" s="13">
        <f>IFERROR(ROUND(E1728/L1728,2),0)</f>
        <v>44.54</v>
      </c>
      <c r="Q1728" s="18" t="s">
        <v>8323</v>
      </c>
      <c r="R1728" t="s">
        <v>8326</v>
      </c>
      <c r="S1728" s="14">
        <f t="shared" si="52"/>
        <v>41842.607592592591</v>
      </c>
      <c r="T1728">
        <f t="shared" si="53"/>
        <v>2014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 s="16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>ROUND(E1729/D1729*100,0)</f>
        <v>100</v>
      </c>
      <c r="P1729" s="13">
        <f>IFERROR(ROUND(E1729/L1729,2),0)</f>
        <v>171.43</v>
      </c>
      <c r="Q1729" s="18" t="s">
        <v>8327</v>
      </c>
      <c r="R1729" t="s">
        <v>8330</v>
      </c>
      <c r="S1729" s="14">
        <f t="shared" si="52"/>
        <v>42780.942476851851</v>
      </c>
      <c r="T1729">
        <f t="shared" si="53"/>
        <v>2017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 s="16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>ROUND(E1730/D1730*100,0)</f>
        <v>100</v>
      </c>
      <c r="P1730" s="13">
        <f>IFERROR(ROUND(E1730/L1730,2),0)</f>
        <v>171.43</v>
      </c>
      <c r="Q1730" s="18" t="s">
        <v>8323</v>
      </c>
      <c r="R1730" t="s">
        <v>8326</v>
      </c>
      <c r="S1730" s="14">
        <f t="shared" si="52"/>
        <v>42661.442060185189</v>
      </c>
      <c r="T1730">
        <f t="shared" si="53"/>
        <v>2016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 s="16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>ROUND(E1731/D1731*100,0)</f>
        <v>160</v>
      </c>
      <c r="P1731" s="13">
        <f>IFERROR(ROUND(E1731/L1731,2),0)</f>
        <v>25</v>
      </c>
      <c r="Q1731" s="18" t="s">
        <v>8327</v>
      </c>
      <c r="R1731" t="s">
        <v>8331</v>
      </c>
      <c r="S1731" s="14">
        <f t="shared" ref="S1731:S1794" si="54">(((J1731/60)/60)/24)+DATE(1970,1,1)</f>
        <v>41080.960243055553</v>
      </c>
      <c r="T1731">
        <f t="shared" ref="T1731:T1794" si="55">YEAR(S1731)</f>
        <v>2012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 s="16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>ROUND(E1732/D1732*100,0)</f>
        <v>48</v>
      </c>
      <c r="P1732" s="13">
        <f>IFERROR(ROUND(E1732/L1732,2),0)</f>
        <v>159.33000000000001</v>
      </c>
      <c r="Q1732" s="18" t="s">
        <v>8327</v>
      </c>
      <c r="R1732" t="s">
        <v>8330</v>
      </c>
      <c r="S1732" s="14">
        <f t="shared" si="54"/>
        <v>42788.151238425926</v>
      </c>
      <c r="T1732">
        <f t="shared" si="55"/>
        <v>2017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 s="16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>ROUND(E1733/D1733*100,0)</f>
        <v>119</v>
      </c>
      <c r="P1733" s="13">
        <f>IFERROR(ROUND(E1733/L1733,2),0)</f>
        <v>108.59</v>
      </c>
      <c r="Q1733" s="18" t="s">
        <v>8323</v>
      </c>
      <c r="R1733" t="s">
        <v>8326</v>
      </c>
      <c r="S1733" s="14">
        <f t="shared" si="54"/>
        <v>42484.551550925928</v>
      </c>
      <c r="T1733">
        <f t="shared" si="55"/>
        <v>2016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 s="16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>ROUND(E1734/D1734*100,0)</f>
        <v>108</v>
      </c>
      <c r="P1734" s="13">
        <f>IFERROR(ROUND(E1734/L1734,2),0)</f>
        <v>58.17</v>
      </c>
      <c r="Q1734" s="18" t="s">
        <v>8321</v>
      </c>
      <c r="R1734" t="s">
        <v>8343</v>
      </c>
      <c r="S1734" s="14">
        <f t="shared" si="54"/>
        <v>41208.010196759256</v>
      </c>
      <c r="T1734">
        <f t="shared" si="55"/>
        <v>2012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 s="16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>ROUND(E1735/D1735*100,0)</f>
        <v>119</v>
      </c>
      <c r="P1735" s="13">
        <f>IFERROR(ROUND(E1735/L1735,2),0)</f>
        <v>91.23</v>
      </c>
      <c r="Q1735" s="18" t="s">
        <v>8321</v>
      </c>
      <c r="R1735" t="s">
        <v>8343</v>
      </c>
      <c r="S1735" s="14">
        <f t="shared" si="54"/>
        <v>42539.849768518514</v>
      </c>
      <c r="T1735">
        <f t="shared" si="55"/>
        <v>2016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 s="1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>ROUND(E1736/D1736*100,0)</f>
        <v>119</v>
      </c>
      <c r="P1736" s="13">
        <f>IFERROR(ROUND(E1736/L1736,2),0)</f>
        <v>103.04</v>
      </c>
      <c r="Q1736" s="18" t="s">
        <v>8321</v>
      </c>
      <c r="R1736" t="s">
        <v>8332</v>
      </c>
      <c r="S1736" s="14">
        <f t="shared" si="54"/>
        <v>42097.778946759259</v>
      </c>
      <c r="T1736">
        <f t="shared" si="55"/>
        <v>2015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 s="16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>ROUND(E1737/D1737*100,0)</f>
        <v>158</v>
      </c>
      <c r="P1737" s="13">
        <f>IFERROR(ROUND(E1737/L1737,2),0)</f>
        <v>158</v>
      </c>
      <c r="Q1737" s="18" t="s">
        <v>8323</v>
      </c>
      <c r="R1737" t="s">
        <v>8324</v>
      </c>
      <c r="S1737" s="14">
        <f t="shared" si="54"/>
        <v>41996.832395833335</v>
      </c>
      <c r="T1737">
        <f t="shared" si="55"/>
        <v>2014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 s="16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>ROUND(E1738/D1738*100,0)</f>
        <v>32</v>
      </c>
      <c r="P1738" s="13">
        <f>IFERROR(ROUND(E1738/L1738,2),0)</f>
        <v>60.67</v>
      </c>
      <c r="Q1738" s="18" t="s">
        <v>8323</v>
      </c>
      <c r="R1738" t="s">
        <v>8326</v>
      </c>
      <c r="S1738" s="14">
        <f t="shared" si="54"/>
        <v>42103.016585648147</v>
      </c>
      <c r="T1738">
        <f t="shared" si="55"/>
        <v>2015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 s="16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>ROUND(E1739/D1739*100,0)</f>
        <v>107</v>
      </c>
      <c r="P1739" s="13">
        <f>IFERROR(ROUND(E1739/L1739,2),0)</f>
        <v>39.380000000000003</v>
      </c>
      <c r="Q1739" s="18" t="s">
        <v>8321</v>
      </c>
      <c r="R1739" t="s">
        <v>8343</v>
      </c>
      <c r="S1739" s="14">
        <f t="shared" si="54"/>
        <v>42485.724768518514</v>
      </c>
      <c r="T1739">
        <f t="shared" si="55"/>
        <v>2016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 s="16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>ROUND(E1740/D1740*100,0)</f>
        <v>131</v>
      </c>
      <c r="P1740" s="13">
        <f>IFERROR(ROUND(E1740/L1740,2),0)</f>
        <v>41.42</v>
      </c>
      <c r="Q1740" s="18" t="s">
        <v>8323</v>
      </c>
      <c r="R1740" t="s">
        <v>8326</v>
      </c>
      <c r="S1740" s="14">
        <f t="shared" si="54"/>
        <v>41891.665324074071</v>
      </c>
      <c r="T1740">
        <f t="shared" si="55"/>
        <v>2014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 s="16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>ROUND(E1741/D1741*100,0)</f>
        <v>9</v>
      </c>
      <c r="P1741" s="13">
        <f>IFERROR(ROUND(E1741/L1741,2),0)</f>
        <v>73.760000000000005</v>
      </c>
      <c r="Q1741" s="18" t="s">
        <v>8327</v>
      </c>
      <c r="R1741" t="s">
        <v>8328</v>
      </c>
      <c r="S1741" s="14">
        <f t="shared" si="54"/>
        <v>41887.784062500003</v>
      </c>
      <c r="T1741">
        <f t="shared" si="55"/>
        <v>2014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 s="16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>ROUND(E1742/D1742*100,0)</f>
        <v>20</v>
      </c>
      <c r="P1742" s="13">
        <f>IFERROR(ROUND(E1742/L1742,2),0)</f>
        <v>58.95</v>
      </c>
      <c r="Q1742" s="18" t="s">
        <v>8323</v>
      </c>
      <c r="R1742" t="s">
        <v>8335</v>
      </c>
      <c r="S1742" s="14">
        <f t="shared" si="54"/>
        <v>42403.971851851849</v>
      </c>
      <c r="T1742">
        <f t="shared" si="55"/>
        <v>2016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 s="16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>ROUND(E1743/D1743*100,0)</f>
        <v>14</v>
      </c>
      <c r="P1743" s="13">
        <f>IFERROR(ROUND(E1743/L1743,2),0)</f>
        <v>63.65</v>
      </c>
      <c r="Q1743" s="18" t="s">
        <v>8313</v>
      </c>
      <c r="R1743" t="s">
        <v>8314</v>
      </c>
      <c r="S1743" s="14">
        <f t="shared" si="54"/>
        <v>42321.660509259258</v>
      </c>
      <c r="T1743">
        <f t="shared" si="55"/>
        <v>2015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 s="16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>ROUND(E1744/D1744*100,0)</f>
        <v>107</v>
      </c>
      <c r="P1744" s="13">
        <f>IFERROR(ROUND(E1744/L1744,2),0)</f>
        <v>53.52</v>
      </c>
      <c r="Q1744" s="18" t="s">
        <v>8327</v>
      </c>
      <c r="R1744" t="s">
        <v>8328</v>
      </c>
      <c r="S1744" s="14">
        <f t="shared" si="54"/>
        <v>41270.21497685185</v>
      </c>
      <c r="T1744">
        <f t="shared" si="55"/>
        <v>2012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 s="16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>ROUND(E1745/D1745*100,0)</f>
        <v>131</v>
      </c>
      <c r="P1745" s="13">
        <f>IFERROR(ROUND(E1745/L1745,2),0)</f>
        <v>112.14</v>
      </c>
      <c r="Q1745" s="18" t="s">
        <v>8323</v>
      </c>
      <c r="R1745" t="s">
        <v>8335</v>
      </c>
      <c r="S1745" s="14">
        <f t="shared" si="54"/>
        <v>41806.669317129628</v>
      </c>
      <c r="T1745">
        <f t="shared" si="55"/>
        <v>2014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 s="1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>ROUND(E1746/D1746*100,0)</f>
        <v>117</v>
      </c>
      <c r="P1746" s="13">
        <f>IFERROR(ROUND(E1746/L1746,2),0)</f>
        <v>58.63</v>
      </c>
      <c r="Q1746" s="18" t="s">
        <v>8327</v>
      </c>
      <c r="R1746" t="s">
        <v>8331</v>
      </c>
      <c r="S1746" s="14">
        <f t="shared" si="54"/>
        <v>41005.45784722222</v>
      </c>
      <c r="T1746">
        <f t="shared" si="55"/>
        <v>2012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 s="16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>ROUND(E1747/D1747*100,0)</f>
        <v>117</v>
      </c>
      <c r="P1747" s="13">
        <f>IFERROR(ROUND(E1747/L1747,2),0)</f>
        <v>75.48</v>
      </c>
      <c r="Q1747" s="18" t="s">
        <v>8327</v>
      </c>
      <c r="R1747" t="s">
        <v>8331</v>
      </c>
      <c r="S1747" s="14">
        <f t="shared" si="54"/>
        <v>40838.043391203704</v>
      </c>
      <c r="T1747">
        <f t="shared" si="55"/>
        <v>2011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 s="16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>ROUND(E1748/D1748*100,0)</f>
        <v>117</v>
      </c>
      <c r="P1748" s="13">
        <f>IFERROR(ROUND(E1748/L1748,2),0)</f>
        <v>61.58</v>
      </c>
      <c r="Q1748" s="18" t="s">
        <v>8327</v>
      </c>
      <c r="R1748" t="s">
        <v>8331</v>
      </c>
      <c r="S1748" s="14">
        <f t="shared" si="54"/>
        <v>41205.707048611112</v>
      </c>
      <c r="T1748">
        <f t="shared" si="55"/>
        <v>2012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 s="16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>ROUND(E1749/D1749*100,0)</f>
        <v>42</v>
      </c>
      <c r="P1749" s="13">
        <f>IFERROR(ROUND(E1749/L1749,2),0)</f>
        <v>83.43</v>
      </c>
      <c r="Q1749" s="18" t="s">
        <v>8313</v>
      </c>
      <c r="R1749" t="s">
        <v>8353</v>
      </c>
      <c r="S1749" s="14">
        <f t="shared" si="54"/>
        <v>42034.639768518522</v>
      </c>
      <c r="T1749">
        <f t="shared" si="55"/>
        <v>2015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 s="16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>ROUND(E1750/D1750*100,0)</f>
        <v>117</v>
      </c>
      <c r="P1750" s="13">
        <f>IFERROR(ROUND(E1750/L1750,2),0)</f>
        <v>41.7</v>
      </c>
      <c r="Q1750" s="18" t="s">
        <v>8323</v>
      </c>
      <c r="R1750" t="s">
        <v>8335</v>
      </c>
      <c r="S1750" s="14">
        <f t="shared" si="54"/>
        <v>42050.019641203704</v>
      </c>
      <c r="T1750">
        <f t="shared" si="55"/>
        <v>2015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 s="16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>ROUND(E1751/D1751*100,0)</f>
        <v>156</v>
      </c>
      <c r="P1751" s="13">
        <f>IFERROR(ROUND(E1751/L1751,2),0)</f>
        <v>38.880000000000003</v>
      </c>
      <c r="Q1751" s="18" t="s">
        <v>8327</v>
      </c>
      <c r="R1751" t="s">
        <v>8341</v>
      </c>
      <c r="S1751" s="14">
        <f t="shared" si="54"/>
        <v>41113.199155092596</v>
      </c>
      <c r="T1751">
        <f t="shared" si="55"/>
        <v>2012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 s="16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>ROUND(E1752/D1752*100,0)</f>
        <v>106</v>
      </c>
      <c r="P1752" s="13">
        <f>IFERROR(ROUND(E1752/L1752,2),0)</f>
        <v>34.79</v>
      </c>
      <c r="Q1752" s="18" t="s">
        <v>8323</v>
      </c>
      <c r="R1752" t="s">
        <v>8326</v>
      </c>
      <c r="S1752" s="14">
        <f t="shared" si="54"/>
        <v>41550.867673611108</v>
      </c>
      <c r="T1752">
        <f t="shared" si="55"/>
        <v>2013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 s="16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>ROUND(E1753/D1753*100,0)</f>
        <v>116</v>
      </c>
      <c r="P1753" s="13">
        <f>IFERROR(ROUND(E1753/L1753,2),0)</f>
        <v>116.25</v>
      </c>
      <c r="Q1753" s="18" t="s">
        <v>8321</v>
      </c>
      <c r="R1753" t="s">
        <v>8343</v>
      </c>
      <c r="S1753" s="14">
        <f t="shared" si="54"/>
        <v>41075.583379629628</v>
      </c>
      <c r="T1753">
        <f t="shared" si="55"/>
        <v>2012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 s="16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>ROUND(E1754/D1754*100,0)</f>
        <v>116</v>
      </c>
      <c r="P1754" s="13">
        <f>IFERROR(ROUND(E1754/L1754,2),0)</f>
        <v>31</v>
      </c>
      <c r="Q1754" s="18" t="s">
        <v>8327</v>
      </c>
      <c r="R1754" t="s">
        <v>8328</v>
      </c>
      <c r="S1754" s="14">
        <f t="shared" si="54"/>
        <v>41341.111400462964</v>
      </c>
      <c r="T1754">
        <f t="shared" si="55"/>
        <v>2013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 s="16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>ROUND(E1755/D1755*100,0)</f>
        <v>116</v>
      </c>
      <c r="P1755" s="13">
        <f>IFERROR(ROUND(E1755/L1755,2),0)</f>
        <v>80.03</v>
      </c>
      <c r="Q1755" s="18" t="s">
        <v>8323</v>
      </c>
      <c r="R1755" t="s">
        <v>8326</v>
      </c>
      <c r="S1755" s="14">
        <f t="shared" si="54"/>
        <v>42382.244409722218</v>
      </c>
      <c r="T1755">
        <f t="shared" si="55"/>
        <v>2016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 s="1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>ROUND(E1756/D1756*100,0)</f>
        <v>46</v>
      </c>
      <c r="P1756" s="13">
        <f>IFERROR(ROUND(E1756/L1756,2),0)</f>
        <v>20.34</v>
      </c>
      <c r="Q1756" s="18" t="s">
        <v>8308</v>
      </c>
      <c r="R1756" t="s">
        <v>8310</v>
      </c>
      <c r="S1756" s="14">
        <f t="shared" si="54"/>
        <v>42388.523020833338</v>
      </c>
      <c r="T1756">
        <f t="shared" si="55"/>
        <v>2016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 s="16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>ROUND(E1757/D1757*100,0)</f>
        <v>116</v>
      </c>
      <c r="P1757" s="13">
        <f>IFERROR(ROUND(E1757/L1757,2),0)</f>
        <v>36.11</v>
      </c>
      <c r="Q1757" s="18" t="s">
        <v>8327</v>
      </c>
      <c r="R1757" t="s">
        <v>8328</v>
      </c>
      <c r="S1757" s="14">
        <f t="shared" si="54"/>
        <v>41590.255868055552</v>
      </c>
      <c r="T1757">
        <f t="shared" si="55"/>
        <v>2013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 s="16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>ROUND(E1758/D1758*100,0)</f>
        <v>110</v>
      </c>
      <c r="P1758" s="13">
        <f>IFERROR(ROUND(E1758/L1758,2),0)</f>
        <v>51.22</v>
      </c>
      <c r="Q1758" s="18" t="s">
        <v>8323</v>
      </c>
      <c r="R1758" t="s">
        <v>8326</v>
      </c>
      <c r="S1758" s="14">
        <f t="shared" si="54"/>
        <v>41960.119085648148</v>
      </c>
      <c r="T1758">
        <f t="shared" si="55"/>
        <v>2014</v>
      </c>
    </row>
    <row r="1759" spans="1:20" ht="48" x14ac:dyDescent="0.2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 s="16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>ROUND(E1759/D1759*100,0)</f>
        <v>7</v>
      </c>
      <c r="P1759" s="13">
        <f>IFERROR(ROUND(E1759/L1759,2),0)</f>
        <v>383.33</v>
      </c>
      <c r="Q1759" s="18" t="s">
        <v>8323</v>
      </c>
      <c r="R1759" t="s">
        <v>8326</v>
      </c>
      <c r="S1759" s="14">
        <f t="shared" si="54"/>
        <v>42697.010520833333</v>
      </c>
      <c r="T1759">
        <f t="shared" si="55"/>
        <v>2016</v>
      </c>
    </row>
    <row r="1760" spans="1:20" ht="48" x14ac:dyDescent="0.2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 s="16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>ROUND(E1760/D1760*100,0)</f>
        <v>115</v>
      </c>
      <c r="P1760" s="13">
        <f>IFERROR(ROUND(E1760/L1760,2),0)</f>
        <v>79.31</v>
      </c>
      <c r="Q1760" s="18" t="s">
        <v>8323</v>
      </c>
      <c r="R1760" t="s">
        <v>8326</v>
      </c>
      <c r="S1760" s="14">
        <f t="shared" si="54"/>
        <v>40923.729953703703</v>
      </c>
      <c r="T1760">
        <f t="shared" si="55"/>
        <v>2012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 s="16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>ROUND(E1761/D1761*100,0)</f>
        <v>460</v>
      </c>
      <c r="P1761" s="13">
        <f>IFERROR(ROUND(E1761/L1761,2),0)</f>
        <v>11.67</v>
      </c>
      <c r="Q1761" s="18" t="s">
        <v>8316</v>
      </c>
      <c r="R1761" t="s">
        <v>8317</v>
      </c>
      <c r="S1761" s="14">
        <f t="shared" si="54"/>
        <v>42752.647777777776</v>
      </c>
      <c r="T1761">
        <f t="shared" si="55"/>
        <v>2017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 s="16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>ROUND(E1762/D1762*100,0)</f>
        <v>115</v>
      </c>
      <c r="P1762" s="13">
        <f>IFERROR(ROUND(E1762/L1762,2),0)</f>
        <v>31.05</v>
      </c>
      <c r="Q1762" s="18" t="s">
        <v>8327</v>
      </c>
      <c r="R1762" t="s">
        <v>8329</v>
      </c>
      <c r="S1762" s="14">
        <f t="shared" si="54"/>
        <v>42111.646724537044</v>
      </c>
      <c r="T1762">
        <f t="shared" si="55"/>
        <v>2015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 s="16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>ROUND(E1763/D1763*100,0)</f>
        <v>46</v>
      </c>
      <c r="P1763" s="13">
        <f>IFERROR(ROUND(E1763/L1763,2),0)</f>
        <v>164</v>
      </c>
      <c r="Q1763" s="18" t="s">
        <v>8308</v>
      </c>
      <c r="R1763" t="s">
        <v>8310</v>
      </c>
      <c r="S1763" s="14">
        <f t="shared" si="54"/>
        <v>42721.220520833333</v>
      </c>
      <c r="T1763">
        <f t="shared" si="55"/>
        <v>2016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 s="16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>ROUND(E1764/D1764*100,0)</f>
        <v>23</v>
      </c>
      <c r="P1764" s="13">
        <f>IFERROR(ROUND(E1764/L1764,2),0)</f>
        <v>65.459999999999994</v>
      </c>
      <c r="Q1764" s="18" t="s">
        <v>8311</v>
      </c>
      <c r="R1764" t="s">
        <v>8349</v>
      </c>
      <c r="S1764" s="14">
        <f t="shared" si="54"/>
        <v>41799.524259259262</v>
      </c>
      <c r="T1764">
        <f t="shared" si="55"/>
        <v>2014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 s="16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>ROUND(E1765/D1765*100,0)</f>
        <v>15</v>
      </c>
      <c r="P1765" s="13">
        <f>IFERROR(ROUND(E1765/L1765,2),0)</f>
        <v>57.25</v>
      </c>
      <c r="Q1765" s="18" t="s">
        <v>8323</v>
      </c>
      <c r="R1765" t="s">
        <v>8326</v>
      </c>
      <c r="S1765" s="14">
        <f t="shared" si="54"/>
        <v>41786.959745370368</v>
      </c>
      <c r="T1765">
        <f t="shared" si="55"/>
        <v>2014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 s="1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>ROUND(E1766/D1766*100,0)</f>
        <v>114</v>
      </c>
      <c r="P1766" s="13">
        <f>IFERROR(ROUND(E1766/L1766,2),0)</f>
        <v>87.96</v>
      </c>
      <c r="Q1766" s="18" t="s">
        <v>8323</v>
      </c>
      <c r="R1766" t="s">
        <v>8326</v>
      </c>
      <c r="S1766" s="14">
        <f t="shared" si="54"/>
        <v>41976.331979166673</v>
      </c>
      <c r="T1766">
        <f t="shared" si="55"/>
        <v>2014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 s="16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>ROUND(E1767/D1767*100,0)</f>
        <v>46</v>
      </c>
      <c r="P1767" s="13">
        <f>IFERROR(ROUND(E1767/L1767,2),0)</f>
        <v>58.62</v>
      </c>
      <c r="Q1767" s="18" t="s">
        <v>8313</v>
      </c>
      <c r="R1767" t="s">
        <v>8314</v>
      </c>
      <c r="S1767" s="14">
        <f t="shared" si="54"/>
        <v>41824.658379629633</v>
      </c>
      <c r="T1767">
        <f t="shared" si="55"/>
        <v>2014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 s="16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>ROUND(E1768/D1768*100,0)</f>
        <v>152</v>
      </c>
      <c r="P1768" s="13">
        <f>IFERROR(ROUND(E1768/L1768,2),0)</f>
        <v>40.75</v>
      </c>
      <c r="Q1768" s="18" t="s">
        <v>8327</v>
      </c>
      <c r="R1768" t="s">
        <v>8331</v>
      </c>
      <c r="S1768" s="14">
        <f t="shared" si="54"/>
        <v>41863.433495370373</v>
      </c>
      <c r="T1768">
        <f t="shared" si="55"/>
        <v>2014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 s="16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>ROUND(E1769/D1769*100,0)</f>
        <v>114</v>
      </c>
      <c r="P1769" s="13">
        <f>IFERROR(ROUND(E1769/L1769,2),0)</f>
        <v>36.770000000000003</v>
      </c>
      <c r="Q1769" s="18" t="s">
        <v>8308</v>
      </c>
      <c r="R1769" t="s">
        <v>8315</v>
      </c>
      <c r="S1769" s="14">
        <f t="shared" si="54"/>
        <v>42692.256550925929</v>
      </c>
      <c r="T1769">
        <f t="shared" si="55"/>
        <v>2016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 s="16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>ROUND(E1770/D1770*100,0)</f>
        <v>114</v>
      </c>
      <c r="P1770" s="13">
        <f>IFERROR(ROUND(E1770/L1770,2),0)</f>
        <v>35.47</v>
      </c>
      <c r="Q1770" s="18" t="s">
        <v>8321</v>
      </c>
      <c r="R1770" t="s">
        <v>8343</v>
      </c>
      <c r="S1770" s="14">
        <f t="shared" si="54"/>
        <v>41612.912187499998</v>
      </c>
      <c r="T1770">
        <f t="shared" si="55"/>
        <v>2013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 s="16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>ROUND(E1771/D1771*100,0)</f>
        <v>113</v>
      </c>
      <c r="P1771" s="13">
        <f>IFERROR(ROUND(E1771/L1771,2),0)</f>
        <v>51.48</v>
      </c>
      <c r="Q1771" s="18" t="s">
        <v>8327</v>
      </c>
      <c r="R1771" t="s">
        <v>8328</v>
      </c>
      <c r="S1771" s="14">
        <f t="shared" si="54"/>
        <v>40892.149467592593</v>
      </c>
      <c r="T1771">
        <f t="shared" si="55"/>
        <v>2011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 s="16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>ROUND(E1772/D1772*100,0)</f>
        <v>113</v>
      </c>
      <c r="P1772" s="13">
        <f>IFERROR(ROUND(E1772/L1772,2),0)</f>
        <v>39.6</v>
      </c>
      <c r="Q1772" s="18" t="s">
        <v>8323</v>
      </c>
      <c r="R1772" t="s">
        <v>8326</v>
      </c>
      <c r="S1772" s="14">
        <f t="shared" si="54"/>
        <v>42053.916921296302</v>
      </c>
      <c r="T1772">
        <f t="shared" si="55"/>
        <v>2015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 s="16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>ROUND(E1773/D1773*100,0)</f>
        <v>15</v>
      </c>
      <c r="P1773" s="13">
        <f>IFERROR(ROUND(E1773/L1773,2),0)</f>
        <v>80.319999999999993</v>
      </c>
      <c r="Q1773" s="18" t="s">
        <v>8308</v>
      </c>
      <c r="R1773" t="s">
        <v>8310</v>
      </c>
      <c r="S1773" s="14">
        <f t="shared" si="54"/>
        <v>42734.787986111114</v>
      </c>
      <c r="T1773">
        <f t="shared" si="55"/>
        <v>2016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 s="16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>ROUND(E1774/D1774*100,0)</f>
        <v>112</v>
      </c>
      <c r="P1774" s="13">
        <f>IFERROR(ROUND(E1774/L1774,2),0)</f>
        <v>31.62</v>
      </c>
      <c r="Q1774" s="18" t="s">
        <v>8323</v>
      </c>
      <c r="R1774" t="s">
        <v>8326</v>
      </c>
      <c r="S1774" s="14">
        <f t="shared" si="54"/>
        <v>41789.080370370371</v>
      </c>
      <c r="T1774">
        <f t="shared" si="55"/>
        <v>2014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 s="16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>ROUND(E1775/D1775*100,0)</f>
        <v>124</v>
      </c>
      <c r="P1775" s="13">
        <f>IFERROR(ROUND(E1775/L1775,2),0)</f>
        <v>69.72</v>
      </c>
      <c r="Q1775" s="18" t="s">
        <v>8321</v>
      </c>
      <c r="R1775" t="s">
        <v>8343</v>
      </c>
      <c r="S1775" s="14">
        <f t="shared" si="54"/>
        <v>40997.271493055552</v>
      </c>
      <c r="T1775">
        <f t="shared" si="55"/>
        <v>2012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 s="1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>ROUND(E1776/D1776*100,0)</f>
        <v>112</v>
      </c>
      <c r="P1776" s="13">
        <f>IFERROR(ROUND(E1776/L1776,2),0)</f>
        <v>43.73</v>
      </c>
      <c r="Q1776" s="18" t="s">
        <v>8327</v>
      </c>
      <c r="R1776" t="s">
        <v>8331</v>
      </c>
      <c r="S1776" s="14">
        <f t="shared" si="54"/>
        <v>40695.795370370368</v>
      </c>
      <c r="T1776">
        <f t="shared" si="55"/>
        <v>2011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 s="16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>ROUND(E1777/D1777*100,0)</f>
        <v>45</v>
      </c>
      <c r="P1777" s="13">
        <f>IFERROR(ROUND(E1777/L1777,2),0)</f>
        <v>185.83</v>
      </c>
      <c r="Q1777" s="18" t="s">
        <v>8321</v>
      </c>
      <c r="R1777" t="s">
        <v>8325</v>
      </c>
      <c r="S1777" s="14">
        <f t="shared" si="54"/>
        <v>42236.159918981488</v>
      </c>
      <c r="T1777">
        <f t="shared" si="55"/>
        <v>2015</v>
      </c>
    </row>
    <row r="1778" spans="1:20" ht="48" x14ac:dyDescent="0.2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 s="16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>ROUND(E1778/D1778*100,0)</f>
        <v>111</v>
      </c>
      <c r="P1778" s="13">
        <f>IFERROR(ROUND(E1778/L1778,2),0)</f>
        <v>51.67</v>
      </c>
      <c r="Q1778" s="18" t="s">
        <v>8327</v>
      </c>
      <c r="R1778" t="s">
        <v>8328</v>
      </c>
      <c r="S1778" s="14">
        <f t="shared" si="54"/>
        <v>42248.90042824074</v>
      </c>
      <c r="T1778">
        <f t="shared" si="55"/>
        <v>2015</v>
      </c>
    </row>
    <row r="1779" spans="1:20" ht="48" x14ac:dyDescent="0.2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 s="16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>ROUND(E1779/D1779*100,0)</f>
        <v>148</v>
      </c>
      <c r="P1779" s="13">
        <f>IFERROR(ROUND(E1779/L1779,2),0)</f>
        <v>63.49</v>
      </c>
      <c r="Q1779" s="18" t="s">
        <v>8327</v>
      </c>
      <c r="R1779" t="s">
        <v>8331</v>
      </c>
      <c r="S1779" s="14">
        <f t="shared" si="54"/>
        <v>40987.773715277777</v>
      </c>
      <c r="T1779">
        <f t="shared" si="55"/>
        <v>2012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 s="16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>ROUND(E1780/D1780*100,0)</f>
        <v>111</v>
      </c>
      <c r="P1780" s="13">
        <f>IFERROR(ROUND(E1780/L1780,2),0)</f>
        <v>110.75</v>
      </c>
      <c r="Q1780" s="18" t="s">
        <v>8323</v>
      </c>
      <c r="R1780" t="s">
        <v>8326</v>
      </c>
      <c r="S1780" s="14">
        <f t="shared" si="54"/>
        <v>42499.629849537043</v>
      </c>
      <c r="T1780">
        <f t="shared" si="55"/>
        <v>2016</v>
      </c>
    </row>
    <row r="1781" spans="1:20" ht="48" x14ac:dyDescent="0.2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 s="16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>ROUND(E1781/D1781*100,0)</f>
        <v>100</v>
      </c>
      <c r="P1781" s="13">
        <f>IFERROR(ROUND(E1781/L1781,2),0)</f>
        <v>110.5</v>
      </c>
      <c r="Q1781" s="18" t="s">
        <v>8323</v>
      </c>
      <c r="R1781" t="s">
        <v>8326</v>
      </c>
      <c r="S1781" s="14">
        <f t="shared" si="54"/>
        <v>41808.649583333332</v>
      </c>
      <c r="T1781">
        <f t="shared" si="55"/>
        <v>2014</v>
      </c>
    </row>
    <row r="1782" spans="1:20" ht="48" x14ac:dyDescent="0.2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 s="16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>ROUND(E1782/D1782*100,0)</f>
        <v>126</v>
      </c>
      <c r="P1782" s="13">
        <f>IFERROR(ROUND(E1782/L1782,2),0)</f>
        <v>147.33000000000001</v>
      </c>
      <c r="Q1782" s="18" t="s">
        <v>8323</v>
      </c>
      <c r="R1782" t="s">
        <v>8326</v>
      </c>
      <c r="S1782" s="14">
        <f t="shared" si="54"/>
        <v>42489.619525462964</v>
      </c>
      <c r="T1782">
        <f t="shared" si="55"/>
        <v>2016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 s="16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>ROUND(E1783/D1783*100,0)</f>
        <v>110</v>
      </c>
      <c r="P1783" s="13">
        <f>IFERROR(ROUND(E1783/L1783,2),0)</f>
        <v>26.55</v>
      </c>
      <c r="Q1783" s="18" t="s">
        <v>8327</v>
      </c>
      <c r="R1783" t="s">
        <v>8338</v>
      </c>
      <c r="S1783" s="14">
        <f t="shared" si="54"/>
        <v>41833.450266203705</v>
      </c>
      <c r="T1783">
        <f t="shared" si="55"/>
        <v>2014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 s="16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>ROUND(E1784/D1784*100,0)</f>
        <v>110</v>
      </c>
      <c r="P1784" s="13">
        <f>IFERROR(ROUND(E1784/L1784,2),0)</f>
        <v>73.400000000000006</v>
      </c>
      <c r="Q1784" s="18" t="s">
        <v>8323</v>
      </c>
      <c r="R1784" t="s">
        <v>8326</v>
      </c>
      <c r="S1784" s="14">
        <f t="shared" si="54"/>
        <v>41786.761354166665</v>
      </c>
      <c r="T1784">
        <f t="shared" si="55"/>
        <v>2014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 s="16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>ROUND(E1785/D1785*100,0)</f>
        <v>6</v>
      </c>
      <c r="P1785" s="13">
        <f>IFERROR(ROUND(E1785/L1785,2),0)</f>
        <v>220</v>
      </c>
      <c r="Q1785" s="18" t="s">
        <v>8321</v>
      </c>
      <c r="R1785" t="s">
        <v>8325</v>
      </c>
      <c r="S1785" s="14">
        <f t="shared" si="54"/>
        <v>42570.91133101852</v>
      </c>
      <c r="T1785">
        <f t="shared" si="55"/>
        <v>2016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 s="1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>ROUND(E1786/D1786*100,0)</f>
        <v>137</v>
      </c>
      <c r="P1786" s="13">
        <f>IFERROR(ROUND(E1786/L1786,2),0)</f>
        <v>30.96</v>
      </c>
      <c r="Q1786" s="18" t="s">
        <v>8311</v>
      </c>
      <c r="R1786" t="s">
        <v>8312</v>
      </c>
      <c r="S1786" s="14">
        <f t="shared" si="54"/>
        <v>41754.745243055557</v>
      </c>
      <c r="T1786">
        <f t="shared" si="55"/>
        <v>2014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 s="16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>ROUND(E1787/D1787*100,0)</f>
        <v>34</v>
      </c>
      <c r="P1787" s="13">
        <f>IFERROR(ROUND(E1787/L1787,2),0)</f>
        <v>137.25</v>
      </c>
      <c r="Q1787" s="18" t="s">
        <v>8327</v>
      </c>
      <c r="R1787" t="s">
        <v>8330</v>
      </c>
      <c r="S1787" s="14">
        <f t="shared" si="54"/>
        <v>41788.919722222221</v>
      </c>
      <c r="T1787">
        <f t="shared" si="55"/>
        <v>2014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 s="16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>ROUND(E1788/D1788*100,0)</f>
        <v>220</v>
      </c>
      <c r="P1788" s="13">
        <f>IFERROR(ROUND(E1788/L1788,2),0)</f>
        <v>46.7</v>
      </c>
      <c r="Q1788" s="18" t="s">
        <v>8321</v>
      </c>
      <c r="R1788" t="s">
        <v>8343</v>
      </c>
      <c r="S1788" s="14">
        <f t="shared" si="54"/>
        <v>40570.025810185187</v>
      </c>
      <c r="T1788">
        <f t="shared" si="55"/>
        <v>2011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 s="16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>ROUND(E1789/D1789*100,0)</f>
        <v>110</v>
      </c>
      <c r="P1789" s="13">
        <f>IFERROR(ROUND(E1789/L1789,2),0)</f>
        <v>52.21</v>
      </c>
      <c r="Q1789" s="18" t="s">
        <v>8323</v>
      </c>
      <c r="R1789" t="s">
        <v>8326</v>
      </c>
      <c r="S1789" s="14">
        <f t="shared" si="54"/>
        <v>42380.581180555557</v>
      </c>
      <c r="T1789">
        <f t="shared" si="55"/>
        <v>2016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 s="16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>ROUND(E1790/D1790*100,0)</f>
        <v>110</v>
      </c>
      <c r="P1790" s="13">
        <f>IFERROR(ROUND(E1790/L1790,2),0)</f>
        <v>43.82</v>
      </c>
      <c r="Q1790" s="18" t="s">
        <v>8327</v>
      </c>
      <c r="R1790" t="s">
        <v>8329</v>
      </c>
      <c r="S1790" s="14">
        <f t="shared" si="54"/>
        <v>42241.85974537037</v>
      </c>
      <c r="T1790">
        <f t="shared" si="55"/>
        <v>2015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 s="16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>ROUND(E1791/D1791*100,0)</f>
        <v>110</v>
      </c>
      <c r="P1791" s="13">
        <f>IFERROR(ROUND(E1791/L1791,2),0)</f>
        <v>199.18</v>
      </c>
      <c r="Q1791" s="18" t="s">
        <v>8323</v>
      </c>
      <c r="R1791" t="s">
        <v>8326</v>
      </c>
      <c r="S1791" s="14">
        <f t="shared" si="54"/>
        <v>42109.751250000001</v>
      </c>
      <c r="T1791">
        <f t="shared" si="55"/>
        <v>2015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 s="16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>ROUND(E1792/D1792*100,0)</f>
        <v>14</v>
      </c>
      <c r="P1792" s="13">
        <f>IFERROR(ROUND(E1792/L1792,2),0)</f>
        <v>58.97</v>
      </c>
      <c r="Q1792" s="18" t="s">
        <v>8313</v>
      </c>
      <c r="R1792" t="s">
        <v>8314</v>
      </c>
      <c r="S1792" s="14">
        <f t="shared" si="54"/>
        <v>42344.32677083333</v>
      </c>
      <c r="T1792">
        <f t="shared" si="55"/>
        <v>2015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 s="16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>ROUND(E1793/D1793*100,0)</f>
        <v>115</v>
      </c>
      <c r="P1793" s="13">
        <f>IFERROR(ROUND(E1793/L1793,2),0)</f>
        <v>39.67</v>
      </c>
      <c r="Q1793" s="18" t="s">
        <v>8323</v>
      </c>
      <c r="R1793" t="s">
        <v>8326</v>
      </c>
      <c r="S1793" s="14">
        <f t="shared" si="54"/>
        <v>41477.930914351848</v>
      </c>
      <c r="T1793">
        <f t="shared" si="55"/>
        <v>2013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 s="16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>ROUND(E1794/D1794*100,0)</f>
        <v>145</v>
      </c>
      <c r="P1794" s="13">
        <f>IFERROR(ROUND(E1794/L1794,2),0)</f>
        <v>35.74</v>
      </c>
      <c r="Q1794" s="18" t="s">
        <v>8327</v>
      </c>
      <c r="R1794" t="s">
        <v>8329</v>
      </c>
      <c r="S1794" s="14">
        <f t="shared" si="54"/>
        <v>42418.231747685189</v>
      </c>
      <c r="T1794">
        <f t="shared" si="55"/>
        <v>2016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 s="16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>ROUND(E1795/D1795*100,0)</f>
        <v>109</v>
      </c>
      <c r="P1795" s="13">
        <f>IFERROR(ROUND(E1795/L1795,2),0)</f>
        <v>63.97</v>
      </c>
      <c r="Q1795" s="18" t="s">
        <v>8313</v>
      </c>
      <c r="R1795" t="s">
        <v>8314</v>
      </c>
      <c r="S1795" s="14">
        <f t="shared" ref="S1795:S1858" si="56">(((J1795/60)/60)/24)+DATE(1970,1,1)</f>
        <v>42710.876967592587</v>
      </c>
      <c r="T1795">
        <f t="shared" ref="T1795:T1858" si="57">YEAR(S1795)</f>
        <v>2016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 s="1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>ROUND(E1796/D1796*100,0)</f>
        <v>109</v>
      </c>
      <c r="P1796" s="13">
        <f>IFERROR(ROUND(E1796/L1796,2),0)</f>
        <v>30.15</v>
      </c>
      <c r="Q1796" s="18" t="s">
        <v>8323</v>
      </c>
      <c r="R1796" t="s">
        <v>8326</v>
      </c>
      <c r="S1796" s="14">
        <f t="shared" si="56"/>
        <v>41820.945613425924</v>
      </c>
      <c r="T1796">
        <f t="shared" si="57"/>
        <v>2014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 s="16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>ROUND(E1797/D1797*100,0)</f>
        <v>144</v>
      </c>
      <c r="P1797" s="13">
        <f>IFERROR(ROUND(E1797/L1797,2),0)</f>
        <v>45.98</v>
      </c>
      <c r="Q1797" s="18" t="s">
        <v>8323</v>
      </c>
      <c r="R1797" t="s">
        <v>8326</v>
      </c>
      <c r="S1797" s="14">
        <f t="shared" si="56"/>
        <v>42309.756620370375</v>
      </c>
      <c r="T1797">
        <f t="shared" si="57"/>
        <v>2015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 s="16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>ROUND(E1798/D1798*100,0)</f>
        <v>108</v>
      </c>
      <c r="P1798" s="13">
        <f>IFERROR(ROUND(E1798/L1798,2),0)</f>
        <v>72</v>
      </c>
      <c r="Q1798" s="18" t="s">
        <v>8323</v>
      </c>
      <c r="R1798" t="s">
        <v>8326</v>
      </c>
      <c r="S1798" s="14">
        <f t="shared" si="56"/>
        <v>42479.465833333335</v>
      </c>
      <c r="T1798">
        <f t="shared" si="57"/>
        <v>2016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 s="16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>ROUND(E1799/D1799*100,0)</f>
        <v>108</v>
      </c>
      <c r="P1799" s="13">
        <f>IFERROR(ROUND(E1799/L1799,2),0)</f>
        <v>56.82</v>
      </c>
      <c r="Q1799" s="18" t="s">
        <v>8321</v>
      </c>
      <c r="R1799" t="s">
        <v>8332</v>
      </c>
      <c r="S1799" s="14">
        <f t="shared" si="56"/>
        <v>42033.516898148147</v>
      </c>
      <c r="T1799">
        <f t="shared" si="57"/>
        <v>2015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 s="16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>ROUND(E1800/D1800*100,0)</f>
        <v>20</v>
      </c>
      <c r="P1800" s="13">
        <f>IFERROR(ROUND(E1800/L1800,2),0)</f>
        <v>55.28</v>
      </c>
      <c r="Q1800" s="18" t="s">
        <v>8313</v>
      </c>
      <c r="R1800" t="s">
        <v>8314</v>
      </c>
      <c r="S1800" s="14">
        <f t="shared" si="56"/>
        <v>41825.485868055555</v>
      </c>
      <c r="T1800">
        <f t="shared" si="57"/>
        <v>2014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 s="16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>ROUND(E1801/D1801*100,0)</f>
        <v>108</v>
      </c>
      <c r="P1801" s="13">
        <f>IFERROR(ROUND(E1801/L1801,2),0)</f>
        <v>113.42</v>
      </c>
      <c r="Q1801" s="18" t="s">
        <v>8323</v>
      </c>
      <c r="R1801" t="s">
        <v>8326</v>
      </c>
      <c r="S1801" s="14">
        <f t="shared" si="56"/>
        <v>42171.034861111111</v>
      </c>
      <c r="T1801">
        <f t="shared" si="57"/>
        <v>2015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 s="16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>ROUND(E1802/D1802*100,0)</f>
        <v>108</v>
      </c>
      <c r="P1802" s="13">
        <f>IFERROR(ROUND(E1802/L1802,2),0)</f>
        <v>37.15</v>
      </c>
      <c r="Q1802" s="18" t="s">
        <v>8327</v>
      </c>
      <c r="R1802" t="s">
        <v>8328</v>
      </c>
      <c r="S1802" s="14">
        <f t="shared" si="56"/>
        <v>41934.71056712963</v>
      </c>
      <c r="T1802">
        <f t="shared" si="57"/>
        <v>2014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 s="16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>ROUND(E1803/D1803*100,0)</f>
        <v>18</v>
      </c>
      <c r="P1803" s="13">
        <f>IFERROR(ROUND(E1803/L1803,2),0)</f>
        <v>74.209999999999994</v>
      </c>
      <c r="Q1803" s="18" t="s">
        <v>8316</v>
      </c>
      <c r="R1803" t="s">
        <v>8334</v>
      </c>
      <c r="S1803" s="14">
        <f t="shared" si="56"/>
        <v>41885.51798611111</v>
      </c>
      <c r="T1803">
        <f t="shared" si="57"/>
        <v>2014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 s="16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>ROUND(E1804/D1804*100,0)</f>
        <v>108</v>
      </c>
      <c r="P1804" s="13">
        <f>IFERROR(ROUND(E1804/L1804,2),0)</f>
        <v>89.67</v>
      </c>
      <c r="Q1804" s="18" t="s">
        <v>8323</v>
      </c>
      <c r="R1804" t="s">
        <v>8326</v>
      </c>
      <c r="S1804" s="14">
        <f t="shared" si="56"/>
        <v>42183.231006944443</v>
      </c>
      <c r="T1804">
        <f t="shared" si="57"/>
        <v>2015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 s="16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>ROUND(E1805/D1805*100,0)</f>
        <v>134</v>
      </c>
      <c r="P1805" s="13">
        <f>IFERROR(ROUND(E1805/L1805,2),0)</f>
        <v>39.82</v>
      </c>
      <c r="Q1805" s="18" t="s">
        <v>8327</v>
      </c>
      <c r="R1805" t="s">
        <v>8331</v>
      </c>
      <c r="S1805" s="14">
        <f t="shared" si="56"/>
        <v>40250.242106481484</v>
      </c>
      <c r="T1805">
        <f t="shared" si="57"/>
        <v>2010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 s="1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>ROUND(E1806/D1806*100,0)</f>
        <v>107</v>
      </c>
      <c r="P1806" s="13">
        <f>IFERROR(ROUND(E1806/L1806,2),0)</f>
        <v>61.34</v>
      </c>
      <c r="Q1806" s="18" t="s">
        <v>8327</v>
      </c>
      <c r="R1806" t="s">
        <v>8341</v>
      </c>
      <c r="S1806" s="14">
        <f t="shared" si="56"/>
        <v>41026.655011574076</v>
      </c>
      <c r="T1806">
        <f t="shared" si="57"/>
        <v>2012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 s="16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>ROUND(E1807/D1807*100,0)</f>
        <v>107</v>
      </c>
      <c r="P1807" s="13">
        <f>IFERROR(ROUND(E1807/L1807,2),0)</f>
        <v>46.63</v>
      </c>
      <c r="Q1807" s="18" t="s">
        <v>8327</v>
      </c>
      <c r="R1807" t="s">
        <v>8331</v>
      </c>
      <c r="S1807" s="14">
        <f t="shared" si="56"/>
        <v>40987.697638888887</v>
      </c>
      <c r="T1807">
        <f t="shared" si="57"/>
        <v>2012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 s="16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>ROUND(E1808/D1808*100,0)</f>
        <v>107</v>
      </c>
      <c r="P1808" s="13">
        <f>IFERROR(ROUND(E1808/L1808,2),0)</f>
        <v>107.25</v>
      </c>
      <c r="Q1808" s="18" t="s">
        <v>8323</v>
      </c>
      <c r="R1808" t="s">
        <v>8326</v>
      </c>
      <c r="S1808" s="14">
        <f t="shared" si="56"/>
        <v>42284.69694444444</v>
      </c>
      <c r="T1808">
        <f t="shared" si="57"/>
        <v>2015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 s="16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>ROUND(E1809/D1809*100,0)</f>
        <v>107</v>
      </c>
      <c r="P1809" s="13">
        <f>IFERROR(ROUND(E1809/L1809,2),0)</f>
        <v>36.97</v>
      </c>
      <c r="Q1809" s="18" t="s">
        <v>8327</v>
      </c>
      <c r="R1809" t="s">
        <v>8328</v>
      </c>
      <c r="S1809" s="14">
        <f t="shared" si="56"/>
        <v>41174.154178240737</v>
      </c>
      <c r="T1809">
        <f t="shared" si="57"/>
        <v>2012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 s="16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>ROUND(E1810/D1810*100,0)</f>
        <v>143</v>
      </c>
      <c r="P1810" s="13">
        <f>IFERROR(ROUND(E1810/L1810,2),0)</f>
        <v>44.65</v>
      </c>
      <c r="Q1810" s="18" t="s">
        <v>8327</v>
      </c>
      <c r="R1810" t="s">
        <v>8338</v>
      </c>
      <c r="S1810" s="14">
        <f t="shared" si="56"/>
        <v>40974.791898148149</v>
      </c>
      <c r="T1810">
        <f t="shared" si="57"/>
        <v>2012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 s="16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>ROUND(E1811/D1811*100,0)</f>
        <v>107</v>
      </c>
      <c r="P1811" s="13">
        <f>IFERROR(ROUND(E1811/L1811,2),0)</f>
        <v>31.97</v>
      </c>
      <c r="Q1811" s="18" t="s">
        <v>8323</v>
      </c>
      <c r="R1811" t="s">
        <v>8326</v>
      </c>
      <c r="S1811" s="14">
        <f t="shared" si="56"/>
        <v>41796.422326388885</v>
      </c>
      <c r="T1811">
        <f t="shared" si="57"/>
        <v>2014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 s="16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>ROUND(E1812/D1812*100,0)</f>
        <v>107</v>
      </c>
      <c r="P1812" s="13">
        <f>IFERROR(ROUND(E1812/L1812,2),0)</f>
        <v>125.94</v>
      </c>
      <c r="Q1812" s="18" t="s">
        <v>8308</v>
      </c>
      <c r="R1812" t="s">
        <v>8310</v>
      </c>
      <c r="S1812" s="14">
        <f t="shared" si="56"/>
        <v>42416.767928240741</v>
      </c>
      <c r="T1812">
        <f t="shared" si="57"/>
        <v>2016</v>
      </c>
    </row>
    <row r="1813" spans="1:20" ht="48" x14ac:dyDescent="0.2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 s="16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>ROUND(E1813/D1813*100,0)</f>
        <v>102</v>
      </c>
      <c r="P1813" s="13">
        <f>IFERROR(ROUND(E1813/L1813,2),0)</f>
        <v>164.62</v>
      </c>
      <c r="Q1813" s="18" t="s">
        <v>8323</v>
      </c>
      <c r="R1813" t="s">
        <v>8326</v>
      </c>
      <c r="S1813" s="14">
        <f t="shared" si="56"/>
        <v>42411.942291666666</v>
      </c>
      <c r="T1813">
        <f t="shared" si="57"/>
        <v>2016</v>
      </c>
    </row>
    <row r="1814" spans="1:20" ht="48" x14ac:dyDescent="0.2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 s="16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>ROUND(E1814/D1814*100,0)</f>
        <v>143</v>
      </c>
      <c r="P1814" s="13">
        <f>IFERROR(ROUND(E1814/L1814,2),0)</f>
        <v>164.62</v>
      </c>
      <c r="Q1814" s="18" t="s">
        <v>8323</v>
      </c>
      <c r="R1814" t="s">
        <v>8326</v>
      </c>
      <c r="S1814" s="14">
        <f t="shared" si="56"/>
        <v>42171.317442129628</v>
      </c>
      <c r="T1814">
        <f t="shared" si="57"/>
        <v>2015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 s="16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>ROUND(E1815/D1815*100,0)</f>
        <v>107</v>
      </c>
      <c r="P1815" s="13">
        <f>IFERROR(ROUND(E1815/L1815,2),0)</f>
        <v>21.76</v>
      </c>
      <c r="Q1815" s="18" t="s">
        <v>8321</v>
      </c>
      <c r="R1815" t="s">
        <v>8332</v>
      </c>
      <c r="S1815" s="14">
        <f t="shared" si="56"/>
        <v>42256.391875000001</v>
      </c>
      <c r="T1815">
        <f t="shared" si="57"/>
        <v>2015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 s="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>ROUND(E1816/D1816*100,0)</f>
        <v>107</v>
      </c>
      <c r="P1816" s="13">
        <f>IFERROR(ROUND(E1816/L1816,2),0)</f>
        <v>48.45</v>
      </c>
      <c r="Q1816" s="18" t="s">
        <v>8327</v>
      </c>
      <c r="R1816" t="s">
        <v>8328</v>
      </c>
      <c r="S1816" s="14">
        <f t="shared" si="56"/>
        <v>41299.793356481481</v>
      </c>
      <c r="T1816">
        <f t="shared" si="57"/>
        <v>2013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 s="16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>ROUND(E1817/D1817*100,0)</f>
        <v>15</v>
      </c>
      <c r="P1817" s="13">
        <f>IFERROR(ROUND(E1817/L1817,2),0)</f>
        <v>163.85</v>
      </c>
      <c r="Q1817" s="18" t="s">
        <v>8321</v>
      </c>
      <c r="R1817" t="s">
        <v>8325</v>
      </c>
      <c r="S1817" s="14">
        <f t="shared" si="56"/>
        <v>41978.197199074071</v>
      </c>
      <c r="T1817">
        <f t="shared" si="57"/>
        <v>2014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 s="16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>ROUND(E1818/D1818*100,0)</f>
        <v>107</v>
      </c>
      <c r="P1818" s="13">
        <f>IFERROR(ROUND(E1818/L1818,2),0)</f>
        <v>54.62</v>
      </c>
      <c r="Q1818" s="18" t="s">
        <v>8327</v>
      </c>
      <c r="R1818" t="s">
        <v>8328</v>
      </c>
      <c r="S1818" s="14">
        <f t="shared" si="56"/>
        <v>40703.197048611109</v>
      </c>
      <c r="T1818">
        <f t="shared" si="57"/>
        <v>2011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 s="16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>ROUND(E1819/D1819*100,0)</f>
        <v>16</v>
      </c>
      <c r="P1819" s="13">
        <f>IFERROR(ROUND(E1819/L1819,2),0)</f>
        <v>49.51</v>
      </c>
      <c r="Q1819" s="18" t="s">
        <v>8323</v>
      </c>
      <c r="R1819" t="s">
        <v>8326</v>
      </c>
      <c r="S1819" s="14">
        <f t="shared" si="56"/>
        <v>42265.817002314812</v>
      </c>
      <c r="T1819">
        <f t="shared" si="57"/>
        <v>2015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 s="16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>ROUND(E1820/D1820*100,0)</f>
        <v>106</v>
      </c>
      <c r="P1820" s="13">
        <f>IFERROR(ROUND(E1820/L1820,2),0)</f>
        <v>51.85</v>
      </c>
      <c r="Q1820" s="18" t="s">
        <v>8323</v>
      </c>
      <c r="R1820" t="s">
        <v>8326</v>
      </c>
      <c r="S1820" s="14">
        <f t="shared" si="56"/>
        <v>42758.559629629628</v>
      </c>
      <c r="T1820">
        <f t="shared" si="57"/>
        <v>2017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 s="16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>ROUND(E1821/D1821*100,0)</f>
        <v>101</v>
      </c>
      <c r="P1821" s="13">
        <f>IFERROR(ROUND(E1821/L1821,2),0)</f>
        <v>78.52</v>
      </c>
      <c r="Q1821" s="18" t="s">
        <v>8323</v>
      </c>
      <c r="R1821" t="s">
        <v>8326</v>
      </c>
      <c r="S1821" s="14">
        <f t="shared" si="56"/>
        <v>42497.275706018518</v>
      </c>
      <c r="T1821">
        <f t="shared" si="57"/>
        <v>2016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 s="16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>ROUND(E1822/D1822*100,0)</f>
        <v>49</v>
      </c>
      <c r="P1822" s="13">
        <f>IFERROR(ROUND(E1822/L1822,2),0)</f>
        <v>132.19</v>
      </c>
      <c r="Q1822" s="18" t="s">
        <v>8313</v>
      </c>
      <c r="R1822" t="s">
        <v>8355</v>
      </c>
      <c r="S1822" s="14">
        <f t="shared" si="56"/>
        <v>41892.688750000001</v>
      </c>
      <c r="T1822">
        <f t="shared" si="57"/>
        <v>2014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 s="16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>ROUND(E1823/D1823*100,0)</f>
        <v>7</v>
      </c>
      <c r="P1823" s="13">
        <f>IFERROR(ROUND(E1823/L1823,2),0)</f>
        <v>75.459999999999994</v>
      </c>
      <c r="Q1823" s="18" t="s">
        <v>8323</v>
      </c>
      <c r="R1823" t="s">
        <v>8326</v>
      </c>
      <c r="S1823" s="14">
        <f t="shared" si="56"/>
        <v>42136.767175925925</v>
      </c>
      <c r="T1823">
        <f t="shared" si="57"/>
        <v>2015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 s="16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>ROUND(E1824/D1824*100,0)</f>
        <v>2</v>
      </c>
      <c r="P1824" s="13">
        <f>IFERROR(ROUND(E1824/L1824,2),0)</f>
        <v>21.34</v>
      </c>
      <c r="Q1824" s="18" t="s">
        <v>8316</v>
      </c>
      <c r="R1824" t="s">
        <v>8334</v>
      </c>
      <c r="S1824" s="14">
        <f t="shared" si="56"/>
        <v>41643.487175925926</v>
      </c>
      <c r="T1824">
        <f t="shared" si="57"/>
        <v>2014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 s="16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>ROUND(E1825/D1825*100,0)</f>
        <v>211</v>
      </c>
      <c r="P1825" s="13">
        <f>IFERROR(ROUND(E1825/L1825,2),0)</f>
        <v>95.93</v>
      </c>
      <c r="Q1825" s="18" t="s">
        <v>8327</v>
      </c>
      <c r="R1825" t="s">
        <v>8331</v>
      </c>
      <c r="S1825" s="14">
        <f t="shared" si="56"/>
        <v>41320.717465277776</v>
      </c>
      <c r="T1825">
        <f t="shared" si="57"/>
        <v>2013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 s="1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>ROUND(E1826/D1826*100,0)</f>
        <v>106</v>
      </c>
      <c r="P1826" s="13">
        <f>IFERROR(ROUND(E1826/L1826,2),0)</f>
        <v>60.29</v>
      </c>
      <c r="Q1826" s="18" t="s">
        <v>8323</v>
      </c>
      <c r="R1826" t="s">
        <v>8326</v>
      </c>
      <c r="S1826" s="14">
        <f t="shared" si="56"/>
        <v>42132.036168981482</v>
      </c>
      <c r="T1826">
        <f t="shared" si="57"/>
        <v>2015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 s="16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>ROUND(E1827/D1827*100,0)</f>
        <v>105</v>
      </c>
      <c r="P1827" s="13">
        <f>IFERROR(ROUND(E1827/L1827,2),0)</f>
        <v>123.94</v>
      </c>
      <c r="Q1827" s="18" t="s">
        <v>8323</v>
      </c>
      <c r="R1827" t="s">
        <v>8326</v>
      </c>
      <c r="S1827" s="14">
        <f t="shared" si="56"/>
        <v>42694.110185185185</v>
      </c>
      <c r="T1827">
        <f t="shared" si="57"/>
        <v>2016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 s="16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>ROUND(E1828/D1828*100,0)</f>
        <v>0</v>
      </c>
      <c r="P1828" s="13">
        <f>IFERROR(ROUND(E1828/L1828,2),0)</f>
        <v>420.6</v>
      </c>
      <c r="Q1828" s="18" t="s">
        <v>8323</v>
      </c>
      <c r="R1828" t="s">
        <v>8324</v>
      </c>
      <c r="S1828" s="14">
        <f t="shared" si="56"/>
        <v>42237.181608796294</v>
      </c>
      <c r="T1828">
        <f t="shared" si="57"/>
        <v>2015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 s="16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>ROUND(E1829/D1829*100,0)</f>
        <v>105</v>
      </c>
      <c r="P1829" s="13">
        <f>IFERROR(ROUND(E1829/L1829,2),0)</f>
        <v>28.41</v>
      </c>
      <c r="Q1829" s="18" t="s">
        <v>8323</v>
      </c>
      <c r="R1829" t="s">
        <v>8326</v>
      </c>
      <c r="S1829" s="14">
        <f t="shared" si="56"/>
        <v>41897.536134259259</v>
      </c>
      <c r="T1829">
        <f t="shared" si="57"/>
        <v>2014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 s="16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>ROUND(E1830/D1830*100,0)</f>
        <v>140</v>
      </c>
      <c r="P1830" s="13">
        <f>IFERROR(ROUND(E1830/L1830,2),0)</f>
        <v>61.82</v>
      </c>
      <c r="Q1830" s="18" t="s">
        <v>8323</v>
      </c>
      <c r="R1830" t="s">
        <v>8326</v>
      </c>
      <c r="S1830" s="14">
        <f t="shared" si="56"/>
        <v>42058.904074074075</v>
      </c>
      <c r="T1830">
        <f t="shared" si="57"/>
        <v>2015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 s="16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>ROUND(E1831/D1831*100,0)</f>
        <v>105</v>
      </c>
      <c r="P1831" s="13">
        <f>IFERROR(ROUND(E1831/L1831,2),0)</f>
        <v>42.02</v>
      </c>
      <c r="Q1831" s="18" t="s">
        <v>8327</v>
      </c>
      <c r="R1831" t="s">
        <v>8331</v>
      </c>
      <c r="S1831" s="14">
        <f t="shared" si="56"/>
        <v>41443.83452546296</v>
      </c>
      <c r="T1831">
        <f t="shared" si="57"/>
        <v>2013</v>
      </c>
    </row>
    <row r="1832" spans="1:20" ht="48" x14ac:dyDescent="0.2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 s="16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>ROUND(E1832/D1832*100,0)</f>
        <v>11</v>
      </c>
      <c r="P1832" s="13">
        <f>IFERROR(ROUND(E1832/L1832,2),0)</f>
        <v>91.3</v>
      </c>
      <c r="Q1832" s="18" t="s">
        <v>8308</v>
      </c>
      <c r="R1832" t="s">
        <v>8315</v>
      </c>
      <c r="S1832" s="14">
        <f t="shared" si="56"/>
        <v>41921.842627314814</v>
      </c>
      <c r="T1832">
        <f t="shared" si="57"/>
        <v>2014</v>
      </c>
    </row>
    <row r="1833" spans="1:20" ht="64" x14ac:dyDescent="0.2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 s="16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>ROUND(E1833/D1833*100,0)</f>
        <v>105</v>
      </c>
      <c r="P1833" s="13">
        <f>IFERROR(ROUND(E1833/L1833,2),0)</f>
        <v>150</v>
      </c>
      <c r="Q1833" s="18" t="s">
        <v>8327</v>
      </c>
      <c r="R1833" t="s">
        <v>8341</v>
      </c>
      <c r="S1833" s="14">
        <f t="shared" si="56"/>
        <v>40127.700370370374</v>
      </c>
      <c r="T1833">
        <f t="shared" si="57"/>
        <v>2009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 s="16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>ROUND(E1834/D1834*100,0)</f>
        <v>105</v>
      </c>
      <c r="P1834" s="13">
        <f>IFERROR(ROUND(E1834/L1834,2),0)</f>
        <v>51.22</v>
      </c>
      <c r="Q1834" s="18" t="s">
        <v>8323</v>
      </c>
      <c r="R1834" t="s">
        <v>8326</v>
      </c>
      <c r="S1834" s="14">
        <f t="shared" si="56"/>
        <v>41946.644745370373</v>
      </c>
      <c r="T1834">
        <f t="shared" si="57"/>
        <v>2014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 s="16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>ROUND(E1835/D1835*100,0)</f>
        <v>300</v>
      </c>
      <c r="P1835" s="13">
        <f>IFERROR(ROUND(E1835/L1835,2),0)</f>
        <v>53.85</v>
      </c>
      <c r="Q1835" s="18" t="s">
        <v>8323</v>
      </c>
      <c r="R1835" t="s">
        <v>8326</v>
      </c>
      <c r="S1835" s="14">
        <f t="shared" si="56"/>
        <v>41810.142199074071</v>
      </c>
      <c r="T1835">
        <f t="shared" si="57"/>
        <v>2014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 s="1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>ROUND(E1836/D1836*100,0)</f>
        <v>107</v>
      </c>
      <c r="P1836" s="13">
        <f>IFERROR(ROUND(E1836/L1836,2),0)</f>
        <v>27.94</v>
      </c>
      <c r="Q1836" s="18" t="s">
        <v>8327</v>
      </c>
      <c r="R1836" t="s">
        <v>8328</v>
      </c>
      <c r="S1836" s="14">
        <f t="shared" si="56"/>
        <v>41004.802465277775</v>
      </c>
      <c r="T1836">
        <f t="shared" si="57"/>
        <v>2012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 s="16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>ROUND(E1837/D1837*100,0)</f>
        <v>105</v>
      </c>
      <c r="P1837" s="13">
        <f>IFERROR(ROUND(E1837/L1837,2),0)</f>
        <v>55.13</v>
      </c>
      <c r="Q1837" s="18" t="s">
        <v>8323</v>
      </c>
      <c r="R1837" t="s">
        <v>8326</v>
      </c>
      <c r="S1837" s="14">
        <f t="shared" si="56"/>
        <v>41997.507905092592</v>
      </c>
      <c r="T1837">
        <f t="shared" si="57"/>
        <v>2014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 s="16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>ROUND(E1838/D1838*100,0)</f>
        <v>105</v>
      </c>
      <c r="P1838" s="13">
        <f>IFERROR(ROUND(E1838/L1838,2),0)</f>
        <v>63.42</v>
      </c>
      <c r="Q1838" s="18" t="s">
        <v>8323</v>
      </c>
      <c r="R1838" t="s">
        <v>8326</v>
      </c>
      <c r="S1838" s="14">
        <f t="shared" si="56"/>
        <v>42458.680925925932</v>
      </c>
      <c r="T1838">
        <f t="shared" si="57"/>
        <v>2016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 s="16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>ROUND(E1839/D1839*100,0)</f>
        <v>104</v>
      </c>
      <c r="P1839" s="13">
        <f>IFERROR(ROUND(E1839/L1839,2),0)</f>
        <v>39.380000000000003</v>
      </c>
      <c r="Q1839" s="18" t="s">
        <v>8323</v>
      </c>
      <c r="R1839" t="s">
        <v>8326</v>
      </c>
      <c r="S1839" s="14">
        <f t="shared" si="56"/>
        <v>41990.99863425926</v>
      </c>
      <c r="T1839">
        <f t="shared" si="57"/>
        <v>2014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 s="16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>ROUND(E1840/D1840*100,0)</f>
        <v>116</v>
      </c>
      <c r="P1840" s="13">
        <f>IFERROR(ROUND(E1840/L1840,2),0)</f>
        <v>59.6</v>
      </c>
      <c r="Q1840" s="18" t="s">
        <v>8323</v>
      </c>
      <c r="R1840" t="s">
        <v>8326</v>
      </c>
      <c r="S1840" s="14">
        <f t="shared" si="56"/>
        <v>42056.65143518518</v>
      </c>
      <c r="T1840">
        <f t="shared" si="57"/>
        <v>2015</v>
      </c>
    </row>
    <row r="1841" spans="1:20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 s="16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>ROUND(E1841/D1841*100,0)</f>
        <v>10</v>
      </c>
      <c r="P1841" s="13">
        <f>IFERROR(ROUND(E1841/L1841,2),0)</f>
        <v>63.1</v>
      </c>
      <c r="Q1841" s="18" t="s">
        <v>8311</v>
      </c>
      <c r="R1841" t="s">
        <v>8356</v>
      </c>
      <c r="S1841" s="14">
        <f t="shared" si="56"/>
        <v>41686.705208333333</v>
      </c>
      <c r="T1841">
        <f t="shared" si="57"/>
        <v>2014</v>
      </c>
    </row>
    <row r="1842" spans="1:20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 s="16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>ROUND(E1842/D1842*100,0)</f>
        <v>173</v>
      </c>
      <c r="P1842" s="13">
        <f>IFERROR(ROUND(E1842/L1842,2),0)</f>
        <v>86.67</v>
      </c>
      <c r="Q1842" s="18" t="s">
        <v>8321</v>
      </c>
      <c r="R1842" t="s">
        <v>8343</v>
      </c>
      <c r="S1842" s="14">
        <f t="shared" si="56"/>
        <v>41433.01829861111</v>
      </c>
      <c r="T1842">
        <f t="shared" si="57"/>
        <v>2013</v>
      </c>
    </row>
    <row r="1843" spans="1:20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 s="16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>ROUND(E1843/D1843*100,0)</f>
        <v>104</v>
      </c>
      <c r="P1843" s="13">
        <f>IFERROR(ROUND(E1843/L1843,2),0)</f>
        <v>46.13</v>
      </c>
      <c r="Q1843" s="18" t="s">
        <v>8327</v>
      </c>
      <c r="R1843" t="s">
        <v>8331</v>
      </c>
      <c r="S1843" s="14">
        <f t="shared" si="56"/>
        <v>41355.825497685182</v>
      </c>
      <c r="T1843">
        <f t="shared" si="57"/>
        <v>2013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 s="16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>ROUND(E1844/D1844*100,0)</f>
        <v>115</v>
      </c>
      <c r="P1844" s="13">
        <f>IFERROR(ROUND(E1844/L1844,2),0)</f>
        <v>53.23</v>
      </c>
      <c r="Q1844" s="18" t="s">
        <v>8323</v>
      </c>
      <c r="R1844" t="s">
        <v>8326</v>
      </c>
      <c r="S1844" s="14">
        <f t="shared" si="56"/>
        <v>42128.736608796295</v>
      </c>
      <c r="T1844">
        <f t="shared" si="57"/>
        <v>2015</v>
      </c>
    </row>
    <row r="1845" spans="1:20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 s="16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>ROUND(E1845/D1845*100,0)</f>
        <v>104</v>
      </c>
      <c r="P1845" s="13">
        <f>IFERROR(ROUND(E1845/L1845,2),0)</f>
        <v>42.35</v>
      </c>
      <c r="Q1845" s="18" t="s">
        <v>8311</v>
      </c>
      <c r="R1845" t="s">
        <v>8333</v>
      </c>
      <c r="S1845" s="14">
        <f t="shared" si="56"/>
        <v>41249.749085648145</v>
      </c>
      <c r="T1845">
        <f t="shared" si="57"/>
        <v>2012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 s="1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>ROUND(E1846/D1846*100,0)</f>
        <v>104</v>
      </c>
      <c r="P1846" s="13">
        <f>IFERROR(ROUND(E1846/L1846,2),0)</f>
        <v>54.55</v>
      </c>
      <c r="Q1846" s="18" t="s">
        <v>8323</v>
      </c>
      <c r="R1846" t="s">
        <v>8326</v>
      </c>
      <c r="S1846" s="14">
        <f t="shared" si="56"/>
        <v>42225.513888888891</v>
      </c>
      <c r="T1846">
        <f t="shared" si="57"/>
        <v>2015</v>
      </c>
    </row>
    <row r="1847" spans="1:20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 s="16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>ROUND(E1847/D1847*100,0)</f>
        <v>21</v>
      </c>
      <c r="P1847" s="13">
        <f>IFERROR(ROUND(E1847/L1847,2),0)</f>
        <v>82.82</v>
      </c>
      <c r="Q1847" s="18" t="s">
        <v>8319</v>
      </c>
      <c r="R1847" t="s">
        <v>8345</v>
      </c>
      <c r="S1847" s="14">
        <f t="shared" si="56"/>
        <v>41792.214467592588</v>
      </c>
      <c r="T1847">
        <f t="shared" si="57"/>
        <v>2014</v>
      </c>
    </row>
    <row r="1848" spans="1:20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 s="16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>ROUND(E1848/D1848*100,0)</f>
        <v>28</v>
      </c>
      <c r="P1848" s="13">
        <f>IFERROR(ROUND(E1848/L1848,2),0)</f>
        <v>55.95</v>
      </c>
      <c r="Q1848" s="18" t="s">
        <v>8321</v>
      </c>
      <c r="R1848" t="s">
        <v>8337</v>
      </c>
      <c r="S1848" s="14">
        <f t="shared" si="56"/>
        <v>42047.762407407412</v>
      </c>
      <c r="T1848">
        <f t="shared" si="57"/>
        <v>2015</v>
      </c>
    </row>
    <row r="1849" spans="1:20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 s="16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>ROUND(E1849/D1849*100,0)</f>
        <v>59</v>
      </c>
      <c r="P1849" s="13">
        <f>IFERROR(ROUND(E1849/L1849,2),0)</f>
        <v>53.08</v>
      </c>
      <c r="Q1849" s="18" t="s">
        <v>8323</v>
      </c>
      <c r="R1849" t="s">
        <v>8335</v>
      </c>
      <c r="S1849" s="14">
        <f t="shared" si="56"/>
        <v>42017.594236111108</v>
      </c>
      <c r="T1849">
        <f t="shared" si="57"/>
        <v>2015</v>
      </c>
    </row>
    <row r="1850" spans="1:20" ht="48" x14ac:dyDescent="0.2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 s="16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>ROUND(E1850/D1850*100,0)</f>
        <v>103</v>
      </c>
      <c r="P1850" s="13">
        <f>IFERROR(ROUND(E1850/L1850,2),0)</f>
        <v>50.37</v>
      </c>
      <c r="Q1850" s="18" t="s">
        <v>8327</v>
      </c>
      <c r="R1850" t="s">
        <v>8328</v>
      </c>
      <c r="S1850" s="14">
        <f t="shared" si="56"/>
        <v>40793.998599537037</v>
      </c>
      <c r="T1850">
        <f t="shared" si="57"/>
        <v>2011</v>
      </c>
    </row>
    <row r="1851" spans="1:20" ht="48" x14ac:dyDescent="0.2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 s="16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>ROUND(E1851/D1851*100,0)</f>
        <v>207</v>
      </c>
      <c r="P1851" s="13">
        <f>IFERROR(ROUND(E1851/L1851,2),0)</f>
        <v>43.02</v>
      </c>
      <c r="Q1851" s="18" t="s">
        <v>8321</v>
      </c>
      <c r="R1851" t="s">
        <v>8322</v>
      </c>
      <c r="S1851" s="14">
        <f t="shared" si="56"/>
        <v>41755.117581018516</v>
      </c>
      <c r="T1851">
        <f t="shared" si="57"/>
        <v>2014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 s="16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>ROUND(E1852/D1852*100,0)</f>
        <v>103</v>
      </c>
      <c r="P1852" s="13">
        <f>IFERROR(ROUND(E1852/L1852,2),0)</f>
        <v>44.85</v>
      </c>
      <c r="Q1852" s="18" t="s">
        <v>8323</v>
      </c>
      <c r="R1852" t="s">
        <v>8326</v>
      </c>
      <c r="S1852" s="14">
        <f t="shared" si="56"/>
        <v>42248.640162037031</v>
      </c>
      <c r="T1852">
        <f t="shared" si="57"/>
        <v>2015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 s="16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>ROUND(E1853/D1853*100,0)</f>
        <v>103</v>
      </c>
      <c r="P1853" s="13">
        <f>IFERROR(ROUND(E1853/L1853,2),0)</f>
        <v>68.67</v>
      </c>
      <c r="Q1853" s="18" t="s">
        <v>8323</v>
      </c>
      <c r="R1853" t="s">
        <v>8326</v>
      </c>
      <c r="S1853" s="14">
        <f t="shared" si="56"/>
        <v>42121.756921296299</v>
      </c>
      <c r="T1853">
        <f t="shared" si="57"/>
        <v>2015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 s="16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>ROUND(E1854/D1854*100,0)</f>
        <v>103</v>
      </c>
      <c r="P1854" s="13">
        <f>IFERROR(ROUND(E1854/L1854,2),0)</f>
        <v>57.22</v>
      </c>
      <c r="Q1854" s="18" t="s">
        <v>8323</v>
      </c>
      <c r="R1854" t="s">
        <v>8326</v>
      </c>
      <c r="S1854" s="14">
        <f t="shared" si="56"/>
        <v>42200.625833333332</v>
      </c>
      <c r="T1854">
        <f t="shared" si="57"/>
        <v>2015</v>
      </c>
    </row>
    <row r="1855" spans="1:20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 s="16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>ROUND(E1855/D1855*100,0)</f>
        <v>53</v>
      </c>
      <c r="P1855" s="13">
        <f>IFERROR(ROUND(E1855/L1855,2),0)</f>
        <v>44.76</v>
      </c>
      <c r="Q1855" s="18" t="s">
        <v>8323</v>
      </c>
      <c r="R1855" t="s">
        <v>8335</v>
      </c>
      <c r="S1855" s="14">
        <f t="shared" si="56"/>
        <v>42372.624166666668</v>
      </c>
      <c r="T1855">
        <f t="shared" si="57"/>
        <v>2016</v>
      </c>
    </row>
    <row r="1856" spans="1:20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 s="1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>ROUND(E1856/D1856*100,0)</f>
        <v>137</v>
      </c>
      <c r="P1856" s="13">
        <f>IFERROR(ROUND(E1856/L1856,2),0)</f>
        <v>89.42</v>
      </c>
      <c r="Q1856" s="18" t="s">
        <v>8327</v>
      </c>
      <c r="R1856" t="s">
        <v>8331</v>
      </c>
      <c r="S1856" s="14">
        <f t="shared" si="56"/>
        <v>40925.599664351852</v>
      </c>
      <c r="T1856">
        <f t="shared" si="57"/>
        <v>2012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 s="16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>ROUND(E1857/D1857*100,0)</f>
        <v>103</v>
      </c>
      <c r="P1857" s="13">
        <f>IFERROR(ROUND(E1857/L1857,2),0)</f>
        <v>70.86</v>
      </c>
      <c r="Q1857" s="18" t="s">
        <v>8323</v>
      </c>
      <c r="R1857" t="s">
        <v>8326</v>
      </c>
      <c r="S1857" s="14">
        <f t="shared" si="56"/>
        <v>42195.749745370369</v>
      </c>
      <c r="T1857">
        <f t="shared" si="57"/>
        <v>2015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 s="16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>ROUND(E1858/D1858*100,0)</f>
        <v>103</v>
      </c>
      <c r="P1858" s="13">
        <f>IFERROR(ROUND(E1858/L1858,2),0)</f>
        <v>40.29</v>
      </c>
      <c r="Q1858" s="18" t="s">
        <v>8323</v>
      </c>
      <c r="R1858" t="s">
        <v>8326</v>
      </c>
      <c r="S1858" s="14">
        <f t="shared" si="56"/>
        <v>42038.720451388886</v>
      </c>
      <c r="T1858">
        <f t="shared" si="57"/>
        <v>2015</v>
      </c>
    </row>
    <row r="1859" spans="1:20" ht="48" x14ac:dyDescent="0.2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 s="16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>ROUND(E1859/D1859*100,0)</f>
        <v>2</v>
      </c>
      <c r="P1859" s="13">
        <f>IFERROR(ROUND(E1859/L1859,2),0)</f>
        <v>39.479999999999997</v>
      </c>
      <c r="Q1859" s="18" t="s">
        <v>8308</v>
      </c>
      <c r="R1859" t="s">
        <v>8315</v>
      </c>
      <c r="S1859" s="14">
        <f t="shared" ref="S1859:S1922" si="58">(((J1859/60)/60)/24)+DATE(1970,1,1)</f>
        <v>42774.792071759264</v>
      </c>
      <c r="T1859">
        <f t="shared" ref="T1859:T1922" si="59">YEAR(S1859)</f>
        <v>2017</v>
      </c>
    </row>
    <row r="1860" spans="1:20" ht="48" x14ac:dyDescent="0.2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 s="16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>ROUND(E1860/D1860*100,0)</f>
        <v>205</v>
      </c>
      <c r="P1860" s="13">
        <f>IFERROR(ROUND(E1860/L1860,2),0)</f>
        <v>45.62</v>
      </c>
      <c r="Q1860" s="18" t="s">
        <v>8327</v>
      </c>
      <c r="R1860" t="s">
        <v>8331</v>
      </c>
      <c r="S1860" s="14">
        <f t="shared" si="58"/>
        <v>42614.722013888888</v>
      </c>
      <c r="T1860">
        <f t="shared" si="59"/>
        <v>2016</v>
      </c>
    </row>
    <row r="1861" spans="1:20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 s="16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>ROUND(E1861/D1861*100,0)</f>
        <v>137</v>
      </c>
      <c r="P1861" s="13">
        <f>IFERROR(ROUND(E1861/L1861,2),0)</f>
        <v>54</v>
      </c>
      <c r="Q1861" s="18" t="s">
        <v>8327</v>
      </c>
      <c r="R1861" t="s">
        <v>8328</v>
      </c>
      <c r="S1861" s="14">
        <f t="shared" si="58"/>
        <v>41074.221562500003</v>
      </c>
      <c r="T1861">
        <f t="shared" si="59"/>
        <v>2012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 s="16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>ROUND(E1862/D1862*100,0)</f>
        <v>103</v>
      </c>
      <c r="P1862" s="13">
        <f>IFERROR(ROUND(E1862/L1862,2),0)</f>
        <v>34.75</v>
      </c>
      <c r="Q1862" s="18" t="s">
        <v>8323</v>
      </c>
      <c r="R1862" t="s">
        <v>8326</v>
      </c>
      <c r="S1862" s="14">
        <f t="shared" si="58"/>
        <v>42711.545196759253</v>
      </c>
      <c r="T1862">
        <f t="shared" si="59"/>
        <v>2016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 s="16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>ROUND(E1863/D1863*100,0)</f>
        <v>103</v>
      </c>
      <c r="P1863" s="13">
        <f>IFERROR(ROUND(E1863/L1863,2),0)</f>
        <v>102.5</v>
      </c>
      <c r="Q1863" s="18" t="s">
        <v>8323</v>
      </c>
      <c r="R1863" t="s">
        <v>8326</v>
      </c>
      <c r="S1863" s="14">
        <f t="shared" si="58"/>
        <v>42550.701886574068</v>
      </c>
      <c r="T1863">
        <f t="shared" si="59"/>
        <v>2016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 s="16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>ROUND(E1864/D1864*100,0)</f>
        <v>103</v>
      </c>
      <c r="P1864" s="13">
        <f>IFERROR(ROUND(E1864/L1864,2),0)</f>
        <v>73.209999999999994</v>
      </c>
      <c r="Q1864" s="18" t="s">
        <v>8323</v>
      </c>
      <c r="R1864" t="s">
        <v>8326</v>
      </c>
      <c r="S1864" s="14">
        <f t="shared" si="58"/>
        <v>42591.899988425925</v>
      </c>
      <c r="T1864">
        <f t="shared" si="59"/>
        <v>2016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 s="16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>ROUND(E1865/D1865*100,0)</f>
        <v>103</v>
      </c>
      <c r="P1865" s="13">
        <f>IFERROR(ROUND(E1865/L1865,2),0)</f>
        <v>66.13</v>
      </c>
      <c r="Q1865" s="18" t="s">
        <v>8323</v>
      </c>
      <c r="R1865" t="s">
        <v>8326</v>
      </c>
      <c r="S1865" s="14">
        <f t="shared" si="58"/>
        <v>42120.531226851846</v>
      </c>
      <c r="T1865">
        <f t="shared" si="59"/>
        <v>2015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 s="1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>ROUND(E1866/D1866*100,0)</f>
        <v>102</v>
      </c>
      <c r="P1866" s="13">
        <f>IFERROR(ROUND(E1866/L1866,2),0)</f>
        <v>52.49</v>
      </c>
      <c r="Q1866" s="18" t="s">
        <v>8323</v>
      </c>
      <c r="R1866" t="s">
        <v>8326</v>
      </c>
      <c r="S1866" s="14">
        <f t="shared" si="58"/>
        <v>42503.559467592597</v>
      </c>
      <c r="T1866">
        <f t="shared" si="59"/>
        <v>2016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 s="16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>ROUND(E1867/D1867*100,0)</f>
        <v>102</v>
      </c>
      <c r="P1867" s="13">
        <f>IFERROR(ROUND(E1867/L1867,2),0)</f>
        <v>120.12</v>
      </c>
      <c r="Q1867" s="18" t="s">
        <v>8323</v>
      </c>
      <c r="R1867" t="s">
        <v>8326</v>
      </c>
      <c r="S1867" s="14">
        <f t="shared" si="58"/>
        <v>42152.765717592592</v>
      </c>
      <c r="T1867">
        <f t="shared" si="59"/>
        <v>2015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 s="16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>ROUND(E1868/D1868*100,0)</f>
        <v>102</v>
      </c>
      <c r="P1868" s="13">
        <f>IFERROR(ROUND(E1868/L1868,2),0)</f>
        <v>88.74</v>
      </c>
      <c r="Q1868" s="18" t="s">
        <v>8323</v>
      </c>
      <c r="R1868" t="s">
        <v>8326</v>
      </c>
      <c r="S1868" s="14">
        <f t="shared" si="58"/>
        <v>41928.170497685183</v>
      </c>
      <c r="T1868">
        <f t="shared" si="59"/>
        <v>2014</v>
      </c>
    </row>
    <row r="1869" spans="1:20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 s="16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>ROUND(E1869/D1869*100,0)</f>
        <v>204</v>
      </c>
      <c r="P1869" s="13">
        <f>IFERROR(ROUND(E1869/L1869,2),0)</f>
        <v>59.85</v>
      </c>
      <c r="Q1869" s="18" t="s">
        <v>8327</v>
      </c>
      <c r="R1869" t="s">
        <v>8331</v>
      </c>
      <c r="S1869" s="14">
        <f t="shared" si="58"/>
        <v>41059.006805555553</v>
      </c>
      <c r="T1869">
        <f t="shared" si="59"/>
        <v>2012</v>
      </c>
    </row>
    <row r="1870" spans="1:20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 s="16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>ROUND(E1870/D1870*100,0)</f>
        <v>102</v>
      </c>
      <c r="P1870" s="13">
        <f>IFERROR(ROUND(E1870/L1870,2),0)</f>
        <v>50.88</v>
      </c>
      <c r="Q1870" s="18" t="s">
        <v>8327</v>
      </c>
      <c r="R1870" t="s">
        <v>8331</v>
      </c>
      <c r="S1870" s="14">
        <f t="shared" si="58"/>
        <v>41745.84542824074</v>
      </c>
      <c r="T1870">
        <f t="shared" si="59"/>
        <v>2014</v>
      </c>
    </row>
    <row r="1871" spans="1:20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 s="16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>ROUND(E1871/D1871*100,0)</f>
        <v>102</v>
      </c>
      <c r="P1871" s="13">
        <f>IFERROR(ROUND(E1871/L1871,2),0)</f>
        <v>75.37</v>
      </c>
      <c r="Q1871" s="18" t="s">
        <v>8323</v>
      </c>
      <c r="R1871" t="s">
        <v>8335</v>
      </c>
      <c r="S1871" s="14">
        <f t="shared" si="58"/>
        <v>42546.862233796302</v>
      </c>
      <c r="T1871">
        <f t="shared" si="59"/>
        <v>2016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 s="16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>ROUND(E1872/D1872*100,0)</f>
        <v>102</v>
      </c>
      <c r="P1872" s="13">
        <f>IFERROR(ROUND(E1872/L1872,2),0)</f>
        <v>32.270000000000003</v>
      </c>
      <c r="Q1872" s="18" t="s">
        <v>8323</v>
      </c>
      <c r="R1872" t="s">
        <v>8326</v>
      </c>
      <c r="S1872" s="14">
        <f t="shared" si="58"/>
        <v>42160.583043981482</v>
      </c>
      <c r="T1872">
        <f t="shared" si="59"/>
        <v>2015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 s="16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>ROUND(E1873/D1873*100,0)</f>
        <v>102</v>
      </c>
      <c r="P1873" s="13">
        <f>IFERROR(ROUND(E1873/L1873,2),0)</f>
        <v>92.32</v>
      </c>
      <c r="Q1873" s="18" t="s">
        <v>8321</v>
      </c>
      <c r="R1873" t="s">
        <v>8322</v>
      </c>
      <c r="S1873" s="14">
        <f t="shared" si="58"/>
        <v>40806.870949074073</v>
      </c>
      <c r="T1873">
        <f t="shared" si="59"/>
        <v>2011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 s="16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>ROUND(E1874/D1874*100,0)</f>
        <v>14</v>
      </c>
      <c r="P1874" s="13">
        <f>IFERROR(ROUND(E1874/L1874,2),0)</f>
        <v>78.08</v>
      </c>
      <c r="Q1874" s="18" t="s">
        <v>8323</v>
      </c>
      <c r="R1874" t="s">
        <v>8326</v>
      </c>
      <c r="S1874" s="14">
        <f t="shared" si="58"/>
        <v>42354.131643518514</v>
      </c>
      <c r="T1874">
        <f t="shared" si="59"/>
        <v>2015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 s="16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>ROUND(E1875/D1875*100,0)</f>
        <v>102</v>
      </c>
      <c r="P1875" s="13">
        <f>IFERROR(ROUND(E1875/L1875,2),0)</f>
        <v>106.84</v>
      </c>
      <c r="Q1875" s="18" t="s">
        <v>8323</v>
      </c>
      <c r="R1875" t="s">
        <v>8326</v>
      </c>
      <c r="S1875" s="14">
        <f t="shared" si="58"/>
        <v>42505.738032407404</v>
      </c>
      <c r="T1875">
        <f t="shared" si="59"/>
        <v>2016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 s="1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>ROUND(E1876/D1876*100,0)</f>
        <v>1</v>
      </c>
      <c r="P1876" s="13">
        <f>IFERROR(ROUND(E1876/L1876,2),0)</f>
        <v>184.36</v>
      </c>
      <c r="Q1876" s="18" t="s">
        <v>8308</v>
      </c>
      <c r="R1876" t="s">
        <v>8310</v>
      </c>
      <c r="S1876" s="14">
        <f t="shared" si="58"/>
        <v>42604.669675925921</v>
      </c>
      <c r="T1876">
        <f t="shared" si="59"/>
        <v>2016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 s="16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>ROUND(E1877/D1877*100,0)</f>
        <v>101</v>
      </c>
      <c r="P1877" s="13">
        <f>IFERROR(ROUND(E1877/L1877,2),0)</f>
        <v>126.69</v>
      </c>
      <c r="Q1877" s="18" t="s">
        <v>8321</v>
      </c>
      <c r="R1877" t="s">
        <v>8332</v>
      </c>
      <c r="S1877" s="14">
        <f t="shared" si="58"/>
        <v>41789.21398148148</v>
      </c>
      <c r="T1877">
        <f t="shared" si="59"/>
        <v>2014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 s="16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>ROUND(E1878/D1878*100,0)</f>
        <v>101</v>
      </c>
      <c r="P1878" s="13">
        <f>IFERROR(ROUND(E1878/L1878,2),0)</f>
        <v>72.39</v>
      </c>
      <c r="Q1878" s="18" t="s">
        <v>8323</v>
      </c>
      <c r="R1878" t="s">
        <v>8326</v>
      </c>
      <c r="S1878" s="14">
        <f t="shared" si="58"/>
        <v>42037.598958333328</v>
      </c>
      <c r="T1878">
        <f t="shared" si="59"/>
        <v>2015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 s="16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>ROUND(E1879/D1879*100,0)</f>
        <v>101</v>
      </c>
      <c r="P1879" s="13">
        <f>IFERROR(ROUND(E1879/L1879,2),0)</f>
        <v>38.94</v>
      </c>
      <c r="Q1879" s="18" t="s">
        <v>8327</v>
      </c>
      <c r="R1879" t="s">
        <v>8331</v>
      </c>
      <c r="S1879" s="14">
        <f t="shared" si="58"/>
        <v>41638.342905092592</v>
      </c>
      <c r="T1879">
        <f t="shared" si="59"/>
        <v>2013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 s="16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>ROUND(E1880/D1880*100,0)</f>
        <v>101</v>
      </c>
      <c r="P1880" s="13">
        <f>IFERROR(ROUND(E1880/L1880,2),0)</f>
        <v>53.29</v>
      </c>
      <c r="Q1880" s="18" t="s">
        <v>8327</v>
      </c>
      <c r="R1880" t="s">
        <v>8331</v>
      </c>
      <c r="S1880" s="14">
        <f t="shared" si="58"/>
        <v>41817.854999999996</v>
      </c>
      <c r="T1880">
        <f t="shared" si="59"/>
        <v>2014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 s="16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>ROUND(E1881/D1881*100,0)</f>
        <v>101</v>
      </c>
      <c r="P1881" s="13">
        <f>IFERROR(ROUND(E1881/L1881,2),0)</f>
        <v>53.29</v>
      </c>
      <c r="Q1881" s="18" t="s">
        <v>8323</v>
      </c>
      <c r="R1881" t="s">
        <v>8326</v>
      </c>
      <c r="S1881" s="14">
        <f t="shared" si="58"/>
        <v>41800.526701388888</v>
      </c>
      <c r="T1881">
        <f t="shared" si="59"/>
        <v>2014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 s="16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>ROUND(E1882/D1882*100,0)</f>
        <v>101</v>
      </c>
      <c r="P1882" s="13">
        <f>IFERROR(ROUND(E1882/L1882,2),0)</f>
        <v>63.28</v>
      </c>
      <c r="Q1882" s="18" t="s">
        <v>8323</v>
      </c>
      <c r="R1882" t="s">
        <v>8326</v>
      </c>
      <c r="S1882" s="14">
        <f t="shared" si="58"/>
        <v>42155.142638888887</v>
      </c>
      <c r="T1882">
        <f t="shared" si="59"/>
        <v>2015</v>
      </c>
    </row>
    <row r="1883" spans="1:20" ht="48" x14ac:dyDescent="0.2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 s="16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>ROUND(E1883/D1883*100,0)</f>
        <v>1</v>
      </c>
      <c r="P1883" s="13">
        <f>IFERROR(ROUND(E1883/L1883,2),0)</f>
        <v>673.33</v>
      </c>
      <c r="Q1883" s="18" t="s">
        <v>8311</v>
      </c>
      <c r="R1883" t="s">
        <v>8348</v>
      </c>
      <c r="S1883" s="14">
        <f t="shared" si="58"/>
        <v>42198.765844907408</v>
      </c>
      <c r="T1883">
        <f t="shared" si="59"/>
        <v>2015</v>
      </c>
    </row>
    <row r="1884" spans="1:20" ht="48" x14ac:dyDescent="0.2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 s="16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>ROUND(E1884/D1884*100,0)</f>
        <v>101</v>
      </c>
      <c r="P1884" s="13">
        <f>IFERROR(ROUND(E1884/L1884,2),0)</f>
        <v>65.16</v>
      </c>
      <c r="Q1884" s="18" t="s">
        <v>8323</v>
      </c>
      <c r="R1884" t="s">
        <v>8326</v>
      </c>
      <c r="S1884" s="14">
        <f t="shared" si="58"/>
        <v>42712.23474537037</v>
      </c>
      <c r="T1884">
        <f t="shared" si="59"/>
        <v>2016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 s="16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>ROUND(E1885/D1885*100,0)</f>
        <v>101</v>
      </c>
      <c r="P1885" s="13">
        <f>IFERROR(ROUND(E1885/L1885,2),0)</f>
        <v>53.16</v>
      </c>
      <c r="Q1885" s="18" t="s">
        <v>8327</v>
      </c>
      <c r="R1885" t="s">
        <v>8331</v>
      </c>
      <c r="S1885" s="14">
        <f t="shared" si="58"/>
        <v>41657.923807870371</v>
      </c>
      <c r="T1885">
        <f t="shared" si="59"/>
        <v>2014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 s="1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>ROUND(E1886/D1886*100,0)</f>
        <v>101</v>
      </c>
      <c r="P1886" s="13">
        <f>IFERROR(ROUND(E1886/L1886,2),0)</f>
        <v>96.19</v>
      </c>
      <c r="Q1886" s="18" t="s">
        <v>8323</v>
      </c>
      <c r="R1886" t="s">
        <v>8326</v>
      </c>
      <c r="S1886" s="14">
        <f t="shared" si="58"/>
        <v>41822.417939814812</v>
      </c>
      <c r="T1886">
        <f t="shared" si="59"/>
        <v>2014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 s="16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>ROUND(E1887/D1887*100,0)</f>
        <v>101</v>
      </c>
      <c r="P1887" s="13">
        <f>IFERROR(ROUND(E1887/L1887,2),0)</f>
        <v>51.79</v>
      </c>
      <c r="Q1887" s="18" t="s">
        <v>8323</v>
      </c>
      <c r="R1887" t="s">
        <v>8326</v>
      </c>
      <c r="S1887" s="14">
        <f t="shared" si="58"/>
        <v>42541.501516203702</v>
      </c>
      <c r="T1887">
        <f t="shared" si="59"/>
        <v>2016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 s="16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>ROUND(E1888/D1888*100,0)</f>
        <v>101</v>
      </c>
      <c r="P1888" s="13">
        <f>IFERROR(ROUND(E1888/L1888,2),0)</f>
        <v>36.07</v>
      </c>
      <c r="Q1888" s="18" t="s">
        <v>8323</v>
      </c>
      <c r="R1888" t="s">
        <v>8326</v>
      </c>
      <c r="S1888" s="14">
        <f t="shared" si="58"/>
        <v>42128.627893518518</v>
      </c>
      <c r="T1888">
        <f t="shared" si="59"/>
        <v>2015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 s="16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>ROUND(E1889/D1889*100,0)</f>
        <v>101</v>
      </c>
      <c r="P1889" s="13">
        <f>IFERROR(ROUND(E1889/L1889,2),0)</f>
        <v>100.75</v>
      </c>
      <c r="Q1889" s="18" t="s">
        <v>8327</v>
      </c>
      <c r="R1889" t="s">
        <v>8338</v>
      </c>
      <c r="S1889" s="14">
        <f t="shared" si="58"/>
        <v>40625.900694444441</v>
      </c>
      <c r="T1889">
        <f t="shared" si="59"/>
        <v>2011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 s="16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>ROUND(E1890/D1890*100,0)</f>
        <v>101</v>
      </c>
      <c r="P1890" s="13">
        <f>IFERROR(ROUND(E1890/L1890,2),0)</f>
        <v>91.59</v>
      </c>
      <c r="Q1890" s="18" t="s">
        <v>8327</v>
      </c>
      <c r="R1890" t="s">
        <v>8328</v>
      </c>
      <c r="S1890" s="14">
        <f t="shared" si="58"/>
        <v>41107.130150462966</v>
      </c>
      <c r="T1890">
        <f t="shared" si="59"/>
        <v>2012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 s="16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>ROUND(E1891/D1891*100,0)</f>
        <v>101</v>
      </c>
      <c r="P1891" s="13">
        <f>IFERROR(ROUND(E1891/L1891,2),0)</f>
        <v>95.95</v>
      </c>
      <c r="Q1891" s="18" t="s">
        <v>8323</v>
      </c>
      <c r="R1891" t="s">
        <v>8326</v>
      </c>
      <c r="S1891" s="14">
        <f t="shared" si="58"/>
        <v>42227.824212962965</v>
      </c>
      <c r="T1891">
        <f t="shared" si="59"/>
        <v>2015</v>
      </c>
    </row>
    <row r="1892" spans="1:20" ht="48" x14ac:dyDescent="0.2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 s="16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>ROUND(E1892/D1892*100,0)</f>
        <v>101</v>
      </c>
      <c r="P1892" s="13">
        <f>IFERROR(ROUND(E1892/L1892,2),0)</f>
        <v>61.06</v>
      </c>
      <c r="Q1892" s="18" t="s">
        <v>8323</v>
      </c>
      <c r="R1892" t="s">
        <v>8326</v>
      </c>
      <c r="S1892" s="14">
        <f t="shared" si="58"/>
        <v>42632.348310185189</v>
      </c>
      <c r="T1892">
        <f t="shared" si="59"/>
        <v>2016</v>
      </c>
    </row>
    <row r="1893" spans="1:20" ht="48" x14ac:dyDescent="0.2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 s="16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>ROUND(E1893/D1893*100,0)</f>
        <v>126</v>
      </c>
      <c r="P1893" s="13">
        <f>IFERROR(ROUND(E1893/L1893,2),0)</f>
        <v>55.97</v>
      </c>
      <c r="Q1893" s="18" t="s">
        <v>8323</v>
      </c>
      <c r="R1893" t="s">
        <v>8326</v>
      </c>
      <c r="S1893" s="14">
        <f t="shared" si="58"/>
        <v>42592.066921296297</v>
      </c>
      <c r="T1893">
        <f t="shared" si="59"/>
        <v>2016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 s="16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>ROUND(E1894/D1894*100,0)</f>
        <v>101</v>
      </c>
      <c r="P1894" s="13">
        <f>IFERROR(ROUND(E1894/L1894,2),0)</f>
        <v>26.15</v>
      </c>
      <c r="Q1894" s="18" t="s">
        <v>8327</v>
      </c>
      <c r="R1894" t="s">
        <v>8338</v>
      </c>
      <c r="S1894" s="14">
        <f t="shared" si="58"/>
        <v>42553.54414351852</v>
      </c>
      <c r="T1894">
        <f t="shared" si="59"/>
        <v>2016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 s="16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>ROUND(E1895/D1895*100,0)</f>
        <v>101</v>
      </c>
      <c r="P1895" s="13">
        <f>IFERROR(ROUND(E1895/L1895,2),0)</f>
        <v>62.81</v>
      </c>
      <c r="Q1895" s="18" t="s">
        <v>8327</v>
      </c>
      <c r="R1895" t="s">
        <v>8331</v>
      </c>
      <c r="S1895" s="14">
        <f t="shared" si="58"/>
        <v>40658.189826388887</v>
      </c>
      <c r="T1895">
        <f t="shared" si="59"/>
        <v>2011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 s="1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>ROUND(E1896/D1896*100,0)</f>
        <v>101</v>
      </c>
      <c r="P1896" s="13">
        <f>IFERROR(ROUND(E1896/L1896,2),0)</f>
        <v>60.91</v>
      </c>
      <c r="Q1896" s="18" t="s">
        <v>8323</v>
      </c>
      <c r="R1896" t="s">
        <v>8326</v>
      </c>
      <c r="S1896" s="14">
        <f t="shared" si="58"/>
        <v>42191.363506944443</v>
      </c>
      <c r="T1896">
        <f t="shared" si="59"/>
        <v>2015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 s="16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>ROUND(E1897/D1897*100,0)</f>
        <v>100</v>
      </c>
      <c r="P1897" s="13">
        <f>IFERROR(ROUND(E1897/L1897,2),0)</f>
        <v>52.82</v>
      </c>
      <c r="Q1897" s="18" t="s">
        <v>8327</v>
      </c>
      <c r="R1897" t="s">
        <v>8328</v>
      </c>
      <c r="S1897" s="14">
        <f t="shared" si="58"/>
        <v>41759.670937499999</v>
      </c>
      <c r="T1897">
        <f t="shared" si="59"/>
        <v>2014</v>
      </c>
    </row>
    <row r="1898" spans="1:20" ht="48" x14ac:dyDescent="0.2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 s="16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>ROUND(E1898/D1898*100,0)</f>
        <v>1</v>
      </c>
      <c r="P1898" s="13">
        <f>IFERROR(ROUND(E1898/L1898,2),0)</f>
        <v>501.25</v>
      </c>
      <c r="Q1898" s="18" t="s">
        <v>8319</v>
      </c>
      <c r="R1898" t="s">
        <v>8345</v>
      </c>
      <c r="S1898" s="14">
        <f t="shared" si="58"/>
        <v>42734.879236111112</v>
      </c>
      <c r="T1898">
        <f t="shared" si="59"/>
        <v>2016</v>
      </c>
    </row>
    <row r="1899" spans="1:20" ht="48" x14ac:dyDescent="0.2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 s="16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>ROUND(E1899/D1899*100,0)</f>
        <v>100</v>
      </c>
      <c r="P1899" s="13">
        <f>IFERROR(ROUND(E1899/L1899,2),0)</f>
        <v>45.57</v>
      </c>
      <c r="Q1899" s="18" t="s">
        <v>8311</v>
      </c>
      <c r="R1899" t="s">
        <v>8333</v>
      </c>
      <c r="S1899" s="14">
        <f t="shared" si="58"/>
        <v>41831.846828703703</v>
      </c>
      <c r="T1899">
        <f t="shared" si="59"/>
        <v>2014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 s="16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>ROUND(E1900/D1900*100,0)</f>
        <v>100</v>
      </c>
      <c r="P1900" s="13">
        <f>IFERROR(ROUND(E1900/L1900,2),0)</f>
        <v>66.83</v>
      </c>
      <c r="Q1900" s="18" t="s">
        <v>8323</v>
      </c>
      <c r="R1900" t="s">
        <v>8326</v>
      </c>
      <c r="S1900" s="14">
        <f t="shared" si="58"/>
        <v>42179.854629629626</v>
      </c>
      <c r="T1900">
        <f t="shared" si="59"/>
        <v>2015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 s="16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>ROUND(E1901/D1901*100,0)</f>
        <v>100</v>
      </c>
      <c r="P1901" s="13">
        <f>IFERROR(ROUND(E1901/L1901,2),0)</f>
        <v>143.21</v>
      </c>
      <c r="Q1901" s="18" t="s">
        <v>8323</v>
      </c>
      <c r="R1901" t="s">
        <v>8335</v>
      </c>
      <c r="S1901" s="14">
        <f t="shared" si="58"/>
        <v>42075.942627314813</v>
      </c>
      <c r="T1901">
        <f t="shared" si="59"/>
        <v>2015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 s="16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>ROUND(E1902/D1902*100,0)</f>
        <v>100</v>
      </c>
      <c r="P1902" s="13">
        <f>IFERROR(ROUND(E1902/L1902,2),0)</f>
        <v>80.16</v>
      </c>
      <c r="Q1902" s="18" t="s">
        <v>8321</v>
      </c>
      <c r="R1902" t="s">
        <v>8332</v>
      </c>
      <c r="S1902" s="14">
        <f t="shared" si="58"/>
        <v>42200.758240740746</v>
      </c>
      <c r="T1902">
        <f t="shared" si="59"/>
        <v>2015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 s="16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>ROUND(E1903/D1903*100,0)</f>
        <v>100</v>
      </c>
      <c r="P1903" s="13">
        <f>IFERROR(ROUND(E1903/L1903,2),0)</f>
        <v>117.88</v>
      </c>
      <c r="Q1903" s="18" t="s">
        <v>8323</v>
      </c>
      <c r="R1903" t="s">
        <v>8326</v>
      </c>
      <c r="S1903" s="14">
        <f t="shared" si="58"/>
        <v>42482.43478009259</v>
      </c>
      <c r="T1903">
        <f t="shared" si="59"/>
        <v>2016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 s="16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>ROUND(E1904/D1904*100,0)</f>
        <v>133</v>
      </c>
      <c r="P1904" s="13">
        <f>IFERROR(ROUND(E1904/L1904,2),0)</f>
        <v>38.5</v>
      </c>
      <c r="Q1904" s="18" t="s">
        <v>8323</v>
      </c>
      <c r="R1904" t="s">
        <v>8326</v>
      </c>
      <c r="S1904" s="14">
        <f t="shared" si="58"/>
        <v>40884.066678240742</v>
      </c>
      <c r="T1904">
        <f t="shared" si="59"/>
        <v>2011</v>
      </c>
    </row>
    <row r="1905" spans="1:20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 s="16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>ROUND(E1905/D1905*100,0)</f>
        <v>40</v>
      </c>
      <c r="P1905" s="13">
        <f>IFERROR(ROUND(E1905/L1905,2),0)</f>
        <v>83.38</v>
      </c>
      <c r="Q1905" s="18" t="s">
        <v>8327</v>
      </c>
      <c r="R1905" t="s">
        <v>8328</v>
      </c>
      <c r="S1905" s="14">
        <f t="shared" si="58"/>
        <v>42371.935590277775</v>
      </c>
      <c r="T1905">
        <f t="shared" si="59"/>
        <v>2016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 s="1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>ROUND(E1906/D1906*100,0)</f>
        <v>100</v>
      </c>
      <c r="P1906" s="13">
        <f>IFERROR(ROUND(E1906/L1906,2),0)</f>
        <v>57.17</v>
      </c>
      <c r="Q1906" s="18" t="s">
        <v>8323</v>
      </c>
      <c r="R1906" t="s">
        <v>8326</v>
      </c>
      <c r="S1906" s="14">
        <f t="shared" si="58"/>
        <v>42165.462627314817</v>
      </c>
      <c r="T1906">
        <f t="shared" si="59"/>
        <v>2015</v>
      </c>
    </row>
    <row r="1907" spans="1:20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 s="16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>ROUND(E1907/D1907*100,0)</f>
        <v>100</v>
      </c>
      <c r="P1907" s="13">
        <f>IFERROR(ROUND(E1907/L1907,2),0)</f>
        <v>66.69</v>
      </c>
      <c r="Q1907" s="18" t="s">
        <v>8327</v>
      </c>
      <c r="R1907" t="s">
        <v>8331</v>
      </c>
      <c r="S1907" s="14">
        <f t="shared" si="58"/>
        <v>40876.169664351852</v>
      </c>
      <c r="T1907">
        <f t="shared" si="59"/>
        <v>2011</v>
      </c>
    </row>
    <row r="1908" spans="1:20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 s="16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>ROUND(E1908/D1908*100,0)</f>
        <v>100</v>
      </c>
      <c r="P1908" s="13">
        <f>IFERROR(ROUND(E1908/L1908,2),0)</f>
        <v>105.26</v>
      </c>
      <c r="Q1908" s="18" t="s">
        <v>8321</v>
      </c>
      <c r="R1908" t="s">
        <v>8332</v>
      </c>
      <c r="S1908" s="14">
        <f t="shared" si="58"/>
        <v>41887.568912037037</v>
      </c>
      <c r="T1908">
        <f t="shared" si="59"/>
        <v>2014</v>
      </c>
    </row>
    <row r="1909" spans="1:20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 s="16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>ROUND(E1909/D1909*100,0)</f>
        <v>100</v>
      </c>
      <c r="P1909" s="13">
        <f>IFERROR(ROUND(E1909/L1909,2),0)</f>
        <v>133.33000000000001</v>
      </c>
      <c r="Q1909" s="18" t="s">
        <v>8321</v>
      </c>
      <c r="R1909" t="s">
        <v>8332</v>
      </c>
      <c r="S1909" s="14">
        <f t="shared" si="58"/>
        <v>41874.098807870374</v>
      </c>
      <c r="T1909">
        <f t="shared" si="59"/>
        <v>2014</v>
      </c>
    </row>
    <row r="1910" spans="1:20" ht="48" x14ac:dyDescent="0.2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 s="16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>ROUND(E1910/D1910*100,0)</f>
        <v>100</v>
      </c>
      <c r="P1910" s="13">
        <f>IFERROR(ROUND(E1910/L1910,2),0)</f>
        <v>285.70999999999998</v>
      </c>
      <c r="Q1910" s="18" t="s">
        <v>8327</v>
      </c>
      <c r="R1910" t="s">
        <v>8329</v>
      </c>
      <c r="S1910" s="14">
        <f t="shared" si="58"/>
        <v>41564.194131944445</v>
      </c>
      <c r="T1910">
        <f t="shared" si="59"/>
        <v>2013</v>
      </c>
    </row>
    <row r="1911" spans="1:20" ht="48" x14ac:dyDescent="0.2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 s="16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>ROUND(E1911/D1911*100,0)</f>
        <v>100</v>
      </c>
      <c r="P1911" s="13">
        <f>IFERROR(ROUND(E1911/L1911,2),0)</f>
        <v>42.55</v>
      </c>
      <c r="Q1911" s="18" t="s">
        <v>8327</v>
      </c>
      <c r="R1911" t="s">
        <v>8328</v>
      </c>
      <c r="S1911" s="14">
        <f t="shared" si="58"/>
        <v>41193.748483796298</v>
      </c>
      <c r="T1911">
        <f t="shared" si="59"/>
        <v>2012</v>
      </c>
    </row>
    <row r="1912" spans="1:20" ht="48" x14ac:dyDescent="0.2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 s="16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>ROUND(E1912/D1912*100,0)</f>
        <v>100</v>
      </c>
      <c r="P1912" s="13">
        <f>IFERROR(ROUND(E1912/L1912,2),0)</f>
        <v>250</v>
      </c>
      <c r="Q1912" s="18" t="s">
        <v>8327</v>
      </c>
      <c r="R1912" t="s">
        <v>8328</v>
      </c>
      <c r="S1912" s="14">
        <f t="shared" si="58"/>
        <v>42227.936157407406</v>
      </c>
      <c r="T1912">
        <f t="shared" si="59"/>
        <v>2015</v>
      </c>
    </row>
    <row r="1913" spans="1:20" ht="48" x14ac:dyDescent="0.2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 s="16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>ROUND(E1913/D1913*100,0)</f>
        <v>100</v>
      </c>
      <c r="P1913" s="13">
        <f>IFERROR(ROUND(E1913/L1913,2),0)</f>
        <v>133.33000000000001</v>
      </c>
      <c r="Q1913" s="18" t="s">
        <v>8323</v>
      </c>
      <c r="R1913" t="s">
        <v>8326</v>
      </c>
      <c r="S1913" s="14">
        <f t="shared" si="58"/>
        <v>41953.8675</v>
      </c>
      <c r="T1913">
        <f t="shared" si="59"/>
        <v>2014</v>
      </c>
    </row>
    <row r="1914" spans="1:20" ht="48" x14ac:dyDescent="0.2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 s="16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>ROUND(E1914/D1914*100,0)</f>
        <v>100</v>
      </c>
      <c r="P1914" s="13">
        <f>IFERROR(ROUND(E1914/L1914,2),0)</f>
        <v>117.65</v>
      </c>
      <c r="Q1914" s="18" t="s">
        <v>8323</v>
      </c>
      <c r="R1914" t="s">
        <v>8326</v>
      </c>
      <c r="S1914" s="14">
        <f t="shared" si="58"/>
        <v>42150.462083333332</v>
      </c>
      <c r="T1914">
        <f t="shared" si="59"/>
        <v>2015</v>
      </c>
    </row>
    <row r="1915" spans="1:20" ht="48" x14ac:dyDescent="0.2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 s="16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>ROUND(E1915/D1915*100,0)</f>
        <v>100</v>
      </c>
      <c r="P1915" s="13">
        <f>IFERROR(ROUND(E1915/L1915,2),0)</f>
        <v>95.24</v>
      </c>
      <c r="Q1915" s="18" t="s">
        <v>8323</v>
      </c>
      <c r="R1915" t="s">
        <v>8326</v>
      </c>
      <c r="S1915" s="14">
        <f t="shared" si="58"/>
        <v>41839.730937500004</v>
      </c>
      <c r="T1915">
        <f t="shared" si="59"/>
        <v>2014</v>
      </c>
    </row>
    <row r="1916" spans="1:20" ht="48" x14ac:dyDescent="0.2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 s="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>ROUND(E1916/D1916*100,0)</f>
        <v>100</v>
      </c>
      <c r="P1916" s="13">
        <f>IFERROR(ROUND(E1916/L1916,2),0)</f>
        <v>64.52</v>
      </c>
      <c r="Q1916" s="18" t="s">
        <v>8323</v>
      </c>
      <c r="R1916" t="s">
        <v>8326</v>
      </c>
      <c r="S1916" s="14">
        <f t="shared" si="58"/>
        <v>42272.530509259261</v>
      </c>
      <c r="T1916">
        <f t="shared" si="59"/>
        <v>2015</v>
      </c>
    </row>
    <row r="1917" spans="1:20" ht="48" x14ac:dyDescent="0.2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 s="16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>ROUND(E1917/D1917*100,0)</f>
        <v>100</v>
      </c>
      <c r="P1917" s="13">
        <f>IFERROR(ROUND(E1917/L1917,2),0)</f>
        <v>68.97</v>
      </c>
      <c r="Q1917" s="18" t="s">
        <v>8323</v>
      </c>
      <c r="R1917" t="s">
        <v>8326</v>
      </c>
      <c r="S1917" s="14">
        <f t="shared" si="58"/>
        <v>42460.741747685184</v>
      </c>
      <c r="T1917">
        <f t="shared" si="59"/>
        <v>2016</v>
      </c>
    </row>
    <row r="1918" spans="1:20" ht="48" x14ac:dyDescent="0.2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 s="16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>ROUND(E1918/D1918*100,0)</f>
        <v>100</v>
      </c>
      <c r="P1918" s="13">
        <f>IFERROR(ROUND(E1918/L1918,2),0)</f>
        <v>100</v>
      </c>
      <c r="Q1918" s="18" t="s">
        <v>8323</v>
      </c>
      <c r="R1918" t="s">
        <v>8335</v>
      </c>
      <c r="S1918" s="14">
        <f t="shared" si="58"/>
        <v>42138.930671296301</v>
      </c>
      <c r="T1918">
        <f t="shared" si="59"/>
        <v>2015</v>
      </c>
    </row>
    <row r="1919" spans="1:20" ht="48" x14ac:dyDescent="0.2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 s="16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>ROUND(E1919/D1919*100,0)</f>
        <v>133</v>
      </c>
      <c r="P1919" s="13">
        <f>IFERROR(ROUND(E1919/L1919,2),0)</f>
        <v>86.96</v>
      </c>
      <c r="Q1919" s="18" t="s">
        <v>8327</v>
      </c>
      <c r="R1919" t="s">
        <v>8331</v>
      </c>
      <c r="S1919" s="14">
        <f t="shared" si="58"/>
        <v>41876.18618055556</v>
      </c>
      <c r="T1919">
        <f t="shared" si="59"/>
        <v>2014</v>
      </c>
    </row>
    <row r="1920" spans="1:20" ht="32" x14ac:dyDescent="0.2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 s="16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>ROUND(E1920/D1920*100,0)</f>
        <v>133</v>
      </c>
      <c r="P1920" s="13">
        <f>IFERROR(ROUND(E1920/L1920,2),0)</f>
        <v>36.36</v>
      </c>
      <c r="Q1920" s="18" t="s">
        <v>8323</v>
      </c>
      <c r="R1920" t="s">
        <v>8335</v>
      </c>
      <c r="S1920" s="14">
        <f t="shared" si="58"/>
        <v>41803.457326388889</v>
      </c>
      <c r="T1920">
        <f t="shared" si="59"/>
        <v>2014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 s="16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>ROUND(E1921/D1921*100,0)</f>
        <v>133</v>
      </c>
      <c r="P1921" s="13">
        <f>IFERROR(ROUND(E1921/L1921,2),0)</f>
        <v>27.3</v>
      </c>
      <c r="Q1921" s="18" t="s">
        <v>8327</v>
      </c>
      <c r="R1921" t="s">
        <v>8329</v>
      </c>
      <c r="S1921" s="14">
        <f t="shared" si="58"/>
        <v>41312.311562499999</v>
      </c>
      <c r="T1921">
        <f t="shared" si="59"/>
        <v>2013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 s="16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>ROUND(E1922/D1922*100,0)</f>
        <v>40</v>
      </c>
      <c r="P1922" s="13">
        <f>IFERROR(ROUND(E1922/L1922,2),0)</f>
        <v>60.24</v>
      </c>
      <c r="Q1922" s="18" t="s">
        <v>8313</v>
      </c>
      <c r="R1922" t="s">
        <v>8314</v>
      </c>
      <c r="S1922" s="14">
        <f t="shared" si="58"/>
        <v>42003.655555555553</v>
      </c>
      <c r="T1922">
        <f t="shared" si="59"/>
        <v>2014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 s="16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>ROUND(E1923/D1923*100,0)</f>
        <v>7</v>
      </c>
      <c r="P1923" s="13">
        <f>IFERROR(ROUND(E1923/L1923,2),0)</f>
        <v>82.58</v>
      </c>
      <c r="Q1923" s="18" t="s">
        <v>8327</v>
      </c>
      <c r="R1923" t="s">
        <v>8350</v>
      </c>
      <c r="S1923" s="14">
        <f t="shared" ref="S1923:S1986" si="60">(((J1923/60)/60)/24)+DATE(1970,1,1)</f>
        <v>41004.139108796298</v>
      </c>
      <c r="T1923">
        <f t="shared" ref="T1923:T1986" si="61">YEAR(S1923)</f>
        <v>2012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 s="16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>ROUND(E1924/D1924*100,0)</f>
        <v>131</v>
      </c>
      <c r="P1924" s="13">
        <f>IFERROR(ROUND(E1924/L1924,2),0)</f>
        <v>26.59</v>
      </c>
      <c r="Q1924" s="18" t="s">
        <v>8308</v>
      </c>
      <c r="R1924" t="s">
        <v>8315</v>
      </c>
      <c r="S1924" s="14">
        <f t="shared" si="60"/>
        <v>42689.74324074074</v>
      </c>
      <c r="T1924">
        <f t="shared" si="61"/>
        <v>2016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 s="16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>ROUND(E1925/D1925*100,0)</f>
        <v>8</v>
      </c>
      <c r="P1925" s="13">
        <f>IFERROR(ROUND(E1925/L1925,2),0)</f>
        <v>115.71</v>
      </c>
      <c r="Q1925" s="18" t="s">
        <v>8327</v>
      </c>
      <c r="R1925" t="s">
        <v>8330</v>
      </c>
      <c r="S1925" s="14">
        <f t="shared" si="60"/>
        <v>42095.918530092589</v>
      </c>
      <c r="T1925">
        <f t="shared" si="61"/>
        <v>2015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 s="1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>ROUND(E1926/D1926*100,0)</f>
        <v>112</v>
      </c>
      <c r="P1926" s="13">
        <f>IFERROR(ROUND(E1926/L1926,2),0)</f>
        <v>65.17</v>
      </c>
      <c r="Q1926" s="18" t="s">
        <v>8323</v>
      </c>
      <c r="R1926" t="s">
        <v>8326</v>
      </c>
      <c r="S1926" s="14">
        <f t="shared" si="60"/>
        <v>42524.782638888893</v>
      </c>
      <c r="T1926">
        <f t="shared" si="61"/>
        <v>2016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 s="16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>ROUND(E1927/D1927*100,0)</f>
        <v>130</v>
      </c>
      <c r="P1927" s="13">
        <f>IFERROR(ROUND(E1927/L1927,2),0)</f>
        <v>38.24</v>
      </c>
      <c r="Q1927" s="18" t="s">
        <v>8323</v>
      </c>
      <c r="R1927" t="s">
        <v>8326</v>
      </c>
      <c r="S1927" s="14">
        <f t="shared" si="60"/>
        <v>41915.437210648146</v>
      </c>
      <c r="T1927">
        <f t="shared" si="61"/>
        <v>2014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 s="16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>ROUND(E1928/D1928*100,0)</f>
        <v>108</v>
      </c>
      <c r="P1928" s="13">
        <f>IFERROR(ROUND(E1928/L1928,2),0)</f>
        <v>60.66</v>
      </c>
      <c r="Q1928" s="18" t="s">
        <v>8327</v>
      </c>
      <c r="R1928" t="s">
        <v>8331</v>
      </c>
      <c r="S1928" s="14">
        <f t="shared" si="60"/>
        <v>41325.525752314818</v>
      </c>
      <c r="T1928">
        <f t="shared" si="61"/>
        <v>2013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 s="16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>ROUND(E1929/D1929*100,0)</f>
        <v>155</v>
      </c>
      <c r="P1929" s="13">
        <f>IFERROR(ROUND(E1929/L1929,2),0)</f>
        <v>102.11</v>
      </c>
      <c r="Q1929" s="18" t="s">
        <v>8321</v>
      </c>
      <c r="R1929" t="s">
        <v>8332</v>
      </c>
      <c r="S1929" s="14">
        <f t="shared" si="60"/>
        <v>41828.515555555554</v>
      </c>
      <c r="T1929">
        <f t="shared" si="61"/>
        <v>2014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 s="16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>ROUND(E1930/D1930*100,0)</f>
        <v>4</v>
      </c>
      <c r="P1930" s="13">
        <f>IFERROR(ROUND(E1930/L1930,2),0)</f>
        <v>48.43</v>
      </c>
      <c r="Q1930" s="18" t="s">
        <v>8327</v>
      </c>
      <c r="R1930" t="s">
        <v>8354</v>
      </c>
      <c r="S1930" s="14">
        <f t="shared" si="60"/>
        <v>41715.874780092592</v>
      </c>
      <c r="T1930">
        <f t="shared" si="61"/>
        <v>2014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 s="16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>ROUND(E1931/D1931*100,0)</f>
        <v>113</v>
      </c>
      <c r="P1931" s="13">
        <f>IFERROR(ROUND(E1931/L1931,2),0)</f>
        <v>39.18</v>
      </c>
      <c r="Q1931" s="18" t="s">
        <v>8327</v>
      </c>
      <c r="R1931" t="s">
        <v>8338</v>
      </c>
      <c r="S1931" s="14">
        <f t="shared" si="60"/>
        <v>41034.656597222223</v>
      </c>
      <c r="T1931">
        <f t="shared" si="61"/>
        <v>2012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 s="16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>ROUND(E1932/D1932*100,0)</f>
        <v>128</v>
      </c>
      <c r="P1932" s="13">
        <f>IFERROR(ROUND(E1932/L1932,2),0)</f>
        <v>51.89</v>
      </c>
      <c r="Q1932" s="18" t="s">
        <v>8323</v>
      </c>
      <c r="R1932" t="s">
        <v>8324</v>
      </c>
      <c r="S1932" s="14">
        <f t="shared" si="60"/>
        <v>42253.688043981485</v>
      </c>
      <c r="T1932">
        <f t="shared" si="61"/>
        <v>2015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 s="16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>ROUND(E1933/D1933*100,0)</f>
        <v>128</v>
      </c>
      <c r="P1933" s="13">
        <f>IFERROR(ROUND(E1933/L1933,2),0)</f>
        <v>34.25</v>
      </c>
      <c r="Q1933" s="18" t="s">
        <v>8323</v>
      </c>
      <c r="R1933" t="s">
        <v>8326</v>
      </c>
      <c r="S1933" s="14">
        <f t="shared" si="60"/>
        <v>41781.855092592588</v>
      </c>
      <c r="T1933">
        <f t="shared" si="61"/>
        <v>2014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 s="16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>ROUND(E1934/D1934*100,0)</f>
        <v>128</v>
      </c>
      <c r="P1934" s="13">
        <f>IFERROR(ROUND(E1934/L1934,2),0)</f>
        <v>45.55</v>
      </c>
      <c r="Q1934" s="18" t="s">
        <v>8327</v>
      </c>
      <c r="R1934" t="s">
        <v>8328</v>
      </c>
      <c r="S1934" s="14">
        <f t="shared" si="60"/>
        <v>41036.946469907409</v>
      </c>
      <c r="T1934">
        <f t="shared" si="61"/>
        <v>2012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 s="16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>ROUND(E1935/D1935*100,0)</f>
        <v>10</v>
      </c>
      <c r="P1935" s="13">
        <f>IFERROR(ROUND(E1935/L1935,2),0)</f>
        <v>73.459999999999994</v>
      </c>
      <c r="Q1935" s="18" t="s">
        <v>8321</v>
      </c>
      <c r="R1935" t="s">
        <v>8339</v>
      </c>
      <c r="S1935" s="14">
        <f t="shared" si="60"/>
        <v>40043.895462962959</v>
      </c>
      <c r="T1935">
        <f t="shared" si="61"/>
        <v>2009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 s="1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>ROUND(E1936/D1936*100,0)</f>
        <v>19</v>
      </c>
      <c r="P1936" s="13">
        <f>IFERROR(ROUND(E1936/L1936,2),0)</f>
        <v>381.6</v>
      </c>
      <c r="Q1936" s="18" t="s">
        <v>8323</v>
      </c>
      <c r="R1936" t="s">
        <v>8326</v>
      </c>
      <c r="S1936" s="14">
        <f t="shared" si="60"/>
        <v>42370.90320601852</v>
      </c>
      <c r="T1936">
        <f t="shared" si="61"/>
        <v>2016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 s="16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>ROUND(E1937/D1937*100,0)</f>
        <v>8</v>
      </c>
      <c r="P1937" s="13">
        <f>IFERROR(ROUND(E1937/L1937,2),0)</f>
        <v>65.41</v>
      </c>
      <c r="Q1937" s="18" t="s">
        <v>8308</v>
      </c>
      <c r="R1937" t="s">
        <v>8340</v>
      </c>
      <c r="S1937" s="14">
        <f t="shared" si="60"/>
        <v>41923.857511574075</v>
      </c>
      <c r="T1937">
        <f t="shared" si="61"/>
        <v>2014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 s="16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>ROUND(E1938/D1938*100,0)</f>
        <v>6</v>
      </c>
      <c r="P1938" s="13">
        <f>IFERROR(ROUND(E1938/L1938,2),0)</f>
        <v>82.09</v>
      </c>
      <c r="Q1938" s="18" t="s">
        <v>8308</v>
      </c>
      <c r="R1938" t="s">
        <v>8310</v>
      </c>
      <c r="S1938" s="14">
        <f t="shared" si="60"/>
        <v>42339.967708333337</v>
      </c>
      <c r="T1938">
        <f t="shared" si="61"/>
        <v>2015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 s="16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>ROUND(E1939/D1939*100,0)</f>
        <v>188</v>
      </c>
      <c r="P1939" s="13">
        <f>IFERROR(ROUND(E1939/L1939,2),0)</f>
        <v>35.549999999999997</v>
      </c>
      <c r="Q1939" s="18" t="s">
        <v>8308</v>
      </c>
      <c r="R1939" t="s">
        <v>8315</v>
      </c>
      <c r="S1939" s="14">
        <f t="shared" si="60"/>
        <v>42273.884305555555</v>
      </c>
      <c r="T1939">
        <f t="shared" si="61"/>
        <v>2015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 s="16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>ROUND(E1940/D1940*100,0)</f>
        <v>157</v>
      </c>
      <c r="P1940" s="13">
        <f>IFERROR(ROUND(E1940/L1940,2),0)</f>
        <v>37.67</v>
      </c>
      <c r="Q1940" s="18" t="s">
        <v>8327</v>
      </c>
      <c r="R1940" t="s">
        <v>8328</v>
      </c>
      <c r="S1940" s="14">
        <f t="shared" si="60"/>
        <v>41037.551585648151</v>
      </c>
      <c r="T1940">
        <f t="shared" si="61"/>
        <v>2012</v>
      </c>
    </row>
    <row r="1941" spans="1:20" ht="48" x14ac:dyDescent="0.2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 s="16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>ROUND(E1941/D1941*100,0)</f>
        <v>6</v>
      </c>
      <c r="P1941" s="13">
        <f>IFERROR(ROUND(E1941/L1941,2),0)</f>
        <v>98.79</v>
      </c>
      <c r="Q1941" s="18" t="s">
        <v>8313</v>
      </c>
      <c r="R1941" t="s">
        <v>8314</v>
      </c>
      <c r="S1941" s="14">
        <f t="shared" si="60"/>
        <v>41978.760393518518</v>
      </c>
      <c r="T1941">
        <f t="shared" si="61"/>
        <v>2014</v>
      </c>
    </row>
    <row r="1942" spans="1:20" ht="48" x14ac:dyDescent="0.2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 s="16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>ROUND(E1942/D1942*100,0)</f>
        <v>125</v>
      </c>
      <c r="P1942" s="13">
        <f>IFERROR(ROUND(E1942/L1942,2),0)</f>
        <v>23.17</v>
      </c>
      <c r="Q1942" s="18" t="s">
        <v>8311</v>
      </c>
      <c r="R1942" t="s">
        <v>8312</v>
      </c>
      <c r="S1942" s="14">
        <f t="shared" si="60"/>
        <v>41250.827118055553</v>
      </c>
      <c r="T1942">
        <f t="shared" si="61"/>
        <v>2012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 s="16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>ROUND(E1943/D1943*100,0)</f>
        <v>9</v>
      </c>
      <c r="P1943" s="13">
        <f>IFERROR(ROUND(E1943/L1943,2),0)</f>
        <v>170.55</v>
      </c>
      <c r="Q1943" s="18" t="s">
        <v>8321</v>
      </c>
      <c r="R1943" t="s">
        <v>8339</v>
      </c>
      <c r="S1943" s="14">
        <f t="shared" si="60"/>
        <v>42296.261087962965</v>
      </c>
      <c r="T1943">
        <f t="shared" si="61"/>
        <v>2015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 s="16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>ROUND(E1944/D1944*100,0)</f>
        <v>125</v>
      </c>
      <c r="P1944" s="13">
        <f>IFERROR(ROUND(E1944/L1944,2),0)</f>
        <v>36.08</v>
      </c>
      <c r="Q1944" s="18" t="s">
        <v>8323</v>
      </c>
      <c r="R1944" t="s">
        <v>8326</v>
      </c>
      <c r="S1944" s="14">
        <f t="shared" si="60"/>
        <v>42709.134780092587</v>
      </c>
      <c r="T1944">
        <f t="shared" si="61"/>
        <v>2016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 s="16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>ROUND(E1945/D1945*100,0)</f>
        <v>187</v>
      </c>
      <c r="P1945" s="13">
        <f>IFERROR(ROUND(E1945/L1945,2),0)</f>
        <v>37.46</v>
      </c>
      <c r="Q1945" s="18" t="s">
        <v>8308</v>
      </c>
      <c r="R1945" t="s">
        <v>8315</v>
      </c>
      <c r="S1945" s="14">
        <f t="shared" si="60"/>
        <v>42636.614745370374</v>
      </c>
      <c r="T1945">
        <f t="shared" si="61"/>
        <v>2016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 s="1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>ROUND(E1946/D1946*100,0)</f>
        <v>187</v>
      </c>
      <c r="P1946" s="13">
        <f>IFERROR(ROUND(E1946/L1946,2),0)</f>
        <v>20.12</v>
      </c>
      <c r="Q1946" s="18" t="s">
        <v>8323</v>
      </c>
      <c r="R1946" t="s">
        <v>8326</v>
      </c>
      <c r="S1946" s="14">
        <f t="shared" si="60"/>
        <v>42313.703900462962</v>
      </c>
      <c r="T1946">
        <f t="shared" si="61"/>
        <v>2015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 s="16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>ROUND(E1947/D1947*100,0)</f>
        <v>110</v>
      </c>
      <c r="P1947" s="13">
        <f>IFERROR(ROUND(E1947/L1947,2),0)</f>
        <v>35.96</v>
      </c>
      <c r="Q1947" s="18" t="s">
        <v>8323</v>
      </c>
      <c r="R1947" t="s">
        <v>8326</v>
      </c>
      <c r="S1947" s="14">
        <f t="shared" si="60"/>
        <v>42256.764212962968</v>
      </c>
      <c r="T1947">
        <f t="shared" si="61"/>
        <v>2015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 s="16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>ROUND(E1948/D1948*100,0)</f>
        <v>2</v>
      </c>
      <c r="P1948" s="13">
        <f>IFERROR(ROUND(E1948/L1948,2),0)</f>
        <v>311.17</v>
      </c>
      <c r="Q1948" s="18" t="s">
        <v>8321</v>
      </c>
      <c r="R1948" t="s">
        <v>8337</v>
      </c>
      <c r="S1948" s="14">
        <f t="shared" si="60"/>
        <v>42628.22792824074</v>
      </c>
      <c r="T1948">
        <f t="shared" si="61"/>
        <v>2016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 s="16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>ROUND(E1949/D1949*100,0)</f>
        <v>107</v>
      </c>
      <c r="P1949" s="13">
        <f>IFERROR(ROUND(E1949/L1949,2),0)</f>
        <v>45.54</v>
      </c>
      <c r="Q1949" s="18" t="s">
        <v>8323</v>
      </c>
      <c r="R1949" t="s">
        <v>8324</v>
      </c>
      <c r="S1949" s="14">
        <f t="shared" si="60"/>
        <v>42233.747349537036</v>
      </c>
      <c r="T1949">
        <f t="shared" si="61"/>
        <v>2015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 s="16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>ROUND(E1950/D1950*100,0)</f>
        <v>19</v>
      </c>
      <c r="P1950" s="13">
        <f>IFERROR(ROUND(E1950/L1950,2),0)</f>
        <v>155.33000000000001</v>
      </c>
      <c r="Q1950" s="18" t="s">
        <v>8308</v>
      </c>
      <c r="R1950" t="s">
        <v>8310</v>
      </c>
      <c r="S1950" s="14">
        <f t="shared" si="60"/>
        <v>42688.711354166662</v>
      </c>
      <c r="T1950">
        <f t="shared" si="61"/>
        <v>2016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 s="16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>ROUND(E1951/D1951*100,0)</f>
        <v>9</v>
      </c>
      <c r="P1951" s="13">
        <f>IFERROR(ROUND(E1951/L1951,2),0)</f>
        <v>60.06</v>
      </c>
      <c r="Q1951" s="18" t="s">
        <v>8323</v>
      </c>
      <c r="R1951" t="s">
        <v>8326</v>
      </c>
      <c r="S1951" s="14">
        <f t="shared" si="60"/>
        <v>42205.171018518522</v>
      </c>
      <c r="T1951">
        <f t="shared" si="61"/>
        <v>2015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 s="16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>ROUND(E1952/D1952*100,0)</f>
        <v>109</v>
      </c>
      <c r="P1952" s="13">
        <f>IFERROR(ROUND(E1952/L1952,2),0)</f>
        <v>132.86000000000001</v>
      </c>
      <c r="Q1952" s="18" t="s">
        <v>8327</v>
      </c>
      <c r="R1952" t="s">
        <v>8331</v>
      </c>
      <c r="S1952" s="14">
        <f t="shared" si="60"/>
        <v>41277.186111111114</v>
      </c>
      <c r="T1952">
        <f t="shared" si="61"/>
        <v>2013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 s="16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>ROUND(E1953/D1953*100,0)</f>
        <v>186</v>
      </c>
      <c r="P1953" s="13">
        <f>IFERROR(ROUND(E1953/L1953,2),0)</f>
        <v>80.87</v>
      </c>
      <c r="Q1953" s="18" t="s">
        <v>8323</v>
      </c>
      <c r="R1953" t="s">
        <v>8326</v>
      </c>
      <c r="S1953" s="14">
        <f t="shared" si="60"/>
        <v>42552.048356481479</v>
      </c>
      <c r="T1953">
        <f t="shared" si="61"/>
        <v>2016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 s="16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>ROUND(E1954/D1954*100,0)</f>
        <v>186</v>
      </c>
      <c r="P1954" s="13">
        <f>IFERROR(ROUND(E1954/L1954,2),0)</f>
        <v>41.22</v>
      </c>
      <c r="Q1954" s="18" t="s">
        <v>8323</v>
      </c>
      <c r="R1954" t="s">
        <v>8326</v>
      </c>
      <c r="S1954" s="14">
        <f t="shared" si="60"/>
        <v>41861.524837962963</v>
      </c>
      <c r="T1954">
        <f t="shared" si="61"/>
        <v>2014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 s="16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>ROUND(E1955/D1955*100,0)</f>
        <v>307</v>
      </c>
      <c r="P1955" s="13">
        <f>IFERROR(ROUND(E1955/L1955,2),0)</f>
        <v>61.37</v>
      </c>
      <c r="Q1955" s="18" t="s">
        <v>8327</v>
      </c>
      <c r="R1955" t="s">
        <v>8331</v>
      </c>
      <c r="S1955" s="14">
        <f t="shared" si="60"/>
        <v>40926.047858796301</v>
      </c>
      <c r="T1955">
        <f t="shared" si="61"/>
        <v>2012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 s="1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>ROUND(E1956/D1956*100,0)</f>
        <v>117</v>
      </c>
      <c r="P1956" s="13">
        <f>IFERROR(ROUND(E1956/L1956,2),0)</f>
        <v>44.85</v>
      </c>
      <c r="Q1956" s="18" t="s">
        <v>8308</v>
      </c>
      <c r="R1956" t="s">
        <v>8309</v>
      </c>
      <c r="S1956" s="14">
        <f t="shared" si="60"/>
        <v>40761.604421296295</v>
      </c>
      <c r="T1956">
        <f t="shared" si="61"/>
        <v>2011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 s="16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>ROUND(E1957/D1957*100,0)</f>
        <v>141</v>
      </c>
      <c r="P1957" s="13">
        <f>IFERROR(ROUND(E1957/L1957,2),0)</f>
        <v>67.959999999999994</v>
      </c>
      <c r="Q1957" s="18" t="s">
        <v>8323</v>
      </c>
      <c r="R1957" t="s">
        <v>8326</v>
      </c>
      <c r="S1957" s="14">
        <f t="shared" si="60"/>
        <v>42072.576249999998</v>
      </c>
      <c r="T1957">
        <f t="shared" si="61"/>
        <v>2015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 s="16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>ROUND(E1958/D1958*100,0)</f>
        <v>122</v>
      </c>
      <c r="P1958" s="13">
        <f>IFERROR(ROUND(E1958/L1958,2),0)</f>
        <v>73.239999999999995</v>
      </c>
      <c r="Q1958" s="18" t="s">
        <v>8323</v>
      </c>
      <c r="R1958" t="s">
        <v>8326</v>
      </c>
      <c r="S1958" s="14">
        <f t="shared" si="60"/>
        <v>41912.858946759261</v>
      </c>
      <c r="T1958">
        <f t="shared" si="61"/>
        <v>2014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 s="16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>ROUND(E1959/D1959*100,0)</f>
        <v>6</v>
      </c>
      <c r="P1959" s="13">
        <f>IFERROR(ROUND(E1959/L1959,2),0)</f>
        <v>87.14</v>
      </c>
      <c r="Q1959" s="18" t="s">
        <v>8321</v>
      </c>
      <c r="R1959" t="s">
        <v>8339</v>
      </c>
      <c r="S1959" s="14">
        <f t="shared" si="60"/>
        <v>41162.672326388885</v>
      </c>
      <c r="T1959">
        <f t="shared" si="61"/>
        <v>2012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 s="16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>ROUND(E1960/D1960*100,0)</f>
        <v>102</v>
      </c>
      <c r="P1960" s="13">
        <f>IFERROR(ROUND(E1960/L1960,2),0)</f>
        <v>61</v>
      </c>
      <c r="Q1960" s="18" t="s">
        <v>8323</v>
      </c>
      <c r="R1960" t="s">
        <v>8326</v>
      </c>
      <c r="S1960" s="14">
        <f t="shared" si="60"/>
        <v>42167.533159722225</v>
      </c>
      <c r="T1960">
        <f t="shared" si="61"/>
        <v>2015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 s="16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>ROUND(E1961/D1961*100,0)</f>
        <v>15</v>
      </c>
      <c r="P1961" s="13">
        <f>IFERROR(ROUND(E1961/L1961,2),0)</f>
        <v>140.54</v>
      </c>
      <c r="Q1961" s="18" t="s">
        <v>8323</v>
      </c>
      <c r="R1961" t="s">
        <v>8324</v>
      </c>
      <c r="S1961" s="14">
        <f t="shared" si="60"/>
        <v>41902.622395833336</v>
      </c>
      <c r="T1961">
        <f t="shared" si="61"/>
        <v>2014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 s="16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>ROUND(E1962/D1962*100,0)</f>
        <v>122</v>
      </c>
      <c r="P1962" s="13">
        <f>IFERROR(ROUND(E1962/L1962,2),0)</f>
        <v>70.23</v>
      </c>
      <c r="Q1962" s="18" t="s">
        <v>8323</v>
      </c>
      <c r="R1962" t="s">
        <v>8326</v>
      </c>
      <c r="S1962" s="14">
        <f t="shared" si="60"/>
        <v>42054.849050925928</v>
      </c>
      <c r="T1962">
        <f t="shared" si="61"/>
        <v>2015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 s="16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>ROUND(E1963/D1963*100,0)</f>
        <v>12</v>
      </c>
      <c r="P1963" s="13">
        <f>IFERROR(ROUND(E1963/L1963,2),0)</f>
        <v>96.05</v>
      </c>
      <c r="Q1963" s="18" t="s">
        <v>8319</v>
      </c>
      <c r="R1963" t="s">
        <v>8345</v>
      </c>
      <c r="S1963" s="14">
        <f t="shared" si="60"/>
        <v>42760.244212962964</v>
      </c>
      <c r="T1963">
        <f t="shared" si="61"/>
        <v>2017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 s="16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>ROUND(E1964/D1964*100,0)</f>
        <v>9</v>
      </c>
      <c r="P1964" s="13">
        <f>IFERROR(ROUND(E1964/L1964,2),0)</f>
        <v>18.579999999999998</v>
      </c>
      <c r="Q1964" s="18" t="s">
        <v>8316</v>
      </c>
      <c r="R1964" t="s">
        <v>8334</v>
      </c>
      <c r="S1964" s="14">
        <f t="shared" si="60"/>
        <v>41740.138113425928</v>
      </c>
      <c r="T1964">
        <f t="shared" si="61"/>
        <v>2014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 s="16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>ROUND(E1965/D1965*100,0)</f>
        <v>121</v>
      </c>
      <c r="P1965" s="13">
        <f>IFERROR(ROUND(E1965/L1965,2),0)</f>
        <v>140</v>
      </c>
      <c r="Q1965" s="18" t="s">
        <v>8323</v>
      </c>
      <c r="R1965" t="s">
        <v>8326</v>
      </c>
      <c r="S1965" s="14">
        <f t="shared" si="60"/>
        <v>41879.913761574076</v>
      </c>
      <c r="T1965">
        <f t="shared" si="61"/>
        <v>2014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 s="1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>ROUND(E1966/D1966*100,0)</f>
        <v>121</v>
      </c>
      <c r="P1966" s="13">
        <f>IFERROR(ROUND(E1966/L1966,2),0)</f>
        <v>38.46</v>
      </c>
      <c r="Q1966" s="18" t="s">
        <v>8311</v>
      </c>
      <c r="R1966" t="s">
        <v>8312</v>
      </c>
      <c r="S1966" s="14">
        <f t="shared" si="60"/>
        <v>40939.979618055557</v>
      </c>
      <c r="T1966">
        <f t="shared" si="61"/>
        <v>2012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 s="16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>ROUND(E1967/D1967*100,0)</f>
        <v>100</v>
      </c>
      <c r="P1967" s="13">
        <f>IFERROR(ROUND(E1967/L1967,2),0)</f>
        <v>150.41999999999999</v>
      </c>
      <c r="Q1967" s="18" t="s">
        <v>8323</v>
      </c>
      <c r="R1967" t="s">
        <v>8326</v>
      </c>
      <c r="S1967" s="14">
        <f t="shared" si="60"/>
        <v>42017.88045138889</v>
      </c>
      <c r="T1967">
        <f t="shared" si="61"/>
        <v>2015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 s="16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>ROUND(E1968/D1968*100,0)</f>
        <v>7</v>
      </c>
      <c r="P1968" s="13">
        <f>IFERROR(ROUND(E1968/L1968,2),0)</f>
        <v>81.95</v>
      </c>
      <c r="Q1968" s="18" t="s">
        <v>8316</v>
      </c>
      <c r="R1968" t="s">
        <v>8334</v>
      </c>
      <c r="S1968" s="14">
        <f t="shared" si="60"/>
        <v>41712.762673611112</v>
      </c>
      <c r="T1968">
        <f t="shared" si="61"/>
        <v>2014</v>
      </c>
    </row>
    <row r="1969" spans="1:20" ht="48" x14ac:dyDescent="0.2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 s="16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>ROUND(E1969/D1969*100,0)</f>
        <v>0</v>
      </c>
      <c r="P1969" s="13">
        <f>IFERROR(ROUND(E1969/L1969,2),0)</f>
        <v>300</v>
      </c>
      <c r="Q1969" s="18" t="s">
        <v>8323</v>
      </c>
      <c r="R1969" t="s">
        <v>8335</v>
      </c>
      <c r="S1969" s="14">
        <f t="shared" si="60"/>
        <v>42157.598090277781</v>
      </c>
      <c r="T1969">
        <f t="shared" si="61"/>
        <v>2015</v>
      </c>
    </row>
    <row r="1970" spans="1:20" ht="48" x14ac:dyDescent="0.2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 s="16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>ROUND(E1970/D1970*100,0)</f>
        <v>100</v>
      </c>
      <c r="P1970" s="13">
        <f>IFERROR(ROUND(E1970/L1970,2),0)</f>
        <v>94.74</v>
      </c>
      <c r="Q1970" s="18" t="s">
        <v>8327</v>
      </c>
      <c r="R1970" t="s">
        <v>8331</v>
      </c>
      <c r="S1970" s="14">
        <f t="shared" si="60"/>
        <v>40941.652372685188</v>
      </c>
      <c r="T1970">
        <f t="shared" si="61"/>
        <v>2012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 s="16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>ROUND(E1971/D1971*100,0)</f>
        <v>120</v>
      </c>
      <c r="P1971" s="13">
        <f>IFERROR(ROUND(E1971/L1971,2),0)</f>
        <v>58.06</v>
      </c>
      <c r="Q1971" s="18" t="s">
        <v>8323</v>
      </c>
      <c r="R1971" t="s">
        <v>8326</v>
      </c>
      <c r="S1971" s="14">
        <f t="shared" si="60"/>
        <v>41940.598182870373</v>
      </c>
      <c r="T1971">
        <f t="shared" si="61"/>
        <v>2014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 s="16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>ROUND(E1972/D1972*100,0)</f>
        <v>119</v>
      </c>
      <c r="P1972" s="13">
        <f>IFERROR(ROUND(E1972/L1972,2),0)</f>
        <v>48.34</v>
      </c>
      <c r="Q1972" s="18" t="s">
        <v>8323</v>
      </c>
      <c r="R1972" t="s">
        <v>8326</v>
      </c>
      <c r="S1972" s="14">
        <f t="shared" si="60"/>
        <v>41807.690081018518</v>
      </c>
      <c r="T1972">
        <f t="shared" si="61"/>
        <v>2014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 s="16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>ROUND(E1973/D1973*100,0)</f>
        <v>16</v>
      </c>
      <c r="P1973" s="13">
        <f>IFERROR(ROUND(E1973/L1973,2),0)</f>
        <v>89.4</v>
      </c>
      <c r="Q1973" s="18" t="s">
        <v>8323</v>
      </c>
      <c r="R1973" t="s">
        <v>8326</v>
      </c>
      <c r="S1973" s="14">
        <f t="shared" si="60"/>
        <v>42103.884930555556</v>
      </c>
      <c r="T1973">
        <f t="shared" si="61"/>
        <v>2015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 s="16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>ROUND(E1974/D1974*100,0)</f>
        <v>5</v>
      </c>
      <c r="P1974" s="13">
        <f>IFERROR(ROUND(E1974/L1974,2),0)</f>
        <v>119</v>
      </c>
      <c r="Q1974" s="18" t="s">
        <v>8321</v>
      </c>
      <c r="R1974" t="s">
        <v>8337</v>
      </c>
      <c r="S1974" s="14">
        <f t="shared" si="60"/>
        <v>41794.124953703707</v>
      </c>
      <c r="T1974">
        <f t="shared" si="61"/>
        <v>2014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 s="16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>ROUND(E1975/D1975*100,0)</f>
        <v>119</v>
      </c>
      <c r="P1975" s="13">
        <f>IFERROR(ROUND(E1975/L1975,2),0)</f>
        <v>43.54</v>
      </c>
      <c r="Q1975" s="18" t="s">
        <v>8327</v>
      </c>
      <c r="R1975" t="s">
        <v>8331</v>
      </c>
      <c r="S1975" s="14">
        <f t="shared" si="60"/>
        <v>41692.084143518521</v>
      </c>
      <c r="T1975">
        <f t="shared" si="61"/>
        <v>2014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 s="1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>ROUND(E1976/D1976*100,0)</f>
        <v>36</v>
      </c>
      <c r="P1976" s="13">
        <f>IFERROR(ROUND(E1976/L1976,2),0)</f>
        <v>137.08000000000001</v>
      </c>
      <c r="Q1976" s="18" t="s">
        <v>8323</v>
      </c>
      <c r="R1976" t="s">
        <v>8326</v>
      </c>
      <c r="S1976" s="14">
        <f t="shared" si="60"/>
        <v>42279.778564814813</v>
      </c>
      <c r="T1976">
        <f t="shared" si="61"/>
        <v>2015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 s="16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>ROUND(E1977/D1977*100,0)</f>
        <v>15</v>
      </c>
      <c r="P1977" s="13">
        <f>IFERROR(ROUND(E1977/L1977,2),0)</f>
        <v>59.2</v>
      </c>
      <c r="Q1977" s="18" t="s">
        <v>8308</v>
      </c>
      <c r="R1977" t="s">
        <v>8310</v>
      </c>
      <c r="S1977" s="14">
        <f t="shared" si="60"/>
        <v>42619.635787037041</v>
      </c>
      <c r="T1977">
        <f t="shared" si="61"/>
        <v>2016</v>
      </c>
    </row>
    <row r="1978" spans="1:20" ht="32" x14ac:dyDescent="0.2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 s="16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>ROUND(E1978/D1978*100,0)</f>
        <v>101</v>
      </c>
      <c r="P1978" s="13">
        <f>IFERROR(ROUND(E1978/L1978,2),0)</f>
        <v>35.520000000000003</v>
      </c>
      <c r="Q1978" s="18" t="s">
        <v>8308</v>
      </c>
      <c r="R1978" t="s">
        <v>8315</v>
      </c>
      <c r="S1978" s="14">
        <f t="shared" si="60"/>
        <v>41617.912662037037</v>
      </c>
      <c r="T1978">
        <f t="shared" si="61"/>
        <v>2013</v>
      </c>
    </row>
    <row r="1979" spans="1:20" ht="32" x14ac:dyDescent="0.2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 s="16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>ROUND(E1979/D1979*100,0)</f>
        <v>118</v>
      </c>
      <c r="P1979" s="13">
        <f>IFERROR(ROUND(E1979/L1979,2),0)</f>
        <v>36.24</v>
      </c>
      <c r="Q1979" s="18" t="s">
        <v>8327</v>
      </c>
      <c r="R1979" t="s">
        <v>8338</v>
      </c>
      <c r="S1979" s="14">
        <f t="shared" si="60"/>
        <v>41662.854988425926</v>
      </c>
      <c r="T1979">
        <f t="shared" si="61"/>
        <v>2014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 s="16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>ROUND(E1980/D1980*100,0)</f>
        <v>118</v>
      </c>
      <c r="P1980" s="13">
        <f>IFERROR(ROUND(E1980/L1980,2),0)</f>
        <v>443.75</v>
      </c>
      <c r="Q1980" s="18" t="s">
        <v>8327</v>
      </c>
      <c r="R1980" t="s">
        <v>8331</v>
      </c>
      <c r="S1980" s="14">
        <f t="shared" si="60"/>
        <v>40796.001261574071</v>
      </c>
      <c r="T1980">
        <f t="shared" si="61"/>
        <v>2011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 s="16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>ROUND(E1981/D1981*100,0)</f>
        <v>148</v>
      </c>
      <c r="P1981" s="13">
        <f>IFERROR(ROUND(E1981/L1981,2),0)</f>
        <v>50.66</v>
      </c>
      <c r="Q1981" s="18" t="s">
        <v>8327</v>
      </c>
      <c r="R1981" t="s">
        <v>8328</v>
      </c>
      <c r="S1981" s="14">
        <f t="shared" si="60"/>
        <v>42290.059594907405</v>
      </c>
      <c r="T1981">
        <f t="shared" si="61"/>
        <v>2015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 s="16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>ROUND(E1982/D1982*100,0)</f>
        <v>44</v>
      </c>
      <c r="P1982" s="13">
        <f>IFERROR(ROUND(E1982/L1982,2),0)</f>
        <v>253.14</v>
      </c>
      <c r="Q1982" s="18" t="s">
        <v>8327</v>
      </c>
      <c r="R1982" t="s">
        <v>8330</v>
      </c>
      <c r="S1982" s="14">
        <f t="shared" si="60"/>
        <v>42804.534652777773</v>
      </c>
      <c r="T1982">
        <f t="shared" si="61"/>
        <v>2017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 s="16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>ROUND(E1983/D1983*100,0)</f>
        <v>10</v>
      </c>
      <c r="P1983" s="13">
        <f>IFERROR(ROUND(E1983/L1983,2),0)</f>
        <v>53.55</v>
      </c>
      <c r="Q1983" s="18" t="s">
        <v>8319</v>
      </c>
      <c r="R1983" t="s">
        <v>8357</v>
      </c>
      <c r="S1983" s="14">
        <f t="shared" si="60"/>
        <v>42052.802430555559</v>
      </c>
      <c r="T1983">
        <f t="shared" si="61"/>
        <v>2015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 s="16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>ROUND(E1984/D1984*100,0)</f>
        <v>118</v>
      </c>
      <c r="P1984" s="13">
        <f>IFERROR(ROUND(E1984/L1984,2),0)</f>
        <v>67.92</v>
      </c>
      <c r="Q1984" s="18" t="s">
        <v>8323</v>
      </c>
      <c r="R1984" t="s">
        <v>8326</v>
      </c>
      <c r="S1984" s="14">
        <f t="shared" si="60"/>
        <v>42690.334317129629</v>
      </c>
      <c r="T1984">
        <f t="shared" si="61"/>
        <v>2016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 s="16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>ROUND(E1985/D1985*100,0)</f>
        <v>35</v>
      </c>
      <c r="P1985" s="13">
        <f>IFERROR(ROUND(E1985/L1985,2),0)</f>
        <v>56.84</v>
      </c>
      <c r="Q1985" s="18" t="s">
        <v>8323</v>
      </c>
      <c r="R1985" t="s">
        <v>8335</v>
      </c>
      <c r="S1985" s="14">
        <f t="shared" si="60"/>
        <v>42649.623460648145</v>
      </c>
      <c r="T1985">
        <f t="shared" si="61"/>
        <v>2016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 s="1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>ROUND(E1986/D1986*100,0)</f>
        <v>4</v>
      </c>
      <c r="P1986" s="13">
        <f>IFERROR(ROUND(E1986/L1986,2),0)</f>
        <v>65.11</v>
      </c>
      <c r="Q1986" s="18" t="s">
        <v>8323</v>
      </c>
      <c r="R1986" t="s">
        <v>8324</v>
      </c>
      <c r="S1986" s="14">
        <f t="shared" si="60"/>
        <v>42359.792233796295</v>
      </c>
      <c r="T1986">
        <f t="shared" si="61"/>
        <v>2015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 s="16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>ROUND(E1987/D1987*100,0)</f>
        <v>293</v>
      </c>
      <c r="P1987" s="13">
        <f>IFERROR(ROUND(E1987/L1987,2),0)</f>
        <v>73.13</v>
      </c>
      <c r="Q1987" s="18" t="s">
        <v>8327</v>
      </c>
      <c r="R1987" t="s">
        <v>8329</v>
      </c>
      <c r="S1987" s="14">
        <f t="shared" ref="S1987:S2050" si="62">(((J1987/60)/60)/24)+DATE(1970,1,1)</f>
        <v>41646.792222222226</v>
      </c>
      <c r="T1987">
        <f t="shared" ref="T1987:T2050" si="63">YEAR(S1987)</f>
        <v>2014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 s="16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>ROUND(E1988/D1988*100,0)</f>
        <v>22</v>
      </c>
      <c r="P1988" s="13">
        <f>IFERROR(ROUND(E1988/L1988,2),0)</f>
        <v>35.729999999999997</v>
      </c>
      <c r="Q1988" s="18" t="s">
        <v>8311</v>
      </c>
      <c r="R1988" t="s">
        <v>8356</v>
      </c>
      <c r="S1988" s="14">
        <f t="shared" si="62"/>
        <v>41044.988055555557</v>
      </c>
      <c r="T1988">
        <f t="shared" si="63"/>
        <v>2012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 s="16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>ROUND(E1989/D1989*100,0)</f>
        <v>250</v>
      </c>
      <c r="P1989" s="13">
        <f>IFERROR(ROUND(E1989/L1989,2),0)</f>
        <v>67.31</v>
      </c>
      <c r="Q1989" s="18" t="s">
        <v>8327</v>
      </c>
      <c r="R1989" t="s">
        <v>8331</v>
      </c>
      <c r="S1989" s="14">
        <f t="shared" si="62"/>
        <v>42565.009097222224</v>
      </c>
      <c r="T1989">
        <f t="shared" si="63"/>
        <v>2016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 s="16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>ROUND(E1990/D1990*100,0)</f>
        <v>2</v>
      </c>
      <c r="P1990" s="13">
        <f>IFERROR(ROUND(E1990/L1990,2),0)</f>
        <v>116.53</v>
      </c>
      <c r="Q1990" s="18" t="s">
        <v>8308</v>
      </c>
      <c r="R1990" t="s">
        <v>8310</v>
      </c>
      <c r="S1990" s="14">
        <f t="shared" si="62"/>
        <v>42612.642754629633</v>
      </c>
      <c r="T1990">
        <f t="shared" si="63"/>
        <v>2016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 s="16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>ROUND(E1991/D1991*100,0)</f>
        <v>24</v>
      </c>
      <c r="P1991" s="13">
        <f>IFERROR(ROUND(E1991/L1991,2),0)</f>
        <v>45.84</v>
      </c>
      <c r="Q1991" s="18" t="s">
        <v>8323</v>
      </c>
      <c r="R1991" t="s">
        <v>8326</v>
      </c>
      <c r="S1991" s="14">
        <f t="shared" si="62"/>
        <v>41921.770439814813</v>
      </c>
      <c r="T1991">
        <f t="shared" si="63"/>
        <v>2014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 s="16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>ROUND(E1992/D1992*100,0)</f>
        <v>11</v>
      </c>
      <c r="P1992" s="13">
        <f>IFERROR(ROUND(E1992/L1992,2),0)</f>
        <v>217.38</v>
      </c>
      <c r="Q1992" s="18" t="s">
        <v>8323</v>
      </c>
      <c r="R1992" t="s">
        <v>8324</v>
      </c>
      <c r="S1992" s="14">
        <f t="shared" si="62"/>
        <v>42773.916180555556</v>
      </c>
      <c r="T1992">
        <f t="shared" si="63"/>
        <v>2017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 s="16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>ROUND(E1993/D1993*100,0)</f>
        <v>144</v>
      </c>
      <c r="P1993" s="13">
        <f>IFERROR(ROUND(E1993/L1993,2),0)</f>
        <v>22.74</v>
      </c>
      <c r="Q1993" s="18" t="s">
        <v>8327</v>
      </c>
      <c r="R1993" t="s">
        <v>8336</v>
      </c>
      <c r="S1993" s="14">
        <f t="shared" si="62"/>
        <v>42079.745578703703</v>
      </c>
      <c r="T1993">
        <f t="shared" si="63"/>
        <v>2015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 s="16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>ROUND(E1994/D1994*100,0)</f>
        <v>115</v>
      </c>
      <c r="P1994" s="13">
        <f>IFERROR(ROUND(E1994/L1994,2),0)</f>
        <v>50.59</v>
      </c>
      <c r="Q1994" s="18" t="s">
        <v>8321</v>
      </c>
      <c r="R1994" t="s">
        <v>8343</v>
      </c>
      <c r="S1994" s="14">
        <f t="shared" si="62"/>
        <v>40324.662511574075</v>
      </c>
      <c r="T1994">
        <f t="shared" si="63"/>
        <v>2010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 s="16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>ROUND(E1995/D1995*100,0)</f>
        <v>17</v>
      </c>
      <c r="P1995" s="13">
        <f>IFERROR(ROUND(E1995/L1995,2),0)</f>
        <v>40.83</v>
      </c>
      <c r="Q1995" s="18" t="s">
        <v>8323</v>
      </c>
      <c r="R1995" t="s">
        <v>8324</v>
      </c>
      <c r="S1995" s="14">
        <f t="shared" si="62"/>
        <v>42629.503483796296</v>
      </c>
      <c r="T1995">
        <f t="shared" si="63"/>
        <v>2016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 s="1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>ROUND(E1996/D1996*100,0)</f>
        <v>114</v>
      </c>
      <c r="P1996" s="13">
        <f>IFERROR(ROUND(E1996/L1996,2),0)</f>
        <v>74.349999999999994</v>
      </c>
      <c r="Q1996" s="18" t="s">
        <v>8323</v>
      </c>
      <c r="R1996" t="s">
        <v>8326</v>
      </c>
      <c r="S1996" s="14">
        <f t="shared" si="62"/>
        <v>42192.591944444444</v>
      </c>
      <c r="T1996">
        <f t="shared" si="63"/>
        <v>2015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 s="16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>ROUND(E1997/D1997*100,0)</f>
        <v>7</v>
      </c>
      <c r="P1997" s="13">
        <f>IFERROR(ROUND(E1997/L1997,2),0)</f>
        <v>213.38</v>
      </c>
      <c r="Q1997" s="18" t="s">
        <v>8313</v>
      </c>
      <c r="R1997" t="s">
        <v>8314</v>
      </c>
      <c r="S1997" s="14">
        <f t="shared" si="62"/>
        <v>42065.084375000006</v>
      </c>
      <c r="T1997">
        <f t="shared" si="63"/>
        <v>2015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 s="16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>ROUND(E1998/D1998*100,0)</f>
        <v>171</v>
      </c>
      <c r="P1998" s="13">
        <f>IFERROR(ROUND(E1998/L1998,2),0)</f>
        <v>60.96</v>
      </c>
      <c r="Q1998" s="18" t="s">
        <v>8308</v>
      </c>
      <c r="R1998" t="s">
        <v>8340</v>
      </c>
      <c r="S1998" s="14">
        <f t="shared" si="62"/>
        <v>42275.588715277772</v>
      </c>
      <c r="T1998">
        <f t="shared" si="63"/>
        <v>2015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 s="16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>ROUND(E1999/D1999*100,0)</f>
        <v>4</v>
      </c>
      <c r="P1999" s="13">
        <f>IFERROR(ROUND(E1999/L1999,2),0)</f>
        <v>41.59</v>
      </c>
      <c r="Q1999" s="18" t="s">
        <v>8308</v>
      </c>
      <c r="R1999" t="s">
        <v>8310</v>
      </c>
      <c r="S1999" s="14">
        <f t="shared" si="62"/>
        <v>42123.678645833337</v>
      </c>
      <c r="T1999">
        <f t="shared" si="63"/>
        <v>2015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 s="16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>ROUND(E2000/D2000*100,0)</f>
        <v>100</v>
      </c>
      <c r="P2000" s="13">
        <f>IFERROR(ROUND(E2000/L2000,2),0)</f>
        <v>37.78</v>
      </c>
      <c r="Q2000" s="18" t="s">
        <v>8323</v>
      </c>
      <c r="R2000" t="s">
        <v>8326</v>
      </c>
      <c r="S2000" s="14">
        <f t="shared" si="62"/>
        <v>41894.91375</v>
      </c>
      <c r="T2000">
        <f t="shared" si="63"/>
        <v>2014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 s="16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>ROUND(E2001/D2001*100,0)</f>
        <v>131</v>
      </c>
      <c r="P2001" s="13">
        <f>IFERROR(ROUND(E2001/L2001,2),0)</f>
        <v>65.38</v>
      </c>
      <c r="Q2001" s="18" t="s">
        <v>8321</v>
      </c>
      <c r="R2001" t="s">
        <v>8343</v>
      </c>
      <c r="S2001" s="14">
        <f t="shared" si="62"/>
        <v>41557.949687500004</v>
      </c>
      <c r="T2001">
        <f t="shared" si="63"/>
        <v>2013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 s="16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>ROUND(E2002/D2002*100,0)</f>
        <v>28</v>
      </c>
      <c r="P2002" s="13">
        <f>IFERROR(ROUND(E2002/L2002,2),0)</f>
        <v>84.9</v>
      </c>
      <c r="Q2002" s="18" t="s">
        <v>8319</v>
      </c>
      <c r="R2002" t="s">
        <v>8345</v>
      </c>
      <c r="S2002" s="14">
        <f t="shared" si="62"/>
        <v>41932.871990740743</v>
      </c>
      <c r="T2002">
        <f t="shared" si="63"/>
        <v>2014</v>
      </c>
    </row>
    <row r="2003" spans="1:20" ht="48" x14ac:dyDescent="0.2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 s="16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>ROUND(E2003/D2003*100,0)</f>
        <v>16</v>
      </c>
      <c r="P2003" s="13">
        <f>IFERROR(ROUND(E2003/L2003,2),0)</f>
        <v>188.56</v>
      </c>
      <c r="Q2003" s="18" t="s">
        <v>8323</v>
      </c>
      <c r="R2003" t="s">
        <v>8326</v>
      </c>
      <c r="S2003" s="14">
        <f t="shared" si="62"/>
        <v>42159.224432870367</v>
      </c>
      <c r="T2003">
        <f t="shared" si="63"/>
        <v>2015</v>
      </c>
    </row>
    <row r="2004" spans="1:20" ht="32" x14ac:dyDescent="0.2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 s="16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>ROUND(E2004/D2004*100,0)</f>
        <v>48</v>
      </c>
      <c r="P2004" s="13">
        <f>IFERROR(ROUND(E2004/L2004,2),0)</f>
        <v>94.28</v>
      </c>
      <c r="Q2004" s="18" t="s">
        <v>8313</v>
      </c>
      <c r="R2004" t="s">
        <v>8314</v>
      </c>
      <c r="S2004" s="14">
        <f t="shared" si="62"/>
        <v>42159.47256944445</v>
      </c>
      <c r="T2004">
        <f t="shared" si="63"/>
        <v>2015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 s="16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>ROUND(E2005/D2005*100,0)</f>
        <v>14</v>
      </c>
      <c r="P2005" s="13">
        <f>IFERROR(ROUND(E2005/L2005,2),0)</f>
        <v>44.5</v>
      </c>
      <c r="Q2005" s="18" t="s">
        <v>8327</v>
      </c>
      <c r="R2005" t="s">
        <v>8354</v>
      </c>
      <c r="S2005" s="14">
        <f t="shared" si="62"/>
        <v>40671.879293981481</v>
      </c>
      <c r="T2005">
        <f t="shared" si="63"/>
        <v>2011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 s="1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>ROUND(E2006/D2006*100,0)</f>
        <v>102</v>
      </c>
      <c r="P2006" s="13">
        <f>IFERROR(ROUND(E2006/L2006,2),0)</f>
        <v>40.24</v>
      </c>
      <c r="Q2006" s="18" t="s">
        <v>8323</v>
      </c>
      <c r="R2006" t="s">
        <v>8326</v>
      </c>
      <c r="S2006" s="14">
        <f t="shared" si="62"/>
        <v>42459.15861111111</v>
      </c>
      <c r="T2006">
        <f t="shared" si="63"/>
        <v>2016</v>
      </c>
    </row>
    <row r="2007" spans="1:20" ht="48" x14ac:dyDescent="0.2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 s="16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>ROUND(E2007/D2007*100,0)</f>
        <v>109</v>
      </c>
      <c r="P2007" s="13">
        <f>IFERROR(ROUND(E2007/L2007,2),0)</f>
        <v>34.409999999999997</v>
      </c>
      <c r="Q2007" s="18" t="s">
        <v>8323</v>
      </c>
      <c r="R2007" t="s">
        <v>8326</v>
      </c>
      <c r="S2007" s="14">
        <f t="shared" si="62"/>
        <v>42511.741944444439</v>
      </c>
      <c r="T2007">
        <f t="shared" si="63"/>
        <v>2016</v>
      </c>
    </row>
    <row r="2008" spans="1:20" ht="48" x14ac:dyDescent="0.2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 s="16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>ROUND(E2008/D2008*100,0)</f>
        <v>112</v>
      </c>
      <c r="P2008" s="13">
        <f>IFERROR(ROUND(E2008/L2008,2),0)</f>
        <v>35.130000000000003</v>
      </c>
      <c r="Q2008" s="18" t="s">
        <v>8308</v>
      </c>
      <c r="R2008" t="s">
        <v>8310</v>
      </c>
      <c r="S2008" s="14">
        <f t="shared" si="62"/>
        <v>41932.036851851852</v>
      </c>
      <c r="T2008">
        <f t="shared" si="63"/>
        <v>2014</v>
      </c>
    </row>
    <row r="2009" spans="1:20" ht="48" x14ac:dyDescent="0.2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 s="16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>ROUND(E2009/D2009*100,0)</f>
        <v>211</v>
      </c>
      <c r="P2009" s="13">
        <f>IFERROR(ROUND(E2009/L2009,2),0)</f>
        <v>29.07</v>
      </c>
      <c r="Q2009" s="18" t="s">
        <v>8323</v>
      </c>
      <c r="R2009" t="s">
        <v>8326</v>
      </c>
      <c r="S2009" s="14">
        <f t="shared" si="62"/>
        <v>42105.267488425925</v>
      </c>
      <c r="T2009">
        <f t="shared" si="63"/>
        <v>2015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 s="16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>ROUND(E2010/D2010*100,0)</f>
        <v>17</v>
      </c>
      <c r="P2010" s="13">
        <f>IFERROR(ROUND(E2010/L2010,2),0)</f>
        <v>52.41</v>
      </c>
      <c r="Q2010" s="18" t="s">
        <v>8308</v>
      </c>
      <c r="R2010" t="s">
        <v>8310</v>
      </c>
      <c r="S2010" s="14">
        <f t="shared" si="62"/>
        <v>42611.933969907404</v>
      </c>
      <c r="T2010">
        <f t="shared" si="63"/>
        <v>2016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 s="16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>ROUND(E2011/D2011*100,0)</f>
        <v>111</v>
      </c>
      <c r="P2011" s="13">
        <f>IFERROR(ROUND(E2011/L2011,2),0)</f>
        <v>38.86</v>
      </c>
      <c r="Q2011" s="18" t="s">
        <v>8313</v>
      </c>
      <c r="R2011" t="s">
        <v>8314</v>
      </c>
      <c r="S2011" s="14">
        <f t="shared" si="62"/>
        <v>41814.785925925928</v>
      </c>
      <c r="T2011">
        <f t="shared" si="63"/>
        <v>2014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 s="16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>ROUND(E2012/D2012*100,0)</f>
        <v>101</v>
      </c>
      <c r="P2012" s="13">
        <f>IFERROR(ROUND(E2012/L2012,2),0)</f>
        <v>45.11</v>
      </c>
      <c r="Q2012" s="18" t="s">
        <v>8323</v>
      </c>
      <c r="R2012" t="s">
        <v>8326</v>
      </c>
      <c r="S2012" s="14">
        <f t="shared" si="62"/>
        <v>42733.50136574074</v>
      </c>
      <c r="T2012">
        <f t="shared" si="63"/>
        <v>2016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 s="16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>ROUND(E2013/D2013*100,0)</f>
        <v>111</v>
      </c>
      <c r="P2013" s="13">
        <f>IFERROR(ROUND(E2013/L2013,2),0)</f>
        <v>47.66</v>
      </c>
      <c r="Q2013" s="18" t="s">
        <v>8323</v>
      </c>
      <c r="R2013" t="s">
        <v>8326</v>
      </c>
      <c r="S2013" s="14">
        <f t="shared" si="62"/>
        <v>42381.671840277777</v>
      </c>
      <c r="T2013">
        <f t="shared" si="63"/>
        <v>2016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 s="16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>ROUND(E2014/D2014*100,0)</f>
        <v>167</v>
      </c>
      <c r="P2014" s="13">
        <f>IFERROR(ROUND(E2014/L2014,2),0)</f>
        <v>59.46</v>
      </c>
      <c r="Q2014" s="18" t="s">
        <v>8321</v>
      </c>
      <c r="R2014" t="s">
        <v>8332</v>
      </c>
      <c r="S2014" s="14">
        <f t="shared" si="62"/>
        <v>42098.291828703703</v>
      </c>
      <c r="T2014">
        <f t="shared" si="63"/>
        <v>2015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 s="16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>ROUND(E2015/D2015*100,0)</f>
        <v>111</v>
      </c>
      <c r="P2015" s="13">
        <f>IFERROR(ROUND(E2015/L2015,2),0)</f>
        <v>43.71</v>
      </c>
      <c r="Q2015" s="18" t="s">
        <v>8327</v>
      </c>
      <c r="R2015" t="s">
        <v>8328</v>
      </c>
      <c r="S2015" s="14">
        <f t="shared" si="62"/>
        <v>40811.120324074072</v>
      </c>
      <c r="T2015">
        <f t="shared" si="63"/>
        <v>2011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 s="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>ROUND(E2016/D2016*100,0)</f>
        <v>111</v>
      </c>
      <c r="P2016" s="13">
        <f>IFERROR(ROUND(E2016/L2016,2),0)</f>
        <v>83.05</v>
      </c>
      <c r="Q2016" s="18" t="s">
        <v>8323</v>
      </c>
      <c r="R2016" t="s">
        <v>8326</v>
      </c>
      <c r="S2016" s="14">
        <f t="shared" si="62"/>
        <v>42146.731087962966</v>
      </c>
      <c r="T2016">
        <f t="shared" si="63"/>
        <v>2015</v>
      </c>
    </row>
    <row r="2017" spans="1:20" ht="48" x14ac:dyDescent="0.2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 s="16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>ROUND(E2017/D2017*100,0)</f>
        <v>101</v>
      </c>
      <c r="P2017" s="13">
        <f>IFERROR(ROUND(E2017/L2017,2),0)</f>
        <v>55.33</v>
      </c>
      <c r="Q2017" s="18" t="s">
        <v>8323</v>
      </c>
      <c r="R2017" t="s">
        <v>8326</v>
      </c>
      <c r="S2017" s="14">
        <f t="shared" si="62"/>
        <v>42372.693055555559</v>
      </c>
      <c r="T2017">
        <f t="shared" si="63"/>
        <v>2016</v>
      </c>
    </row>
    <row r="2018" spans="1:20" ht="48" x14ac:dyDescent="0.2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 s="16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>ROUND(E2018/D2018*100,0)</f>
        <v>111</v>
      </c>
      <c r="P2018" s="13">
        <f>IFERROR(ROUND(E2018/L2018,2),0)</f>
        <v>92.22</v>
      </c>
      <c r="Q2018" s="18" t="s">
        <v>8308</v>
      </c>
      <c r="R2018" t="s">
        <v>8340</v>
      </c>
      <c r="S2018" s="14">
        <f t="shared" si="62"/>
        <v>42380.926111111112</v>
      </c>
      <c r="T2018">
        <f t="shared" si="63"/>
        <v>2016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 s="16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>ROUND(E2019/D2019*100,0)</f>
        <v>41</v>
      </c>
      <c r="P2019" s="13">
        <f>IFERROR(ROUND(E2019/L2019,2),0)</f>
        <v>31.85</v>
      </c>
      <c r="Q2019" s="18" t="s">
        <v>8311</v>
      </c>
      <c r="R2019" t="s">
        <v>8352</v>
      </c>
      <c r="S2019" s="14">
        <f t="shared" si="62"/>
        <v>41604.996458333335</v>
      </c>
      <c r="T2019">
        <f t="shared" si="63"/>
        <v>2013</v>
      </c>
    </row>
    <row r="2020" spans="1:20" ht="48" x14ac:dyDescent="0.2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 s="16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>ROUND(E2020/D2020*100,0)</f>
        <v>8</v>
      </c>
      <c r="P2020" s="13">
        <f>IFERROR(ROUND(E2020/L2020,2),0)</f>
        <v>45.97</v>
      </c>
      <c r="Q2020" s="18" t="s">
        <v>8311</v>
      </c>
      <c r="R2020" t="s">
        <v>8356</v>
      </c>
      <c r="S2020" s="14">
        <f t="shared" si="62"/>
        <v>42136.297175925924</v>
      </c>
      <c r="T2020">
        <f t="shared" si="63"/>
        <v>2015</v>
      </c>
    </row>
    <row r="2021" spans="1:20" ht="32" x14ac:dyDescent="0.2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 s="16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>ROUND(E2021/D2021*100,0)</f>
        <v>110</v>
      </c>
      <c r="P2021" s="13">
        <f>IFERROR(ROUND(E2021/L2021,2),0)</f>
        <v>31.83</v>
      </c>
      <c r="Q2021" s="18" t="s">
        <v>8327</v>
      </c>
      <c r="R2021" t="s">
        <v>8328</v>
      </c>
      <c r="S2021" s="14">
        <f t="shared" si="62"/>
        <v>41535.90148148148</v>
      </c>
      <c r="T2021">
        <f t="shared" si="63"/>
        <v>2013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 s="16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>ROUND(E2022/D2022*100,0)</f>
        <v>127</v>
      </c>
      <c r="P2022" s="13">
        <f>IFERROR(ROUND(E2022/L2022,2),0)</f>
        <v>40.270000000000003</v>
      </c>
      <c r="Q2022" s="18" t="s">
        <v>8321</v>
      </c>
      <c r="R2022" t="s">
        <v>8343</v>
      </c>
      <c r="S2022" s="14">
        <f t="shared" si="62"/>
        <v>41724.776539351849</v>
      </c>
      <c r="T2022">
        <f t="shared" si="63"/>
        <v>2014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 s="16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>ROUND(E2023/D2023*100,0)</f>
        <v>110</v>
      </c>
      <c r="P2023" s="13">
        <f>IFERROR(ROUND(E2023/L2023,2),0)</f>
        <v>50.02</v>
      </c>
      <c r="Q2023" s="18" t="s">
        <v>8323</v>
      </c>
      <c r="R2023" t="s">
        <v>8326</v>
      </c>
      <c r="S2023" s="14">
        <f t="shared" si="62"/>
        <v>41893.783553240741</v>
      </c>
      <c r="T2023">
        <f t="shared" si="63"/>
        <v>2014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 s="16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>ROUND(E2024/D2024*100,0)</f>
        <v>110</v>
      </c>
      <c r="P2024" s="13">
        <f>IFERROR(ROUND(E2024/L2024,2),0)</f>
        <v>91.67</v>
      </c>
      <c r="Q2024" s="18" t="s">
        <v>8323</v>
      </c>
      <c r="R2024" t="s">
        <v>8326</v>
      </c>
      <c r="S2024" s="14">
        <f t="shared" si="62"/>
        <v>42054.024421296301</v>
      </c>
      <c r="T2024">
        <f t="shared" si="63"/>
        <v>2015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 s="16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>ROUND(E2025/D2025*100,0)</f>
        <v>103</v>
      </c>
      <c r="P2025" s="13">
        <f>IFERROR(ROUND(E2025/L2025,2),0)</f>
        <v>23.87</v>
      </c>
      <c r="Q2025" s="18" t="s">
        <v>8323</v>
      </c>
      <c r="R2025" t="s">
        <v>8326</v>
      </c>
      <c r="S2025" s="14">
        <f t="shared" si="62"/>
        <v>42675.694236111114</v>
      </c>
      <c r="T2025">
        <f t="shared" si="63"/>
        <v>2016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 s="1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>ROUND(E2026/D2026*100,0)</f>
        <v>5</v>
      </c>
      <c r="P2026" s="13">
        <f>IFERROR(ROUND(E2026/L2026,2),0)</f>
        <v>109.07</v>
      </c>
      <c r="Q2026" s="18" t="s">
        <v>8313</v>
      </c>
      <c r="R2026" t="s">
        <v>8314</v>
      </c>
      <c r="S2026" s="14">
        <f t="shared" si="62"/>
        <v>42010.674513888895</v>
      </c>
      <c r="T2026">
        <f t="shared" si="63"/>
        <v>2015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 s="16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>ROUND(E2027/D2027*100,0)</f>
        <v>109</v>
      </c>
      <c r="P2027" s="13">
        <f>IFERROR(ROUND(E2027/L2027,2),0)</f>
        <v>41.92</v>
      </c>
      <c r="Q2027" s="18" t="s">
        <v>8323</v>
      </c>
      <c r="R2027" t="s">
        <v>8326</v>
      </c>
      <c r="S2027" s="14">
        <f t="shared" si="62"/>
        <v>42162.729548611111</v>
      </c>
      <c r="T2027">
        <f t="shared" si="63"/>
        <v>2015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 s="16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>ROUND(E2028/D2028*100,0)</f>
        <v>5</v>
      </c>
      <c r="P2028" s="13">
        <f>IFERROR(ROUND(E2028/L2028,2),0)</f>
        <v>29.04</v>
      </c>
      <c r="Q2028" s="18" t="s">
        <v>8316</v>
      </c>
      <c r="R2028" t="s">
        <v>8334</v>
      </c>
      <c r="S2028" s="14">
        <f t="shared" si="62"/>
        <v>42647.750092592592</v>
      </c>
      <c r="T2028">
        <f t="shared" si="63"/>
        <v>2016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 s="16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>ROUND(E2029/D2029*100,0)</f>
        <v>108</v>
      </c>
      <c r="P2029" s="13">
        <f>IFERROR(ROUND(E2029/L2029,2),0)</f>
        <v>81.25</v>
      </c>
      <c r="Q2029" s="18" t="s">
        <v>8323</v>
      </c>
      <c r="R2029" t="s">
        <v>8326</v>
      </c>
      <c r="S2029" s="14">
        <f t="shared" si="62"/>
        <v>42039.384571759263</v>
      </c>
      <c r="T2029">
        <f t="shared" si="63"/>
        <v>2015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 s="16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>ROUND(E2030/D2030*100,0)</f>
        <v>163</v>
      </c>
      <c r="P2030" s="13">
        <f>IFERROR(ROUND(E2030/L2030,2),0)</f>
        <v>95.59</v>
      </c>
      <c r="Q2030" s="18" t="s">
        <v>8323</v>
      </c>
      <c r="R2030" t="s">
        <v>8326</v>
      </c>
      <c r="S2030" s="14">
        <f t="shared" si="62"/>
        <v>42097.786493055552</v>
      </c>
      <c r="T2030">
        <f t="shared" si="63"/>
        <v>2015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 s="16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>ROUND(E2031/D2031*100,0)</f>
        <v>162</v>
      </c>
      <c r="P2031" s="13">
        <f>IFERROR(ROUND(E2031/L2031,2),0)</f>
        <v>52.35</v>
      </c>
      <c r="Q2031" s="18" t="s">
        <v>8323</v>
      </c>
      <c r="R2031" t="s">
        <v>8326</v>
      </c>
      <c r="S2031" s="14">
        <f t="shared" si="62"/>
        <v>42203.432129629626</v>
      </c>
      <c r="T2031">
        <f t="shared" si="63"/>
        <v>2015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 s="16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>ROUND(E2032/D2032*100,0)</f>
        <v>135</v>
      </c>
      <c r="P2032" s="13">
        <f>IFERROR(ROUND(E2032/L2032,2),0)</f>
        <v>89.79</v>
      </c>
      <c r="Q2032" s="18" t="s">
        <v>8323</v>
      </c>
      <c r="R2032" t="s">
        <v>8326</v>
      </c>
      <c r="S2032" s="14">
        <f t="shared" si="62"/>
        <v>42374.911226851851</v>
      </c>
      <c r="T2032">
        <f t="shared" si="63"/>
        <v>2016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 s="16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>ROUND(E2033/D2033*100,0)</f>
        <v>108</v>
      </c>
      <c r="P2033" s="13">
        <f>IFERROR(ROUND(E2033/L2033,2),0)</f>
        <v>25.25</v>
      </c>
      <c r="Q2033" s="18" t="s">
        <v>8323</v>
      </c>
      <c r="R2033" t="s">
        <v>8326</v>
      </c>
      <c r="S2033" s="14">
        <f t="shared" si="62"/>
        <v>42103.399479166663</v>
      </c>
      <c r="T2033">
        <f t="shared" si="63"/>
        <v>2015</v>
      </c>
    </row>
    <row r="2034" spans="1:20" ht="48" x14ac:dyDescent="0.2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 s="16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>ROUND(E2034/D2034*100,0)</f>
        <v>103</v>
      </c>
      <c r="P2034" s="13">
        <f>IFERROR(ROUND(E2034/L2034,2),0)</f>
        <v>43.62</v>
      </c>
      <c r="Q2034" s="18" t="s">
        <v>8327</v>
      </c>
      <c r="R2034" t="s">
        <v>8341</v>
      </c>
      <c r="S2034" s="14">
        <f t="shared" si="62"/>
        <v>41390.757754629631</v>
      </c>
      <c r="T2034">
        <f t="shared" si="63"/>
        <v>2013</v>
      </c>
    </row>
    <row r="2035" spans="1:20" ht="32" x14ac:dyDescent="0.2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 s="16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>ROUND(E2035/D2035*100,0)</f>
        <v>161</v>
      </c>
      <c r="P2035" s="13">
        <f>IFERROR(ROUND(E2035/L2035,2),0)</f>
        <v>76.86</v>
      </c>
      <c r="Q2035" s="18" t="s">
        <v>8327</v>
      </c>
      <c r="R2035" t="s">
        <v>8331</v>
      </c>
      <c r="S2035" s="14">
        <f t="shared" si="62"/>
        <v>42075.171203703707</v>
      </c>
      <c r="T2035">
        <f t="shared" si="63"/>
        <v>2015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 s="1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>ROUND(E2036/D2036*100,0)</f>
        <v>107</v>
      </c>
      <c r="P2036" s="13">
        <f>IFERROR(ROUND(E2036/L2036,2),0)</f>
        <v>64.44</v>
      </c>
      <c r="Q2036" s="18" t="s">
        <v>8327</v>
      </c>
      <c r="R2036" t="s">
        <v>8331</v>
      </c>
      <c r="S2036" s="14">
        <f t="shared" si="62"/>
        <v>41571.998379629629</v>
      </c>
      <c r="T2036">
        <f t="shared" si="63"/>
        <v>2013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 s="16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>ROUND(E2037/D2037*100,0)</f>
        <v>161</v>
      </c>
      <c r="P2037" s="13">
        <f>IFERROR(ROUND(E2037/L2037,2),0)</f>
        <v>57.5</v>
      </c>
      <c r="Q2037" s="18" t="s">
        <v>8323</v>
      </c>
      <c r="R2037" t="s">
        <v>8326</v>
      </c>
      <c r="S2037" s="14">
        <f t="shared" si="62"/>
        <v>42446.943831018521</v>
      </c>
      <c r="T2037">
        <f t="shared" si="63"/>
        <v>2016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 s="16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>ROUND(E2038/D2038*100,0)</f>
        <v>8</v>
      </c>
      <c r="P2038" s="13">
        <f>IFERROR(ROUND(E2038/L2038,2),0)</f>
        <v>200.63</v>
      </c>
      <c r="Q2038" s="18" t="s">
        <v>8323</v>
      </c>
      <c r="R2038" t="s">
        <v>8324</v>
      </c>
      <c r="S2038" s="14">
        <f t="shared" si="62"/>
        <v>42628.690266203703</v>
      </c>
      <c r="T2038">
        <f t="shared" si="63"/>
        <v>2016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 s="16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>ROUND(E2039/D2039*100,0)</f>
        <v>119</v>
      </c>
      <c r="P2039" s="13">
        <f>IFERROR(ROUND(E2039/L2039,2),0)</f>
        <v>80.25</v>
      </c>
      <c r="Q2039" s="18" t="s">
        <v>8323</v>
      </c>
      <c r="R2039" t="s">
        <v>8324</v>
      </c>
      <c r="S2039" s="14">
        <f t="shared" si="62"/>
        <v>42780.740277777775</v>
      </c>
      <c r="T2039">
        <f t="shared" si="63"/>
        <v>2017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 s="16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>ROUND(E2040/D2040*100,0)</f>
        <v>107</v>
      </c>
      <c r="P2040" s="13">
        <f>IFERROR(ROUND(E2040/L2040,2),0)</f>
        <v>39.049999999999997</v>
      </c>
      <c r="Q2040" s="18" t="s">
        <v>8311</v>
      </c>
      <c r="R2040" t="s">
        <v>8333</v>
      </c>
      <c r="S2040" s="14">
        <f t="shared" si="62"/>
        <v>41943.604097222218</v>
      </c>
      <c r="T2040">
        <f t="shared" si="63"/>
        <v>2014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 s="16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>ROUND(E2041/D2041*100,0)</f>
        <v>106</v>
      </c>
      <c r="P2041" s="13">
        <f>IFERROR(ROUND(E2041/L2041,2),0)</f>
        <v>23.1</v>
      </c>
      <c r="Q2041" s="18" t="s">
        <v>8323</v>
      </c>
      <c r="R2041" t="s">
        <v>8326</v>
      </c>
      <c r="S2041" s="14">
        <f t="shared" si="62"/>
        <v>42065.887361111112</v>
      </c>
      <c r="T2041">
        <f t="shared" si="63"/>
        <v>2015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 s="16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>ROUND(E2042/D2042*100,0)</f>
        <v>106</v>
      </c>
      <c r="P2042" s="13">
        <f>IFERROR(ROUND(E2042/L2042,2),0)</f>
        <v>40.78</v>
      </c>
      <c r="Q2042" s="18" t="s">
        <v>8321</v>
      </c>
      <c r="R2042" t="s">
        <v>8343</v>
      </c>
      <c r="S2042" s="14">
        <f t="shared" si="62"/>
        <v>41631.902766203704</v>
      </c>
      <c r="T2042">
        <f t="shared" si="63"/>
        <v>2013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 s="16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>ROUND(E2043/D2043*100,0)</f>
        <v>106</v>
      </c>
      <c r="P2043" s="13">
        <f>IFERROR(ROUND(E2043/L2043,2),0)</f>
        <v>36.07</v>
      </c>
      <c r="Q2043" s="18" t="s">
        <v>8323</v>
      </c>
      <c r="R2043" t="s">
        <v>8326</v>
      </c>
      <c r="S2043" s="14">
        <f t="shared" si="62"/>
        <v>41923.921643518523</v>
      </c>
      <c r="T2043">
        <f t="shared" si="63"/>
        <v>2014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 s="16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>ROUND(E2044/D2044*100,0)</f>
        <v>79</v>
      </c>
      <c r="P2044" s="13">
        <f>IFERROR(ROUND(E2044/L2044,2),0)</f>
        <v>131.66999999999999</v>
      </c>
      <c r="Q2044" s="18" t="s">
        <v>8313</v>
      </c>
      <c r="R2044" t="s">
        <v>8351</v>
      </c>
      <c r="S2044" s="14">
        <f t="shared" si="62"/>
        <v>42707.895462962959</v>
      </c>
      <c r="T2044">
        <f t="shared" si="63"/>
        <v>2016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 s="16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>ROUND(E2045/D2045*100,0)</f>
        <v>16</v>
      </c>
      <c r="P2045" s="13">
        <f>IFERROR(ROUND(E2045/L2045,2),0)</f>
        <v>49.28</v>
      </c>
      <c r="Q2045" s="18" t="s">
        <v>8323</v>
      </c>
      <c r="R2045" t="s">
        <v>8326</v>
      </c>
      <c r="S2045" s="14">
        <f t="shared" si="62"/>
        <v>42016.120613425926</v>
      </c>
      <c r="T2045">
        <f t="shared" si="63"/>
        <v>2015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 s="1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>ROUND(E2046/D2046*100,0)</f>
        <v>105</v>
      </c>
      <c r="P2046" s="13">
        <f>IFERROR(ROUND(E2046/L2046,2),0)</f>
        <v>58.37</v>
      </c>
      <c r="Q2046" s="18" t="s">
        <v>8327</v>
      </c>
      <c r="R2046" t="s">
        <v>8331</v>
      </c>
      <c r="S2046" s="14">
        <f t="shared" si="62"/>
        <v>41301.654340277775</v>
      </c>
      <c r="T2046">
        <f t="shared" si="63"/>
        <v>2013</v>
      </c>
    </row>
    <row r="2047" spans="1:20" ht="48" x14ac:dyDescent="0.2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 s="16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>ROUND(E2047/D2047*100,0)</f>
        <v>11</v>
      </c>
      <c r="P2047" s="13">
        <f>IFERROR(ROUND(E2047/L2047,2),0)</f>
        <v>225</v>
      </c>
      <c r="Q2047" s="18" t="s">
        <v>8311</v>
      </c>
      <c r="R2047" t="s">
        <v>8348</v>
      </c>
      <c r="S2047" s="14">
        <f t="shared" si="62"/>
        <v>41832.672685185185</v>
      </c>
      <c r="T2047">
        <f t="shared" si="63"/>
        <v>2014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 s="16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>ROUND(E2048/D2048*100,0)</f>
        <v>11</v>
      </c>
      <c r="P2048" s="13">
        <f>IFERROR(ROUND(E2048/L2048,2),0)</f>
        <v>56.25</v>
      </c>
      <c r="Q2048" s="18" t="s">
        <v>8327</v>
      </c>
      <c r="R2048" t="s">
        <v>8350</v>
      </c>
      <c r="S2048" s="14">
        <f t="shared" si="62"/>
        <v>41180.86241898148</v>
      </c>
      <c r="T2048">
        <f t="shared" si="63"/>
        <v>2012</v>
      </c>
    </row>
    <row r="2049" spans="1:20" ht="48" x14ac:dyDescent="0.2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 s="16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>ROUND(E2049/D2049*100,0)</f>
        <v>105</v>
      </c>
      <c r="P2049" s="13">
        <f>IFERROR(ROUND(E2049/L2049,2),0)</f>
        <v>58.33</v>
      </c>
      <c r="Q2049" s="18" t="s">
        <v>8327</v>
      </c>
      <c r="R2049" t="s">
        <v>8331</v>
      </c>
      <c r="S2049" s="14">
        <f t="shared" si="62"/>
        <v>41123.056273148148</v>
      </c>
      <c r="T2049">
        <f t="shared" si="63"/>
        <v>2012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 s="16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>ROUND(E2050/D2050*100,0)</f>
        <v>315</v>
      </c>
      <c r="P2050" s="13">
        <f>IFERROR(ROUND(E2050/L2050,2),0)</f>
        <v>35.799999999999997</v>
      </c>
      <c r="Q2050" s="18" t="s">
        <v>8323</v>
      </c>
      <c r="R2050" t="s">
        <v>8326</v>
      </c>
      <c r="S2050" s="14">
        <f t="shared" si="62"/>
        <v>42479.432291666672</v>
      </c>
      <c r="T2050">
        <f t="shared" si="63"/>
        <v>2016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 s="16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>ROUND(E2051/D2051*100,0)</f>
        <v>26</v>
      </c>
      <c r="P2051" s="13">
        <f>IFERROR(ROUND(E2051/L2051,2),0)</f>
        <v>87.31</v>
      </c>
      <c r="Q2051" s="18" t="s">
        <v>8321</v>
      </c>
      <c r="R2051" t="s">
        <v>8325</v>
      </c>
      <c r="S2051" s="14">
        <f t="shared" ref="S2051:S2114" si="64">(((J2051/60)/60)/24)+DATE(1970,1,1)</f>
        <v>41867.083368055559</v>
      </c>
      <c r="T2051">
        <f t="shared" ref="T2051:T2114" si="65">YEAR(S2051)</f>
        <v>2014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 s="16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>ROUND(E2052/D2052*100,0)</f>
        <v>2</v>
      </c>
      <c r="P2052" s="13">
        <f>IFERROR(ROUND(E2052/L2052,2),0)</f>
        <v>224.43</v>
      </c>
      <c r="Q2052" s="18" t="s">
        <v>8308</v>
      </c>
      <c r="R2052" t="s">
        <v>8342</v>
      </c>
      <c r="S2052" s="14">
        <f t="shared" si="64"/>
        <v>42074.935740740737</v>
      </c>
      <c r="T2052">
        <f t="shared" si="65"/>
        <v>2015</v>
      </c>
    </row>
    <row r="2053" spans="1:20" ht="48" hidden="1" x14ac:dyDescent="0.2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 s="16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>ROUND(E2053/D2053*100,0)</f>
        <v>46</v>
      </c>
      <c r="P2053" s="13">
        <f>IFERROR(ROUND(E2053/L2053,2),0)</f>
        <v>34.130000000000003</v>
      </c>
      <c r="Q2053" s="18" t="s">
        <v>8323</v>
      </c>
      <c r="R2053" t="s">
        <v>8324</v>
      </c>
      <c r="S2053" s="14">
        <f t="shared" si="64"/>
        <v>42801.774699074071</v>
      </c>
      <c r="T2053">
        <f t="shared" si="65"/>
        <v>2017</v>
      </c>
    </row>
    <row r="2054" spans="1:20" ht="48" x14ac:dyDescent="0.2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 s="16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>ROUND(E2054/D2054*100,0)</f>
        <v>105</v>
      </c>
      <c r="P2054" s="13">
        <f>IFERROR(ROUND(E2054/L2054,2),0)</f>
        <v>54.14</v>
      </c>
      <c r="Q2054" s="18" t="s">
        <v>8323</v>
      </c>
      <c r="R2054" t="s">
        <v>8326</v>
      </c>
      <c r="S2054" s="14">
        <f t="shared" si="64"/>
        <v>42150.755312499998</v>
      </c>
      <c r="T2054">
        <f t="shared" si="65"/>
        <v>2015</v>
      </c>
    </row>
    <row r="2055" spans="1:20" ht="48" x14ac:dyDescent="0.2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 s="16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>ROUND(E2055/D2055*100,0)</f>
        <v>393</v>
      </c>
      <c r="P2055" s="13">
        <f>IFERROR(ROUND(E2055/L2055,2),0)</f>
        <v>60.38</v>
      </c>
      <c r="Q2055" s="18" t="s">
        <v>8321</v>
      </c>
      <c r="R2055" t="s">
        <v>8343</v>
      </c>
      <c r="S2055" s="14">
        <f t="shared" si="64"/>
        <v>40997.144872685189</v>
      </c>
      <c r="T2055">
        <f t="shared" si="65"/>
        <v>2012</v>
      </c>
    </row>
    <row r="2056" spans="1:20" ht="48" x14ac:dyDescent="0.2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 s="1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>ROUND(E2056/D2056*100,0)</f>
        <v>104</v>
      </c>
      <c r="P2056" s="13">
        <f>IFERROR(ROUND(E2056/L2056,2),0)</f>
        <v>55.89</v>
      </c>
      <c r="Q2056" s="18" t="s">
        <v>8323</v>
      </c>
      <c r="R2056" t="s">
        <v>8326</v>
      </c>
      <c r="S2056" s="14">
        <f t="shared" si="64"/>
        <v>41764.44663194444</v>
      </c>
      <c r="T2056">
        <f t="shared" si="65"/>
        <v>2014</v>
      </c>
    </row>
    <row r="2057" spans="1:20" ht="48" x14ac:dyDescent="0.2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 s="16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>ROUND(E2057/D2057*100,0)</f>
        <v>130</v>
      </c>
      <c r="P2057" s="13">
        <f>IFERROR(ROUND(E2057/L2057,2),0)</f>
        <v>86.94</v>
      </c>
      <c r="Q2057" s="18" t="s">
        <v>8323</v>
      </c>
      <c r="R2057" t="s">
        <v>8326</v>
      </c>
      <c r="S2057" s="14">
        <f t="shared" si="64"/>
        <v>42725.031180555554</v>
      </c>
      <c r="T2057">
        <f t="shared" si="65"/>
        <v>2016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 s="16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>ROUND(E2058/D2058*100,0)</f>
        <v>130</v>
      </c>
      <c r="P2058" s="13">
        <f>IFERROR(ROUND(E2058/L2058,2),0)</f>
        <v>24.42</v>
      </c>
      <c r="Q2058" s="18" t="s">
        <v>8311</v>
      </c>
      <c r="R2058" t="s">
        <v>8333</v>
      </c>
      <c r="S2058" s="14">
        <f t="shared" si="64"/>
        <v>42502.807627314818</v>
      </c>
      <c r="T2058">
        <f t="shared" si="65"/>
        <v>2016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 s="16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>ROUND(E2059/D2059*100,0)</f>
        <v>104</v>
      </c>
      <c r="P2059" s="13">
        <f>IFERROR(ROUND(E2059/L2059,2),0)</f>
        <v>53.83</v>
      </c>
      <c r="Q2059" s="18" t="s">
        <v>8327</v>
      </c>
      <c r="R2059" t="s">
        <v>8331</v>
      </c>
      <c r="S2059" s="14">
        <f t="shared" si="64"/>
        <v>40070.253819444442</v>
      </c>
      <c r="T2059">
        <f t="shared" si="65"/>
        <v>2009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 s="16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>ROUND(E2060/D2060*100,0)</f>
        <v>312</v>
      </c>
      <c r="P2060" s="13">
        <f>IFERROR(ROUND(E2060/L2060,2),0)</f>
        <v>91.76</v>
      </c>
      <c r="Q2060" s="18" t="s">
        <v>8308</v>
      </c>
      <c r="R2060" t="s">
        <v>8309</v>
      </c>
      <c r="S2060" s="14">
        <f t="shared" si="64"/>
        <v>40347.125601851854</v>
      </c>
      <c r="T2060">
        <f t="shared" si="65"/>
        <v>2010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 s="16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>ROUND(E2061/D2061*100,0)</f>
        <v>104</v>
      </c>
      <c r="P2061" s="13">
        <f>IFERROR(ROUND(E2061/L2061,2),0)</f>
        <v>34.6</v>
      </c>
      <c r="Q2061" s="18" t="s">
        <v>8323</v>
      </c>
      <c r="R2061" t="s">
        <v>8326</v>
      </c>
      <c r="S2061" s="14">
        <f t="shared" si="64"/>
        <v>42143.461122685185</v>
      </c>
      <c r="T2061">
        <f t="shared" si="65"/>
        <v>2015</v>
      </c>
    </row>
    <row r="2062" spans="1:20" ht="32" hidden="1" x14ac:dyDescent="0.2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 s="16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>ROUND(E2062/D2062*100,0)</f>
        <v>21</v>
      </c>
      <c r="P2062" s="13">
        <f>IFERROR(ROUND(E2062/L2062,2),0)</f>
        <v>25.49</v>
      </c>
      <c r="Q2062" s="18" t="s">
        <v>8319</v>
      </c>
      <c r="R2062" t="s">
        <v>8320</v>
      </c>
      <c r="S2062" s="14">
        <f t="shared" si="64"/>
        <v>42790.885243055556</v>
      </c>
      <c r="T2062">
        <f t="shared" si="65"/>
        <v>2017</v>
      </c>
    </row>
    <row r="2063" spans="1:20" ht="32" x14ac:dyDescent="0.2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 s="16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>ROUND(E2063/D2063*100,0)</f>
        <v>104</v>
      </c>
      <c r="P2063" s="13">
        <f>IFERROR(ROUND(E2063/L2063,2),0)</f>
        <v>77.75</v>
      </c>
      <c r="Q2063" s="18" t="s">
        <v>8327</v>
      </c>
      <c r="R2063" t="s">
        <v>8331</v>
      </c>
      <c r="S2063" s="14">
        <f t="shared" si="64"/>
        <v>41548.00335648148</v>
      </c>
      <c r="T2063">
        <f t="shared" si="65"/>
        <v>2013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 s="16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>ROUND(E2064/D2064*100,0)</f>
        <v>104</v>
      </c>
      <c r="P2064" s="13">
        <f>IFERROR(ROUND(E2064/L2064,2),0)</f>
        <v>62.12</v>
      </c>
      <c r="Q2064" s="18" t="s">
        <v>8327</v>
      </c>
      <c r="R2064" t="s">
        <v>8328</v>
      </c>
      <c r="S2064" s="14">
        <f t="shared" si="64"/>
        <v>40764.204375000001</v>
      </c>
      <c r="T2064">
        <f t="shared" si="65"/>
        <v>2011</v>
      </c>
    </row>
    <row r="2065" spans="1:20" ht="32" x14ac:dyDescent="0.2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 s="16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>ROUND(E2065/D2065*100,0)</f>
        <v>0</v>
      </c>
      <c r="P2065" s="13">
        <f>IFERROR(ROUND(E2065/L2065,2),0)</f>
        <v>775</v>
      </c>
      <c r="Q2065" s="18" t="s">
        <v>8323</v>
      </c>
      <c r="R2065" t="s">
        <v>8324</v>
      </c>
      <c r="S2065" s="14">
        <f t="shared" si="64"/>
        <v>42534.649571759262</v>
      </c>
      <c r="T2065">
        <f t="shared" si="65"/>
        <v>2016</v>
      </c>
    </row>
    <row r="2066" spans="1:20" ht="48" x14ac:dyDescent="0.2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 s="1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>ROUND(E2066/D2066*100,0)</f>
        <v>111</v>
      </c>
      <c r="P2066" s="13">
        <f>IFERROR(ROUND(E2066/L2066,2),0)</f>
        <v>67.39</v>
      </c>
      <c r="Q2066" s="18" t="s">
        <v>8311</v>
      </c>
      <c r="R2066" t="s">
        <v>8333</v>
      </c>
      <c r="S2066" s="14">
        <f t="shared" si="64"/>
        <v>41689.917962962965</v>
      </c>
      <c r="T2066">
        <f t="shared" si="65"/>
        <v>2014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 s="16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>ROUND(E2067/D2067*100,0)</f>
        <v>129</v>
      </c>
      <c r="P2067" s="13">
        <f>IFERROR(ROUND(E2067/L2067,2),0)</f>
        <v>64.459999999999994</v>
      </c>
      <c r="Q2067" s="18" t="s">
        <v>8323</v>
      </c>
      <c r="R2067" t="s">
        <v>8335</v>
      </c>
      <c r="S2067" s="14">
        <f t="shared" si="64"/>
        <v>42420.140277777777</v>
      </c>
      <c r="T2067">
        <f t="shared" si="65"/>
        <v>2016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 s="16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>ROUND(E2068/D2068*100,0)</f>
        <v>17</v>
      </c>
      <c r="P2068" s="13">
        <f>IFERROR(ROUND(E2068/L2068,2),0)</f>
        <v>110.29</v>
      </c>
      <c r="Q2068" s="18" t="s">
        <v>8308</v>
      </c>
      <c r="R2068" t="s">
        <v>8310</v>
      </c>
      <c r="S2068" s="14">
        <f t="shared" si="64"/>
        <v>42182.008402777778</v>
      </c>
      <c r="T2068">
        <f t="shared" si="65"/>
        <v>2015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 s="16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>ROUND(E2069/D2069*100,0)</f>
        <v>154</v>
      </c>
      <c r="P2069" s="13">
        <f>IFERROR(ROUND(E2069/L2069,2),0)</f>
        <v>48.06</v>
      </c>
      <c r="Q2069" s="18" t="s">
        <v>8316</v>
      </c>
      <c r="R2069" t="s">
        <v>8317</v>
      </c>
      <c r="S2069" s="14">
        <f t="shared" si="64"/>
        <v>42020.806701388887</v>
      </c>
      <c r="T2069">
        <f t="shared" si="65"/>
        <v>2015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 s="16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>ROUND(E2070/D2070*100,0)</f>
        <v>102</v>
      </c>
      <c r="P2070" s="13">
        <f>IFERROR(ROUND(E2070/L2070,2),0)</f>
        <v>66.83</v>
      </c>
      <c r="Q2070" s="18" t="s">
        <v>8327</v>
      </c>
      <c r="R2070" t="s">
        <v>8328</v>
      </c>
      <c r="S2070" s="14">
        <f t="shared" si="64"/>
        <v>41205.854537037041</v>
      </c>
      <c r="T2070">
        <f t="shared" si="65"/>
        <v>2012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 s="16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>ROUND(E2071/D2071*100,0)</f>
        <v>102</v>
      </c>
      <c r="P2071" s="13">
        <f>IFERROR(ROUND(E2071/L2071,2),0)</f>
        <v>69.819999999999993</v>
      </c>
      <c r="Q2071" s="18" t="s">
        <v>8323</v>
      </c>
      <c r="R2071" t="s">
        <v>8326</v>
      </c>
      <c r="S2071" s="14">
        <f t="shared" si="64"/>
        <v>41815.774826388886</v>
      </c>
      <c r="T2071">
        <f t="shared" si="65"/>
        <v>2014</v>
      </c>
    </row>
    <row r="2072" spans="1:20" ht="32" x14ac:dyDescent="0.2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 s="16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>ROUND(E2072/D2072*100,0)</f>
        <v>102</v>
      </c>
      <c r="P2072" s="13">
        <f>IFERROR(ROUND(E2072/L2072,2),0)</f>
        <v>59.04</v>
      </c>
      <c r="Q2072" s="18" t="s">
        <v>8323</v>
      </c>
      <c r="R2072" t="s">
        <v>8335</v>
      </c>
      <c r="S2072" s="14">
        <f t="shared" si="64"/>
        <v>41747.471504629626</v>
      </c>
      <c r="T2072">
        <f t="shared" si="65"/>
        <v>2014</v>
      </c>
    </row>
    <row r="2073" spans="1:20" ht="48" x14ac:dyDescent="0.2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 s="16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>ROUND(E2073/D2073*100,0)</f>
        <v>256</v>
      </c>
      <c r="P2073" s="13">
        <f>IFERROR(ROUND(E2073/L2073,2),0)</f>
        <v>69.77</v>
      </c>
      <c r="Q2073" s="18" t="s">
        <v>8321</v>
      </c>
      <c r="R2073" t="s">
        <v>8322</v>
      </c>
      <c r="S2073" s="14">
        <f t="shared" si="64"/>
        <v>41144.709490740745</v>
      </c>
      <c r="T2073">
        <f t="shared" si="65"/>
        <v>2012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 s="16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>ROUND(E2074/D2074*100,0)</f>
        <v>153</v>
      </c>
      <c r="P2074" s="13">
        <f>IFERROR(ROUND(E2074/L2074,2),0)</f>
        <v>109.57</v>
      </c>
      <c r="Q2074" s="18" t="s">
        <v>8323</v>
      </c>
      <c r="R2074" t="s">
        <v>8326</v>
      </c>
      <c r="S2074" s="14">
        <f t="shared" si="64"/>
        <v>42513.110787037032</v>
      </c>
      <c r="T2074">
        <f t="shared" si="65"/>
        <v>2016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 s="16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>ROUND(E2075/D2075*100,0)</f>
        <v>15</v>
      </c>
      <c r="P2075" s="13">
        <f>IFERROR(ROUND(E2075/L2075,2),0)</f>
        <v>63.88</v>
      </c>
      <c r="Q2075" s="18" t="s">
        <v>8313</v>
      </c>
      <c r="R2075" t="s">
        <v>8314</v>
      </c>
      <c r="S2075" s="14">
        <f t="shared" si="64"/>
        <v>42068.65552083333</v>
      </c>
      <c r="T2075">
        <f t="shared" si="65"/>
        <v>2015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 s="1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>ROUND(E2076/D2076*100,0)</f>
        <v>153</v>
      </c>
      <c r="P2076" s="13">
        <f>IFERROR(ROUND(E2076/L2076,2),0)</f>
        <v>41.41</v>
      </c>
      <c r="Q2076" s="18" t="s">
        <v>8323</v>
      </c>
      <c r="R2076" t="s">
        <v>8326</v>
      </c>
      <c r="S2076" s="14">
        <f t="shared" si="64"/>
        <v>41820.639189814814</v>
      </c>
      <c r="T2076">
        <f t="shared" si="65"/>
        <v>2014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 s="16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>ROUND(E2077/D2077*100,0)</f>
        <v>3</v>
      </c>
      <c r="P2077" s="13">
        <f>IFERROR(ROUND(E2077/L2077,2),0)</f>
        <v>84.94</v>
      </c>
      <c r="Q2077" s="18" t="s">
        <v>8308</v>
      </c>
      <c r="R2077" t="s">
        <v>8310</v>
      </c>
      <c r="S2077" s="14">
        <f t="shared" si="64"/>
        <v>41922.741655092592</v>
      </c>
      <c r="T2077">
        <f t="shared" si="65"/>
        <v>2014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 s="16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>ROUND(E2078/D2078*100,0)</f>
        <v>102</v>
      </c>
      <c r="P2078" s="13">
        <f>IFERROR(ROUND(E2078/L2078,2),0)</f>
        <v>61.1</v>
      </c>
      <c r="Q2078" s="18" t="s">
        <v>8323</v>
      </c>
      <c r="R2078" t="s">
        <v>8326</v>
      </c>
      <c r="S2078" s="14">
        <f t="shared" si="64"/>
        <v>41753.515856481477</v>
      </c>
      <c r="T2078">
        <f t="shared" si="65"/>
        <v>2014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 s="16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>ROUND(E2079/D2079*100,0)</f>
        <v>20</v>
      </c>
      <c r="P2079" s="13">
        <f>IFERROR(ROUND(E2079/L2079,2),0)</f>
        <v>109.07</v>
      </c>
      <c r="Q2079" s="18" t="s">
        <v>8311</v>
      </c>
      <c r="R2079" t="s">
        <v>8348</v>
      </c>
      <c r="S2079" s="14">
        <f t="shared" si="64"/>
        <v>42676.717615740738</v>
      </c>
      <c r="T2079">
        <f t="shared" si="65"/>
        <v>2016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 s="16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>ROUND(E2080/D2080*100,0)</f>
        <v>102</v>
      </c>
      <c r="P2080" s="13">
        <f>IFERROR(ROUND(E2080/L2080,2),0)</f>
        <v>152.5</v>
      </c>
      <c r="Q2080" s="18" t="s">
        <v>8323</v>
      </c>
      <c r="R2080" t="s">
        <v>8326</v>
      </c>
      <c r="S2080" s="14">
        <f t="shared" si="64"/>
        <v>42512.58321759259</v>
      </c>
      <c r="T2080">
        <f t="shared" si="65"/>
        <v>2016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 s="16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>ROUND(E2081/D2081*100,0)</f>
        <v>101</v>
      </c>
      <c r="P2081" s="13">
        <f>IFERROR(ROUND(E2081/L2081,2),0)</f>
        <v>76.05</v>
      </c>
      <c r="Q2081" s="18" t="s">
        <v>8327</v>
      </c>
      <c r="R2081" t="s">
        <v>8331</v>
      </c>
      <c r="S2081" s="14">
        <f t="shared" si="64"/>
        <v>40666.973541666666</v>
      </c>
      <c r="T2081">
        <f t="shared" si="65"/>
        <v>2011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 s="16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>ROUND(E2082/D2082*100,0)</f>
        <v>101</v>
      </c>
      <c r="P2082" s="13">
        <f>IFERROR(ROUND(E2082/L2082,2),0)</f>
        <v>56.33</v>
      </c>
      <c r="Q2082" s="18" t="s">
        <v>8323</v>
      </c>
      <c r="R2082" t="s">
        <v>8326</v>
      </c>
      <c r="S2082" s="14">
        <f t="shared" si="64"/>
        <v>42536.815648148149</v>
      </c>
      <c r="T2082">
        <f t="shared" si="65"/>
        <v>2016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 s="16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>ROUND(E2083/D2083*100,0)</f>
        <v>30</v>
      </c>
      <c r="P2083" s="13">
        <f>IFERROR(ROUND(E2083/L2083,2),0)</f>
        <v>50.67</v>
      </c>
      <c r="Q2083" s="18" t="s">
        <v>8327</v>
      </c>
      <c r="R2083" t="s">
        <v>8350</v>
      </c>
      <c r="S2083" s="14">
        <f t="shared" si="64"/>
        <v>41733.737083333333</v>
      </c>
      <c r="T2083">
        <f t="shared" si="65"/>
        <v>2014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 s="16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>ROUND(E2084/D2084*100,0)</f>
        <v>101</v>
      </c>
      <c r="P2084" s="13">
        <f>IFERROR(ROUND(E2084/L2084,2),0)</f>
        <v>79.89</v>
      </c>
      <c r="Q2084" s="18" t="s">
        <v>8323</v>
      </c>
      <c r="R2084" t="s">
        <v>8326</v>
      </c>
      <c r="S2084" s="14">
        <f t="shared" si="64"/>
        <v>41927.873784722222</v>
      </c>
      <c r="T2084">
        <f t="shared" si="65"/>
        <v>2014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 s="16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>ROUND(E2085/D2085*100,0)</f>
        <v>101</v>
      </c>
      <c r="P2085" s="13">
        <f>IFERROR(ROUND(E2085/L2085,2),0)</f>
        <v>38.85</v>
      </c>
      <c r="Q2085" s="18" t="s">
        <v>8327</v>
      </c>
      <c r="R2085" t="s">
        <v>8328</v>
      </c>
      <c r="S2085" s="14">
        <f t="shared" si="64"/>
        <v>41022.645185185182</v>
      </c>
      <c r="T2085">
        <f t="shared" si="65"/>
        <v>2012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 s="1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>ROUND(E2086/D2086*100,0)</f>
        <v>101</v>
      </c>
      <c r="P2086" s="13">
        <f>IFERROR(ROUND(E2086/L2086,2),0)</f>
        <v>215.86</v>
      </c>
      <c r="Q2086" s="18" t="s">
        <v>8321</v>
      </c>
      <c r="R2086" t="s">
        <v>8322</v>
      </c>
      <c r="S2086" s="14">
        <f t="shared" si="64"/>
        <v>40924.650868055556</v>
      </c>
      <c r="T2086">
        <f t="shared" si="65"/>
        <v>2012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 s="16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>ROUND(E2087/D2087*100,0)</f>
        <v>101</v>
      </c>
      <c r="P2087" s="13">
        <f>IFERROR(ROUND(E2087/L2087,2),0)</f>
        <v>41.94</v>
      </c>
      <c r="Q2087" s="18" t="s">
        <v>8321</v>
      </c>
      <c r="R2087" t="s">
        <v>8332</v>
      </c>
      <c r="S2087" s="14">
        <f t="shared" si="64"/>
        <v>41917.731736111113</v>
      </c>
      <c r="T2087">
        <f t="shared" si="65"/>
        <v>2014</v>
      </c>
    </row>
    <row r="2088" spans="1:20" ht="48" x14ac:dyDescent="0.2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 s="16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>ROUND(E2088/D2088*100,0)</f>
        <v>101</v>
      </c>
      <c r="P2088" s="13">
        <f>IFERROR(ROUND(E2088/L2088,2),0)</f>
        <v>35.950000000000003</v>
      </c>
      <c r="Q2088" s="18" t="s">
        <v>8323</v>
      </c>
      <c r="R2088" t="s">
        <v>8326</v>
      </c>
      <c r="S2088" s="14">
        <f t="shared" si="64"/>
        <v>42233.763831018514</v>
      </c>
      <c r="T2088">
        <f t="shared" si="65"/>
        <v>2015</v>
      </c>
    </row>
    <row r="2089" spans="1:20" ht="32" x14ac:dyDescent="0.2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 s="16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>ROUND(E2089/D2089*100,0)</f>
        <v>101</v>
      </c>
      <c r="P2089" s="13">
        <f>IFERROR(ROUND(E2089/L2089,2),0)</f>
        <v>75.5</v>
      </c>
      <c r="Q2089" s="18" t="s">
        <v>8323</v>
      </c>
      <c r="R2089" t="s">
        <v>8326</v>
      </c>
      <c r="S2089" s="14">
        <f t="shared" si="64"/>
        <v>41775.858564814815</v>
      </c>
      <c r="T2089">
        <f t="shared" si="65"/>
        <v>2014</v>
      </c>
    </row>
    <row r="2090" spans="1:20" ht="48" x14ac:dyDescent="0.2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 s="16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>ROUND(E2090/D2090*100,0)</f>
        <v>116</v>
      </c>
      <c r="P2090" s="13">
        <f>IFERROR(ROUND(E2090/L2090,2),0)</f>
        <v>48.71</v>
      </c>
      <c r="Q2090" s="18" t="s">
        <v>8327</v>
      </c>
      <c r="R2090" t="s">
        <v>8331</v>
      </c>
      <c r="S2090" s="14">
        <f t="shared" si="64"/>
        <v>42747.219560185185</v>
      </c>
      <c r="T2090">
        <f t="shared" si="65"/>
        <v>2017</v>
      </c>
    </row>
    <row r="2091" spans="1:20" ht="32" x14ac:dyDescent="0.2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 s="16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>ROUND(E2091/D2091*100,0)</f>
        <v>15</v>
      </c>
      <c r="P2091" s="13">
        <f>IFERROR(ROUND(E2091/L2091,2),0)</f>
        <v>30.12</v>
      </c>
      <c r="Q2091" s="18" t="s">
        <v>8323</v>
      </c>
      <c r="R2091" t="s">
        <v>8324</v>
      </c>
      <c r="S2091" s="14">
        <f t="shared" si="64"/>
        <v>42226.651886574073</v>
      </c>
      <c r="T2091">
        <f t="shared" si="65"/>
        <v>2015</v>
      </c>
    </row>
    <row r="2092" spans="1:20" ht="48" x14ac:dyDescent="0.2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 s="16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>ROUND(E2092/D2092*100,0)</f>
        <v>126</v>
      </c>
      <c r="P2092" s="13">
        <f>IFERROR(ROUND(E2092/L2092,2),0)</f>
        <v>71.709999999999994</v>
      </c>
      <c r="Q2092" s="18" t="s">
        <v>8321</v>
      </c>
      <c r="R2092" t="s">
        <v>8343</v>
      </c>
      <c r="S2092" s="14">
        <f t="shared" si="64"/>
        <v>40779.125428240739</v>
      </c>
      <c r="T2092">
        <f t="shared" si="65"/>
        <v>2011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 s="16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>ROUND(E2093/D2093*100,0)</f>
        <v>100</v>
      </c>
      <c r="P2093" s="13">
        <f>IFERROR(ROUND(E2093/L2093,2),0)</f>
        <v>38.590000000000003</v>
      </c>
      <c r="Q2093" s="18" t="s">
        <v>8323</v>
      </c>
      <c r="R2093" t="s">
        <v>8326</v>
      </c>
      <c r="S2093" s="14">
        <f t="shared" si="64"/>
        <v>42129.541585648149</v>
      </c>
      <c r="T2093">
        <f t="shared" si="65"/>
        <v>2015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 s="16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>ROUND(E2094/D2094*100,0)</f>
        <v>125</v>
      </c>
      <c r="P2094" s="13">
        <f>IFERROR(ROUND(E2094/L2094,2),0)</f>
        <v>44.21</v>
      </c>
      <c r="Q2094" s="18" t="s">
        <v>8327</v>
      </c>
      <c r="R2094" t="s">
        <v>8331</v>
      </c>
      <c r="S2094" s="14">
        <f t="shared" si="64"/>
        <v>41270.954351851848</v>
      </c>
      <c r="T2094">
        <f t="shared" si="65"/>
        <v>2012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 s="16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>ROUND(E2095/D2095*100,0)</f>
        <v>100</v>
      </c>
      <c r="P2095" s="13">
        <f>IFERROR(ROUND(E2095/L2095,2),0)</f>
        <v>46.95</v>
      </c>
      <c r="Q2095" s="18" t="s">
        <v>8327</v>
      </c>
      <c r="R2095" t="s">
        <v>8331</v>
      </c>
      <c r="S2095" s="14">
        <f t="shared" si="64"/>
        <v>40788.297650462962</v>
      </c>
      <c r="T2095">
        <f t="shared" si="65"/>
        <v>2011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 s="1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>ROUND(E2096/D2096*100,0)</f>
        <v>100</v>
      </c>
      <c r="P2096" s="13">
        <f>IFERROR(ROUND(E2096/L2096,2),0)</f>
        <v>107.21</v>
      </c>
      <c r="Q2096" s="18" t="s">
        <v>8327</v>
      </c>
      <c r="R2096" t="s">
        <v>8331</v>
      </c>
      <c r="S2096" s="14">
        <f t="shared" si="64"/>
        <v>41494.963587962964</v>
      </c>
      <c r="T2096">
        <f t="shared" si="65"/>
        <v>2013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 s="16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>ROUND(E2097/D2097*100,0)</f>
        <v>100</v>
      </c>
      <c r="P2097" s="13">
        <f>IFERROR(ROUND(E2097/L2097,2),0)</f>
        <v>39.49</v>
      </c>
      <c r="Q2097" s="18" t="s">
        <v>8327</v>
      </c>
      <c r="R2097" t="s">
        <v>8328</v>
      </c>
      <c r="S2097" s="14">
        <f t="shared" si="64"/>
        <v>41026.083298611113</v>
      </c>
      <c r="T2097">
        <f t="shared" si="65"/>
        <v>2012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 s="16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>ROUND(E2098/D2098*100,0)</f>
        <v>100</v>
      </c>
      <c r="P2098" s="13">
        <f>IFERROR(ROUND(E2098/L2098,2),0)</f>
        <v>40.549999999999997</v>
      </c>
      <c r="Q2098" s="18" t="s">
        <v>8323</v>
      </c>
      <c r="R2098" t="s">
        <v>8326</v>
      </c>
      <c r="S2098" s="14">
        <f t="shared" si="64"/>
        <v>42460.733530092592</v>
      </c>
      <c r="T2098">
        <f t="shared" si="65"/>
        <v>2016</v>
      </c>
    </row>
    <row r="2099" spans="1:20" ht="48" x14ac:dyDescent="0.2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 s="16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>ROUND(E2099/D2099*100,0)</f>
        <v>15</v>
      </c>
      <c r="P2099" s="13">
        <f>IFERROR(ROUND(E2099/L2099,2),0)</f>
        <v>150</v>
      </c>
      <c r="Q2099" s="18" t="s">
        <v>8323</v>
      </c>
      <c r="R2099" t="s">
        <v>8335</v>
      </c>
      <c r="S2099" s="14">
        <f t="shared" si="64"/>
        <v>41793.17219907407</v>
      </c>
      <c r="T2099">
        <f t="shared" si="65"/>
        <v>2014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 s="16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>ROUND(E2100/D2100*100,0)</f>
        <v>100</v>
      </c>
      <c r="P2100" s="13">
        <f>IFERROR(ROUND(E2100/L2100,2),0)</f>
        <v>51.72</v>
      </c>
      <c r="Q2100" s="18" t="s">
        <v>8323</v>
      </c>
      <c r="R2100" t="s">
        <v>8324</v>
      </c>
      <c r="S2100" s="14">
        <f t="shared" si="64"/>
        <v>42597.882488425923</v>
      </c>
      <c r="T2100">
        <f t="shared" si="65"/>
        <v>2016</v>
      </c>
    </row>
    <row r="2101" spans="1:20" ht="48" x14ac:dyDescent="0.2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 s="16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>ROUND(E2101/D2101*100,0)</f>
        <v>100</v>
      </c>
      <c r="P2101" s="13">
        <f>IFERROR(ROUND(E2101/L2101,2),0)</f>
        <v>51.72</v>
      </c>
      <c r="Q2101" s="18" t="s">
        <v>8323</v>
      </c>
      <c r="R2101" t="s">
        <v>8326</v>
      </c>
      <c r="S2101" s="14">
        <f t="shared" si="64"/>
        <v>41792.645277777774</v>
      </c>
      <c r="T2101">
        <f t="shared" si="65"/>
        <v>2014</v>
      </c>
    </row>
    <row r="2102" spans="1:20" ht="48" x14ac:dyDescent="0.2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 s="16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>ROUND(E2102/D2102*100,0)</f>
        <v>100</v>
      </c>
      <c r="P2102" s="13">
        <f>IFERROR(ROUND(E2102/L2102,2),0)</f>
        <v>51.72</v>
      </c>
      <c r="Q2102" s="18" t="s">
        <v>8323</v>
      </c>
      <c r="R2102" t="s">
        <v>8326</v>
      </c>
      <c r="S2102" s="14">
        <f t="shared" si="64"/>
        <v>41848.866157407407</v>
      </c>
      <c r="T2102">
        <f t="shared" si="65"/>
        <v>2014</v>
      </c>
    </row>
    <row r="2103" spans="1:20" ht="48" x14ac:dyDescent="0.2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 s="16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>ROUND(E2103/D2103*100,0)</f>
        <v>100</v>
      </c>
      <c r="P2103" s="13">
        <f>IFERROR(ROUND(E2103/L2103,2),0)</f>
        <v>33.33</v>
      </c>
      <c r="Q2103" s="18" t="s">
        <v>8323</v>
      </c>
      <c r="R2103" t="s">
        <v>8326</v>
      </c>
      <c r="S2103" s="14">
        <f t="shared" si="64"/>
        <v>41836.471180555556</v>
      </c>
      <c r="T2103">
        <f t="shared" si="65"/>
        <v>2014</v>
      </c>
    </row>
    <row r="2104" spans="1:20" ht="48" x14ac:dyDescent="0.2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 s="16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>ROUND(E2104/D2104*100,0)</f>
        <v>100</v>
      </c>
      <c r="P2104" s="13">
        <f>IFERROR(ROUND(E2104/L2104,2),0)</f>
        <v>55.56</v>
      </c>
      <c r="Q2104" s="18" t="s">
        <v>8323</v>
      </c>
      <c r="R2104" t="s">
        <v>8335</v>
      </c>
      <c r="S2104" s="14">
        <f t="shared" si="64"/>
        <v>42499.842962962968</v>
      </c>
      <c r="T2104">
        <f t="shared" si="65"/>
        <v>2016</v>
      </c>
    </row>
    <row r="2105" spans="1:20" ht="32" x14ac:dyDescent="0.2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 s="16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>ROUND(E2105/D2105*100,0)</f>
        <v>103</v>
      </c>
      <c r="P2105" s="13">
        <f>IFERROR(ROUND(E2105/L2105,2),0)</f>
        <v>31.91</v>
      </c>
      <c r="Q2105" s="18" t="s">
        <v>8327</v>
      </c>
      <c r="R2105" t="s">
        <v>8336</v>
      </c>
      <c r="S2105" s="14">
        <f t="shared" si="64"/>
        <v>42545.125196759262</v>
      </c>
      <c r="T2105">
        <f t="shared" si="65"/>
        <v>2016</v>
      </c>
    </row>
    <row r="2106" spans="1:20" ht="48" x14ac:dyDescent="0.2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 s="1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>ROUND(E2106/D2106*100,0)</f>
        <v>125</v>
      </c>
      <c r="P2106" s="13">
        <f>IFERROR(ROUND(E2106/L2106,2),0)</f>
        <v>50</v>
      </c>
      <c r="Q2106" s="18" t="s">
        <v>8323</v>
      </c>
      <c r="R2106" t="s">
        <v>8326</v>
      </c>
      <c r="S2106" s="14">
        <f t="shared" si="64"/>
        <v>42722.882361111115</v>
      </c>
      <c r="T2106">
        <f t="shared" si="65"/>
        <v>2016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 s="16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>ROUND(E2107/D2107*100,0)</f>
        <v>3</v>
      </c>
      <c r="P2107" s="13">
        <f>IFERROR(ROUND(E2107/L2107,2),0)</f>
        <v>17.989999999999998</v>
      </c>
      <c r="Q2107" s="18" t="s">
        <v>8316</v>
      </c>
      <c r="R2107" t="s">
        <v>8334</v>
      </c>
      <c r="S2107" s="14">
        <f t="shared" si="64"/>
        <v>41488.85423611111</v>
      </c>
      <c r="T2107">
        <f t="shared" si="65"/>
        <v>2013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 s="16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>ROUND(E2108/D2108*100,0)</f>
        <v>15</v>
      </c>
      <c r="P2108" s="13">
        <f>IFERROR(ROUND(E2108/L2108,2),0)</f>
        <v>47.94</v>
      </c>
      <c r="Q2108" s="18" t="s">
        <v>8308</v>
      </c>
      <c r="R2108" t="s">
        <v>8310</v>
      </c>
      <c r="S2108" s="14">
        <f t="shared" si="64"/>
        <v>41928.904189814813</v>
      </c>
      <c r="T2108">
        <f t="shared" si="65"/>
        <v>2014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 s="16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>ROUND(E2109/D2109*100,0)</f>
        <v>198</v>
      </c>
      <c r="P2109" s="13">
        <f>IFERROR(ROUND(E2109/L2109,2),0)</f>
        <v>53.04</v>
      </c>
      <c r="Q2109" s="18" t="s">
        <v>8321</v>
      </c>
      <c r="R2109" t="s">
        <v>8343</v>
      </c>
      <c r="S2109" s="14">
        <f t="shared" si="64"/>
        <v>41100.158877314818</v>
      </c>
      <c r="T2109">
        <f t="shared" si="65"/>
        <v>2012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 s="16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>ROUND(E2110/D2110*100,0)</f>
        <v>1</v>
      </c>
      <c r="P2110" s="13">
        <f>IFERROR(ROUND(E2110/L2110,2),0)</f>
        <v>61.29</v>
      </c>
      <c r="Q2110" s="18" t="s">
        <v>8308</v>
      </c>
      <c r="R2110" t="s">
        <v>8310</v>
      </c>
      <c r="S2110" s="14">
        <f t="shared" si="64"/>
        <v>42012.768298611118</v>
      </c>
      <c r="T2110">
        <f t="shared" si="65"/>
        <v>2015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 s="16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>ROUND(E2111/D2111*100,0)</f>
        <v>137</v>
      </c>
      <c r="P2111" s="13">
        <f>IFERROR(ROUND(E2111/L2111,2),0)</f>
        <v>34.9</v>
      </c>
      <c r="Q2111" s="18" t="s">
        <v>8308</v>
      </c>
      <c r="R2111" t="s">
        <v>8315</v>
      </c>
      <c r="S2111" s="14">
        <f t="shared" si="64"/>
        <v>42494.061793981484</v>
      </c>
      <c r="T2111">
        <f t="shared" si="65"/>
        <v>2016</v>
      </c>
    </row>
    <row r="2112" spans="1:20" ht="32" x14ac:dyDescent="0.2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 s="16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>ROUND(E2112/D2112*100,0)</f>
        <v>29</v>
      </c>
      <c r="P2112" s="13">
        <f>IFERROR(ROUND(E2112/L2112,2),0)</f>
        <v>61.04</v>
      </c>
      <c r="Q2112" s="18" t="s">
        <v>8327</v>
      </c>
      <c r="R2112" t="s">
        <v>8354</v>
      </c>
      <c r="S2112" s="14">
        <f t="shared" si="64"/>
        <v>40754.729259259257</v>
      </c>
      <c r="T2112">
        <f t="shared" si="65"/>
        <v>2011</v>
      </c>
    </row>
    <row r="2113" spans="1:20" ht="48" x14ac:dyDescent="0.2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 s="16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>ROUND(E2113/D2113*100,0)</f>
        <v>42</v>
      </c>
      <c r="P2113" s="13">
        <f>IFERROR(ROUND(E2113/L2113,2),0)</f>
        <v>77.11</v>
      </c>
      <c r="Q2113" s="18" t="s">
        <v>8321</v>
      </c>
      <c r="R2113" t="s">
        <v>8325</v>
      </c>
      <c r="S2113" s="14">
        <f t="shared" si="64"/>
        <v>42259.542800925927</v>
      </c>
      <c r="T2113">
        <f t="shared" si="65"/>
        <v>2015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 s="16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>ROUND(E2114/D2114*100,0)</f>
        <v>49</v>
      </c>
      <c r="P2114" s="13">
        <f>IFERROR(ROUND(E2114/L2114,2),0)</f>
        <v>47.26</v>
      </c>
      <c r="Q2114" s="18" t="s">
        <v>8323</v>
      </c>
      <c r="R2114" t="s">
        <v>8326</v>
      </c>
      <c r="S2114" s="14">
        <f t="shared" si="64"/>
        <v>42663.468078703707</v>
      </c>
      <c r="T2114">
        <f t="shared" si="65"/>
        <v>2016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 s="16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>ROUND(E2115/D2115*100,0)</f>
        <v>1</v>
      </c>
      <c r="P2115" s="13">
        <f>IFERROR(ROUND(E2115/L2115,2),0)</f>
        <v>292.2</v>
      </c>
      <c r="Q2115" s="18" t="s">
        <v>8308</v>
      </c>
      <c r="R2115" t="s">
        <v>8342</v>
      </c>
      <c r="S2115" s="14">
        <f t="shared" ref="S2115:S2178" si="66">(((J2115/60)/60)/24)+DATE(1970,1,1)</f>
        <v>42140.921064814815</v>
      </c>
      <c r="T2115">
        <f t="shared" ref="T2115:T2178" si="67">YEAR(S2115)</f>
        <v>2015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 s="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>ROUND(E2116/D2116*100,0)</f>
        <v>146</v>
      </c>
      <c r="P2116" s="13">
        <f>IFERROR(ROUND(E2116/L2116,2),0)</f>
        <v>38.42</v>
      </c>
      <c r="Q2116" s="18" t="s">
        <v>8323</v>
      </c>
      <c r="R2116" t="s">
        <v>8335</v>
      </c>
      <c r="S2116" s="14">
        <f t="shared" si="66"/>
        <v>42493.857083333336</v>
      </c>
      <c r="T2116">
        <f t="shared" si="67"/>
        <v>2016</v>
      </c>
    </row>
    <row r="2117" spans="1:20" ht="48" x14ac:dyDescent="0.2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 s="16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>ROUND(E2117/D2117*100,0)</f>
        <v>8</v>
      </c>
      <c r="P2117" s="13">
        <f>IFERROR(ROUND(E2117/L2117,2),0)</f>
        <v>90.94</v>
      </c>
      <c r="Q2117" s="18" t="s">
        <v>8316</v>
      </c>
      <c r="R2117" t="s">
        <v>8344</v>
      </c>
      <c r="S2117" s="14">
        <f t="shared" si="66"/>
        <v>42755.492754629624</v>
      </c>
      <c r="T2117">
        <f t="shared" si="67"/>
        <v>2017</v>
      </c>
    </row>
    <row r="2118" spans="1:20" ht="48" x14ac:dyDescent="0.2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 s="16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>ROUND(E2118/D2118*100,0)</f>
        <v>146</v>
      </c>
      <c r="P2118" s="13">
        <f>IFERROR(ROUND(E2118/L2118,2),0)</f>
        <v>40.42</v>
      </c>
      <c r="Q2118" s="18" t="s">
        <v>8321</v>
      </c>
      <c r="R2118" t="s">
        <v>8322</v>
      </c>
      <c r="S2118" s="14">
        <f t="shared" si="66"/>
        <v>40205.174849537041</v>
      </c>
      <c r="T2118">
        <f t="shared" si="67"/>
        <v>2010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 s="16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>ROUND(E2119/D2119*100,0)</f>
        <v>145</v>
      </c>
      <c r="P2119" s="13">
        <f>IFERROR(ROUND(E2119/L2119,2),0)</f>
        <v>68.81</v>
      </c>
      <c r="Q2119" s="18" t="s">
        <v>8327</v>
      </c>
      <c r="R2119" t="s">
        <v>8328</v>
      </c>
      <c r="S2119" s="14">
        <f t="shared" si="66"/>
        <v>42366.192974537036</v>
      </c>
      <c r="T2119">
        <f t="shared" si="67"/>
        <v>2015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 s="16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>ROUND(E2120/D2120*100,0)</f>
        <v>14</v>
      </c>
      <c r="P2120" s="13">
        <f>IFERROR(ROUND(E2120/L2120,2),0)</f>
        <v>110.62</v>
      </c>
      <c r="Q2120" s="18" t="s">
        <v>8316</v>
      </c>
      <c r="R2120" t="s">
        <v>8344</v>
      </c>
      <c r="S2120" s="14">
        <f t="shared" si="66"/>
        <v>42706.115405092598</v>
      </c>
      <c r="T2120">
        <f t="shared" si="67"/>
        <v>2016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 s="16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>ROUND(E2121/D2121*100,0)</f>
        <v>120</v>
      </c>
      <c r="P2121" s="13">
        <f>IFERROR(ROUND(E2121/L2121,2),0)</f>
        <v>31.93</v>
      </c>
      <c r="Q2121" s="18" t="s">
        <v>8323</v>
      </c>
      <c r="R2121" t="s">
        <v>8326</v>
      </c>
      <c r="S2121" s="14">
        <f t="shared" si="66"/>
        <v>41780.412604166668</v>
      </c>
      <c r="T2121">
        <f t="shared" si="67"/>
        <v>2014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 s="16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>ROUND(E2122/D2122*100,0)</f>
        <v>180</v>
      </c>
      <c r="P2122" s="13">
        <f>IFERROR(ROUND(E2122/L2122,2),0)</f>
        <v>43.52</v>
      </c>
      <c r="Q2122" s="18" t="s">
        <v>8327</v>
      </c>
      <c r="R2122" t="s">
        <v>8331</v>
      </c>
      <c r="S2122" s="14">
        <f t="shared" si="66"/>
        <v>42055.972824074073</v>
      </c>
      <c r="T2122">
        <f t="shared" si="67"/>
        <v>2015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 s="16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>ROUND(E2123/D2123*100,0)</f>
        <v>956</v>
      </c>
      <c r="P2123" s="13">
        <f>IFERROR(ROUND(E2123/L2123,2),0)</f>
        <v>27.58</v>
      </c>
      <c r="Q2123" s="18" t="s">
        <v>8308</v>
      </c>
      <c r="R2123" t="s">
        <v>8315</v>
      </c>
      <c r="S2123" s="14">
        <f t="shared" si="66"/>
        <v>42658.810277777782</v>
      </c>
      <c r="T2123">
        <f t="shared" si="67"/>
        <v>2016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 s="16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>ROUND(E2124/D2124*100,0)</f>
        <v>0</v>
      </c>
      <c r="P2124" s="13">
        <f>IFERROR(ROUND(E2124/L2124,2),0)</f>
        <v>71.55</v>
      </c>
      <c r="Q2124" s="18" t="s">
        <v>8316</v>
      </c>
      <c r="R2124" t="s">
        <v>8334</v>
      </c>
      <c r="S2124" s="14">
        <f t="shared" si="66"/>
        <v>41692.135729166665</v>
      </c>
      <c r="T2124">
        <f t="shared" si="67"/>
        <v>2014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 s="16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>ROUND(E2125/D2125*100,0)</f>
        <v>102</v>
      </c>
      <c r="P2125" s="13">
        <f>IFERROR(ROUND(E2125/L2125,2),0)</f>
        <v>68.099999999999994</v>
      </c>
      <c r="Q2125" s="18" t="s">
        <v>8321</v>
      </c>
      <c r="R2125" t="s">
        <v>8322</v>
      </c>
      <c r="S2125" s="14">
        <f t="shared" si="66"/>
        <v>41904.851875</v>
      </c>
      <c r="T2125">
        <f t="shared" si="67"/>
        <v>2014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 s="1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>ROUND(E2126/D2126*100,0)</f>
        <v>4</v>
      </c>
      <c r="P2126" s="13">
        <f>IFERROR(ROUND(E2126/L2126,2),0)</f>
        <v>88.69</v>
      </c>
      <c r="Q2126" s="18" t="s">
        <v>8313</v>
      </c>
      <c r="R2126" t="s">
        <v>8353</v>
      </c>
      <c r="S2126" s="14">
        <f t="shared" si="66"/>
        <v>42593.011782407411</v>
      </c>
      <c r="T2126">
        <f t="shared" si="67"/>
        <v>2016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 s="16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>ROUND(E2127/D2127*100,0)</f>
        <v>26</v>
      </c>
      <c r="P2127" s="13">
        <f>IFERROR(ROUND(E2127/L2127,2),0)</f>
        <v>59.04</v>
      </c>
      <c r="Q2127" s="18" t="s">
        <v>8313</v>
      </c>
      <c r="R2127" t="s">
        <v>8314</v>
      </c>
      <c r="S2127" s="14">
        <f t="shared" si="66"/>
        <v>42597.617418981477</v>
      </c>
      <c r="T2127">
        <f t="shared" si="67"/>
        <v>2016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 s="16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>ROUND(E2128/D2128*100,0)</f>
        <v>37</v>
      </c>
      <c r="P2128" s="13">
        <f>IFERROR(ROUND(E2128/L2128,2),0)</f>
        <v>64.36</v>
      </c>
      <c r="Q2128" s="18" t="s">
        <v>8308</v>
      </c>
      <c r="R2128" t="s">
        <v>8342</v>
      </c>
      <c r="S2128" s="14">
        <f t="shared" si="66"/>
        <v>41901.684861111113</v>
      </c>
      <c r="T2128">
        <f t="shared" si="67"/>
        <v>2014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 s="16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>ROUND(E2129/D2129*100,0)</f>
        <v>156</v>
      </c>
      <c r="P2129" s="13">
        <f>IFERROR(ROUND(E2129/L2129,2),0)</f>
        <v>54.15</v>
      </c>
      <c r="Q2129" s="18" t="s">
        <v>8327</v>
      </c>
      <c r="R2129" t="s">
        <v>8341</v>
      </c>
      <c r="S2129" s="14">
        <f t="shared" si="66"/>
        <v>41930.975601851853</v>
      </c>
      <c r="T2129">
        <f t="shared" si="67"/>
        <v>2014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 s="16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>ROUND(E2130/D2130*100,0)</f>
        <v>12</v>
      </c>
      <c r="P2130" s="13">
        <f>IFERROR(ROUND(E2130/L2130,2),0)</f>
        <v>61.09</v>
      </c>
      <c r="Q2130" s="18" t="s">
        <v>8327</v>
      </c>
      <c r="R2130" t="s">
        <v>8330</v>
      </c>
      <c r="S2130" s="14">
        <f t="shared" si="66"/>
        <v>42801.031412037039</v>
      </c>
      <c r="T2130">
        <f t="shared" si="67"/>
        <v>2017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 s="16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>ROUND(E2131/D2131*100,0)</f>
        <v>26</v>
      </c>
      <c r="P2131" s="13">
        <f>IFERROR(ROUND(E2131/L2131,2),0)</f>
        <v>93.67</v>
      </c>
      <c r="Q2131" s="18" t="s">
        <v>8311</v>
      </c>
      <c r="R2131" t="s">
        <v>8356</v>
      </c>
      <c r="S2131" s="14">
        <f t="shared" si="66"/>
        <v>41846.978078703702</v>
      </c>
      <c r="T2131">
        <f t="shared" si="67"/>
        <v>2014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 s="16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>ROUND(E2132/D2132*100,0)</f>
        <v>28</v>
      </c>
      <c r="P2132" s="13">
        <f>IFERROR(ROUND(E2132/L2132,2),0)</f>
        <v>58.42</v>
      </c>
      <c r="Q2132" s="18" t="s">
        <v>8308</v>
      </c>
      <c r="R2132" t="s">
        <v>8310</v>
      </c>
      <c r="S2132" s="14">
        <f t="shared" si="66"/>
        <v>42356.750706018516</v>
      </c>
      <c r="T2132">
        <f t="shared" si="67"/>
        <v>2015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 s="16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>ROUND(E2133/D2133*100,0)</f>
        <v>117</v>
      </c>
      <c r="P2133" s="13">
        <f>IFERROR(ROUND(E2133/L2133,2),0)</f>
        <v>70</v>
      </c>
      <c r="Q2133" s="18" t="s">
        <v>8323</v>
      </c>
      <c r="R2133" t="s">
        <v>8326</v>
      </c>
      <c r="S2133" s="14">
        <f t="shared" si="66"/>
        <v>41963.872361111105</v>
      </c>
      <c r="T2133">
        <f t="shared" si="67"/>
        <v>2014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 s="16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>ROUND(E2134/D2134*100,0)</f>
        <v>47</v>
      </c>
      <c r="P2134" s="13">
        <f>IFERROR(ROUND(E2134/L2134,2),0)</f>
        <v>34.1</v>
      </c>
      <c r="Q2134" s="18" t="s">
        <v>8308</v>
      </c>
      <c r="R2134" t="s">
        <v>8318</v>
      </c>
      <c r="S2134" s="14">
        <f t="shared" si="66"/>
        <v>42702.770729166667</v>
      </c>
      <c r="T2134">
        <f t="shared" si="67"/>
        <v>2016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 s="16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>ROUND(E2135/D2135*100,0)</f>
        <v>43</v>
      </c>
      <c r="P2135" s="13">
        <f>IFERROR(ROUND(E2135/L2135,2),0)</f>
        <v>34.020000000000003</v>
      </c>
      <c r="Q2135" s="18" t="s">
        <v>8327</v>
      </c>
      <c r="R2135" t="s">
        <v>8330</v>
      </c>
      <c r="S2135" s="14">
        <f t="shared" si="66"/>
        <v>42460.98192129629</v>
      </c>
      <c r="T2135">
        <f t="shared" si="67"/>
        <v>2016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 s="1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>ROUND(E2136/D2136*100,0)</f>
        <v>100</v>
      </c>
      <c r="P2136" s="13">
        <f>IFERROR(ROUND(E2136/L2136,2),0)</f>
        <v>41.03</v>
      </c>
      <c r="Q2136" s="18" t="s">
        <v>8323</v>
      </c>
      <c r="R2136" t="s">
        <v>8326</v>
      </c>
      <c r="S2136" s="14">
        <f t="shared" si="66"/>
        <v>42234.789884259255</v>
      </c>
      <c r="T2136">
        <f t="shared" si="67"/>
        <v>2015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 s="16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>ROUND(E2137/D2137*100,0)</f>
        <v>107</v>
      </c>
      <c r="P2137" s="13">
        <f>IFERROR(ROUND(E2137/L2137,2),0)</f>
        <v>36.61</v>
      </c>
      <c r="Q2137" s="18" t="s">
        <v>8327</v>
      </c>
      <c r="R2137" t="s">
        <v>8331</v>
      </c>
      <c r="S2137" s="14">
        <f t="shared" si="66"/>
        <v>41073.050717592596</v>
      </c>
      <c r="T2137">
        <f t="shared" si="67"/>
        <v>2012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 s="16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>ROUND(E2138/D2138*100,0)</f>
        <v>185</v>
      </c>
      <c r="P2138" s="13">
        <f>IFERROR(ROUND(E2138/L2138,2),0)</f>
        <v>115.83</v>
      </c>
      <c r="Q2138" s="18" t="s">
        <v>8327</v>
      </c>
      <c r="R2138" t="s">
        <v>8331</v>
      </c>
      <c r="S2138" s="14">
        <f t="shared" si="66"/>
        <v>42323.17460648148</v>
      </c>
      <c r="T2138">
        <f t="shared" si="67"/>
        <v>2015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 s="16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>ROUND(E2139/D2139*100,0)</f>
        <v>5</v>
      </c>
      <c r="P2139" s="13">
        <f>IFERROR(ROUND(E2139/L2139,2),0)</f>
        <v>115.75</v>
      </c>
      <c r="Q2139" s="18" t="s">
        <v>8308</v>
      </c>
      <c r="R2139" t="s">
        <v>8310</v>
      </c>
      <c r="S2139" s="14">
        <f t="shared" si="66"/>
        <v>42273.090740740736</v>
      </c>
      <c r="T2139">
        <f t="shared" si="67"/>
        <v>2015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 s="16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>ROUND(E2140/D2140*100,0)</f>
        <v>6</v>
      </c>
      <c r="P2140" s="13">
        <f>IFERROR(ROUND(E2140/L2140,2),0)</f>
        <v>106.69</v>
      </c>
      <c r="Q2140" s="18" t="s">
        <v>8321</v>
      </c>
      <c r="R2140" t="s">
        <v>8337</v>
      </c>
      <c r="S2140" s="14">
        <f t="shared" si="66"/>
        <v>42135.589548611111</v>
      </c>
      <c r="T2140">
        <f t="shared" si="67"/>
        <v>2015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 s="16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>ROUND(E2141/D2141*100,0)</f>
        <v>12</v>
      </c>
      <c r="P2141" s="13">
        <f>IFERROR(ROUND(E2141/L2141,2),0)</f>
        <v>81.41</v>
      </c>
      <c r="Q2141" s="18" t="s">
        <v>8323</v>
      </c>
      <c r="R2141" t="s">
        <v>8326</v>
      </c>
      <c r="S2141" s="14">
        <f t="shared" si="66"/>
        <v>42075.979988425926</v>
      </c>
      <c r="T2141">
        <f t="shared" si="67"/>
        <v>2015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 s="16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>ROUND(E2142/D2142*100,0)</f>
        <v>138</v>
      </c>
      <c r="P2142" s="13">
        <f>IFERROR(ROUND(E2142/L2142,2),0)</f>
        <v>81.290000000000006</v>
      </c>
      <c r="Q2142" s="18" t="s">
        <v>8323</v>
      </c>
      <c r="R2142" t="s">
        <v>8326</v>
      </c>
      <c r="S2142" s="14">
        <f t="shared" si="66"/>
        <v>42136.675196759257</v>
      </c>
      <c r="T2142">
        <f t="shared" si="67"/>
        <v>2015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 s="16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>ROUND(E2143/D2143*100,0)</f>
        <v>15</v>
      </c>
      <c r="P2143" s="13">
        <f>IFERROR(ROUND(E2143/L2143,2),0)</f>
        <v>46.03</v>
      </c>
      <c r="Q2143" s="18" t="s">
        <v>8327</v>
      </c>
      <c r="R2143" t="s">
        <v>8350</v>
      </c>
      <c r="S2143" s="14">
        <f t="shared" si="66"/>
        <v>41310.969270833331</v>
      </c>
      <c r="T2143">
        <f t="shared" si="67"/>
        <v>2013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 s="16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>ROUND(E2144/D2144*100,0)</f>
        <v>137</v>
      </c>
      <c r="P2144" s="13">
        <f>IFERROR(ROUND(E2144/L2144,2),0)</f>
        <v>40.42</v>
      </c>
      <c r="Q2144" s="18" t="s">
        <v>8327</v>
      </c>
      <c r="R2144" t="s">
        <v>8338</v>
      </c>
      <c r="S2144" s="14">
        <f t="shared" si="66"/>
        <v>40802.733101851853</v>
      </c>
      <c r="T2144">
        <f t="shared" si="67"/>
        <v>2011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 s="16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>ROUND(E2145/D2145*100,0)</f>
        <v>458</v>
      </c>
      <c r="P2145" s="13">
        <f>IFERROR(ROUND(E2145/L2145,2),0)</f>
        <v>23.28</v>
      </c>
      <c r="Q2145" s="18" t="s">
        <v>8323</v>
      </c>
      <c r="R2145" t="s">
        <v>8324</v>
      </c>
      <c r="S2145" s="14">
        <f t="shared" si="66"/>
        <v>41885.478842592594</v>
      </c>
      <c r="T2145">
        <f t="shared" si="67"/>
        <v>2014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 s="1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>ROUND(E2146/D2146*100,0)</f>
        <v>114</v>
      </c>
      <c r="P2146" s="13">
        <f>IFERROR(ROUND(E2146/L2146,2),0)</f>
        <v>80.59</v>
      </c>
      <c r="Q2146" s="18" t="s">
        <v>8327</v>
      </c>
      <c r="R2146" t="s">
        <v>8331</v>
      </c>
      <c r="S2146" s="14">
        <f t="shared" si="66"/>
        <v>41549.627615740741</v>
      </c>
      <c r="T2146">
        <f t="shared" si="67"/>
        <v>2013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 s="16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>ROUND(E2147/D2147*100,0)</f>
        <v>105</v>
      </c>
      <c r="P2147" s="13">
        <f>IFERROR(ROUND(E2147/L2147,2),0)</f>
        <v>27.9</v>
      </c>
      <c r="Q2147" s="18" t="s">
        <v>8321</v>
      </c>
      <c r="R2147" t="s">
        <v>8343</v>
      </c>
      <c r="S2147" s="14">
        <f t="shared" si="66"/>
        <v>41682.805902777778</v>
      </c>
      <c r="T2147">
        <f t="shared" si="67"/>
        <v>2014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 s="16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>ROUND(E2148/D2148*100,0)</f>
        <v>1</v>
      </c>
      <c r="P2148" s="13">
        <f>IFERROR(ROUND(E2148/L2148,2),0)</f>
        <v>68.3</v>
      </c>
      <c r="Q2148" s="18" t="s">
        <v>8308</v>
      </c>
      <c r="R2148" t="s">
        <v>8342</v>
      </c>
      <c r="S2148" s="14">
        <f t="shared" si="66"/>
        <v>42676.942164351851</v>
      </c>
      <c r="T2148">
        <f t="shared" si="67"/>
        <v>2016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 s="16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>ROUND(E2149/D2149*100,0)</f>
        <v>103</v>
      </c>
      <c r="P2149" s="13">
        <f>IFERROR(ROUND(E2149/L2149,2),0)</f>
        <v>50.59</v>
      </c>
      <c r="Q2149" s="18" t="s">
        <v>8327</v>
      </c>
      <c r="R2149" t="s">
        <v>8329</v>
      </c>
      <c r="S2149" s="14">
        <f t="shared" si="66"/>
        <v>42688.732407407413</v>
      </c>
      <c r="T2149">
        <f t="shared" si="67"/>
        <v>2016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 s="16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>ROUND(E2150/D2150*100,0)</f>
        <v>171</v>
      </c>
      <c r="P2150" s="13">
        <f>IFERROR(ROUND(E2150/L2150,2),0)</f>
        <v>68.25</v>
      </c>
      <c r="Q2150" s="18" t="s">
        <v>8323</v>
      </c>
      <c r="R2150" t="s">
        <v>8326</v>
      </c>
      <c r="S2150" s="14">
        <f t="shared" si="66"/>
        <v>42532.052523148144</v>
      </c>
      <c r="T2150">
        <f t="shared" si="67"/>
        <v>2016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 s="16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>ROUND(E2151/D2151*100,0)</f>
        <v>114</v>
      </c>
      <c r="P2151" s="13">
        <f>IFERROR(ROUND(E2151/L2151,2),0)</f>
        <v>29.02</v>
      </c>
      <c r="Q2151" s="18" t="s">
        <v>8327</v>
      </c>
      <c r="R2151" t="s">
        <v>8328</v>
      </c>
      <c r="S2151" s="14">
        <f t="shared" si="66"/>
        <v>40557.429733796293</v>
      </c>
      <c r="T2151">
        <f t="shared" si="67"/>
        <v>2011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 s="16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>ROUND(E2152/D2152*100,0)</f>
        <v>27</v>
      </c>
      <c r="P2152" s="13">
        <f>IFERROR(ROUND(E2152/L2152,2),0)</f>
        <v>68.099999999999994</v>
      </c>
      <c r="Q2152" s="18" t="s">
        <v>8323</v>
      </c>
      <c r="R2152" t="s">
        <v>8326</v>
      </c>
      <c r="S2152" s="14">
        <f t="shared" si="66"/>
        <v>42278.629710648151</v>
      </c>
      <c r="T2152">
        <f t="shared" si="67"/>
        <v>2015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 s="16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>ROUND(E2153/D2153*100,0)</f>
        <v>109</v>
      </c>
      <c r="P2153" s="13">
        <f>IFERROR(ROUND(E2153/L2153,2),0)</f>
        <v>75.61</v>
      </c>
      <c r="Q2153" s="18" t="s">
        <v>8327</v>
      </c>
      <c r="R2153" t="s">
        <v>8341</v>
      </c>
      <c r="S2153" s="14">
        <f t="shared" si="66"/>
        <v>42093.860023148154</v>
      </c>
      <c r="T2153">
        <f t="shared" si="67"/>
        <v>2015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 s="16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>ROUND(E2154/D2154*100,0)</f>
        <v>136</v>
      </c>
      <c r="P2154" s="13">
        <f>IFERROR(ROUND(E2154/L2154,2),0)</f>
        <v>35.79</v>
      </c>
      <c r="Q2154" s="18" t="s">
        <v>8327</v>
      </c>
      <c r="R2154" t="s">
        <v>8328</v>
      </c>
      <c r="S2154" s="14">
        <f t="shared" si="66"/>
        <v>40638.868611111109</v>
      </c>
      <c r="T2154">
        <f t="shared" si="67"/>
        <v>2011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 s="16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>ROUND(E2155/D2155*100,0)</f>
        <v>170</v>
      </c>
      <c r="P2155" s="13">
        <f>IFERROR(ROUND(E2155/L2155,2),0)</f>
        <v>64.760000000000005</v>
      </c>
      <c r="Q2155" s="18" t="s">
        <v>8323</v>
      </c>
      <c r="R2155" t="s">
        <v>8326</v>
      </c>
      <c r="S2155" s="14">
        <f t="shared" si="66"/>
        <v>42019.959837962961</v>
      </c>
      <c r="T2155">
        <f t="shared" si="67"/>
        <v>2015</v>
      </c>
    </row>
    <row r="2156" spans="1:20" ht="48" x14ac:dyDescent="0.2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 s="1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>ROUND(E2156/D2156*100,0)</f>
        <v>68</v>
      </c>
      <c r="P2156" s="13">
        <f>IFERROR(ROUND(E2156/L2156,2),0)</f>
        <v>46.59</v>
      </c>
      <c r="Q2156" s="18" t="s">
        <v>8327</v>
      </c>
      <c r="R2156" t="s">
        <v>8350</v>
      </c>
      <c r="S2156" s="14">
        <f t="shared" si="66"/>
        <v>41597.788888888892</v>
      </c>
      <c r="T2156">
        <f t="shared" si="67"/>
        <v>2013</v>
      </c>
    </row>
    <row r="2157" spans="1:20" ht="48" x14ac:dyDescent="0.2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 s="16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>ROUND(E2157/D2157*100,0)</f>
        <v>135</v>
      </c>
      <c r="P2157" s="13">
        <f>IFERROR(ROUND(E2157/L2157,2),0)</f>
        <v>51.96</v>
      </c>
      <c r="Q2157" s="18" t="s">
        <v>8327</v>
      </c>
      <c r="R2157" t="s">
        <v>8328</v>
      </c>
      <c r="S2157" s="14">
        <f t="shared" si="66"/>
        <v>41205.198321759257</v>
      </c>
      <c r="T2157">
        <f t="shared" si="67"/>
        <v>2012</v>
      </c>
    </row>
    <row r="2158" spans="1:20" ht="96" x14ac:dyDescent="0.2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 s="16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>ROUND(E2158/D2158*100,0)</f>
        <v>2702</v>
      </c>
      <c r="P2158" s="13">
        <f>IFERROR(ROUND(E2158/L2158,2),0)</f>
        <v>38.6</v>
      </c>
      <c r="Q2158" s="18" t="s">
        <v>8321</v>
      </c>
      <c r="R2158" t="s">
        <v>8343</v>
      </c>
      <c r="S2158" s="14">
        <f t="shared" si="66"/>
        <v>42604.730567129634</v>
      </c>
      <c r="T2158">
        <f t="shared" si="67"/>
        <v>2016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 s="16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>ROUND(E2159/D2159*100,0)</f>
        <v>135</v>
      </c>
      <c r="P2159" s="13">
        <f>IFERROR(ROUND(E2159/L2159,2),0)</f>
        <v>79.180000000000007</v>
      </c>
      <c r="Q2159" s="18" t="s">
        <v>8327</v>
      </c>
      <c r="R2159" t="s">
        <v>8328</v>
      </c>
      <c r="S2159" s="14">
        <f t="shared" si="66"/>
        <v>40718.839537037034</v>
      </c>
      <c r="T2159">
        <f t="shared" si="67"/>
        <v>2011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 s="16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>ROUND(E2160/D2160*100,0)</f>
        <v>41</v>
      </c>
      <c r="P2160" s="13">
        <f>IFERROR(ROUND(E2160/L2160,2),0)</f>
        <v>84.06</v>
      </c>
      <c r="Q2160" s="18" t="s">
        <v>8319</v>
      </c>
      <c r="R2160" t="s">
        <v>8345</v>
      </c>
      <c r="S2160" s="14">
        <f t="shared" si="66"/>
        <v>41983.110995370371</v>
      </c>
      <c r="T2160">
        <f t="shared" si="67"/>
        <v>2014</v>
      </c>
    </row>
    <row r="2161" spans="1:20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 s="16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>ROUND(E2161/D2161*100,0)</f>
        <v>122</v>
      </c>
      <c r="P2161" s="13">
        <f>IFERROR(ROUND(E2161/L2161,2),0)</f>
        <v>28.55</v>
      </c>
      <c r="Q2161" s="18" t="s">
        <v>8327</v>
      </c>
      <c r="R2161" t="s">
        <v>8336</v>
      </c>
      <c r="S2161" s="14">
        <f t="shared" si="66"/>
        <v>41694.391840277778</v>
      </c>
      <c r="T2161">
        <f t="shared" si="67"/>
        <v>2014</v>
      </c>
    </row>
    <row r="2162" spans="1:20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 s="16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>ROUND(E2162/D2162*100,0)</f>
        <v>134</v>
      </c>
      <c r="P2162" s="13">
        <f>IFERROR(ROUND(E2162/L2162,2),0)</f>
        <v>31.81</v>
      </c>
      <c r="Q2162" s="18" t="s">
        <v>8311</v>
      </c>
      <c r="R2162" t="s">
        <v>8333</v>
      </c>
      <c r="S2162" s="14">
        <f t="shared" si="66"/>
        <v>41309.11791666667</v>
      </c>
      <c r="T2162">
        <f t="shared" si="67"/>
        <v>2013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 s="16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>ROUND(E2163/D2163*100,0)</f>
        <v>9</v>
      </c>
      <c r="P2163" s="13">
        <f>IFERROR(ROUND(E2163/L2163,2),0)</f>
        <v>222.5</v>
      </c>
      <c r="Q2163" s="18" t="s">
        <v>8323</v>
      </c>
      <c r="R2163" t="s">
        <v>8326</v>
      </c>
      <c r="S2163" s="14">
        <f t="shared" si="66"/>
        <v>42695.7105787037</v>
      </c>
      <c r="T2163">
        <f t="shared" si="67"/>
        <v>2016</v>
      </c>
    </row>
    <row r="2164" spans="1:20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 s="16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>ROUND(E2164/D2164*100,0)</f>
        <v>3</v>
      </c>
      <c r="P2164" s="13">
        <f>IFERROR(ROUND(E2164/L2164,2),0)</f>
        <v>133.30000000000001</v>
      </c>
      <c r="Q2164" s="18" t="s">
        <v>8308</v>
      </c>
      <c r="R2164" t="s">
        <v>8315</v>
      </c>
      <c r="S2164" s="14">
        <f t="shared" si="66"/>
        <v>42082.069560185191</v>
      </c>
      <c r="T2164">
        <f t="shared" si="67"/>
        <v>2015</v>
      </c>
    </row>
    <row r="2165" spans="1:20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 s="16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>ROUND(E2165/D2165*100,0)</f>
        <v>9</v>
      </c>
      <c r="P2165" s="13">
        <f>IFERROR(ROUND(E2165/L2165,2),0)</f>
        <v>30.27</v>
      </c>
      <c r="Q2165" s="18" t="s">
        <v>8308</v>
      </c>
      <c r="R2165" t="s">
        <v>8310</v>
      </c>
      <c r="S2165" s="14">
        <f t="shared" si="66"/>
        <v>42451.698449074072</v>
      </c>
      <c r="T2165">
        <f t="shared" si="67"/>
        <v>2016</v>
      </c>
    </row>
    <row r="2166" spans="1:20" ht="32" x14ac:dyDescent="0.2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 s="1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>ROUND(E2166/D2166*100,0)</f>
        <v>111</v>
      </c>
      <c r="P2166" s="13">
        <f>IFERROR(ROUND(E2166/L2166,2),0)</f>
        <v>25.58</v>
      </c>
      <c r="Q2166" s="18" t="s">
        <v>8313</v>
      </c>
      <c r="R2166" t="s">
        <v>8314</v>
      </c>
      <c r="S2166" s="14">
        <f t="shared" si="66"/>
        <v>42120.628136574072</v>
      </c>
      <c r="T2166">
        <f t="shared" si="67"/>
        <v>2015</v>
      </c>
    </row>
    <row r="2167" spans="1:20" ht="16" x14ac:dyDescent="0.2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 s="16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>ROUND(E2167/D2167*100,0)</f>
        <v>116</v>
      </c>
      <c r="P2167" s="13">
        <f>IFERROR(ROUND(E2167/L2167,2),0)</f>
        <v>44.33</v>
      </c>
      <c r="Q2167" s="18" t="s">
        <v>8323</v>
      </c>
      <c r="R2167" t="s">
        <v>8326</v>
      </c>
      <c r="S2167" s="14">
        <f t="shared" si="66"/>
        <v>42155.920219907406</v>
      </c>
      <c r="T2167">
        <f t="shared" si="67"/>
        <v>2015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 s="16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>ROUND(E2168/D2168*100,0)</f>
        <v>133</v>
      </c>
      <c r="P2168" s="13">
        <f>IFERROR(ROUND(E2168/L2168,2),0)</f>
        <v>42.9</v>
      </c>
      <c r="Q2168" s="18" t="s">
        <v>8323</v>
      </c>
      <c r="R2168" t="s">
        <v>8326</v>
      </c>
      <c r="S2168" s="14">
        <f t="shared" si="66"/>
        <v>41948.552847222221</v>
      </c>
      <c r="T2168">
        <f t="shared" si="67"/>
        <v>2014</v>
      </c>
    </row>
    <row r="2169" spans="1:20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 s="16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>ROUND(E2169/D2169*100,0)</f>
        <v>106</v>
      </c>
      <c r="P2169" s="13">
        <f>IFERROR(ROUND(E2169/L2169,2),0)</f>
        <v>47.43</v>
      </c>
      <c r="Q2169" s="18" t="s">
        <v>8323</v>
      </c>
      <c r="R2169" t="s">
        <v>8335</v>
      </c>
      <c r="S2169" s="14">
        <f t="shared" si="66"/>
        <v>42193.813530092593</v>
      </c>
      <c r="T2169">
        <f t="shared" si="67"/>
        <v>2015</v>
      </c>
    </row>
    <row r="2170" spans="1:20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 s="16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>ROUND(E2170/D2170*100,0)</f>
        <v>133</v>
      </c>
      <c r="P2170" s="13">
        <f>IFERROR(ROUND(E2170/L2170,2),0)</f>
        <v>120.55</v>
      </c>
      <c r="Q2170" s="18" t="s">
        <v>8323</v>
      </c>
      <c r="R2170" t="s">
        <v>8335</v>
      </c>
      <c r="S2170" s="14">
        <f t="shared" si="66"/>
        <v>42403.035567129627</v>
      </c>
      <c r="T2170">
        <f t="shared" si="67"/>
        <v>2016</v>
      </c>
    </row>
    <row r="2171" spans="1:20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 s="16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>ROUND(E2171/D2171*100,0)</f>
        <v>17</v>
      </c>
      <c r="P2171" s="13">
        <f>IFERROR(ROUND(E2171/L2171,2),0)</f>
        <v>66.099999999999994</v>
      </c>
      <c r="Q2171" s="18" t="s">
        <v>8323</v>
      </c>
      <c r="R2171" t="s">
        <v>8324</v>
      </c>
      <c r="S2171" s="14">
        <f t="shared" si="66"/>
        <v>42464.958912037036</v>
      </c>
      <c r="T2171">
        <f t="shared" si="67"/>
        <v>2016</v>
      </c>
    </row>
    <row r="2172" spans="1:20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 s="16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>ROUND(E2172/D2172*100,0)</f>
        <v>120</v>
      </c>
      <c r="P2172" s="13">
        <f>IFERROR(ROUND(E2172/L2172,2),0)</f>
        <v>38.79</v>
      </c>
      <c r="Q2172" s="18" t="s">
        <v>8327</v>
      </c>
      <c r="R2172" t="s">
        <v>8338</v>
      </c>
      <c r="S2172" s="14">
        <f t="shared" si="66"/>
        <v>40987.890740740739</v>
      </c>
      <c r="T2172">
        <f t="shared" si="67"/>
        <v>2012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 s="16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>ROUND(E2173/D2173*100,0)</f>
        <v>105</v>
      </c>
      <c r="P2173" s="13">
        <f>IFERROR(ROUND(E2173/L2173,2),0)</f>
        <v>47</v>
      </c>
      <c r="Q2173" s="18" t="s">
        <v>8323</v>
      </c>
      <c r="R2173" t="s">
        <v>8326</v>
      </c>
      <c r="S2173" s="14">
        <f t="shared" si="66"/>
        <v>42018.94159722222</v>
      </c>
      <c r="T2173">
        <f t="shared" si="67"/>
        <v>2015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 s="16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>ROUND(E2174/D2174*100,0)</f>
        <v>44</v>
      </c>
      <c r="P2174" s="13">
        <f>IFERROR(ROUND(E2174/L2174,2),0)</f>
        <v>57.17</v>
      </c>
      <c r="Q2174" s="18" t="s">
        <v>8323</v>
      </c>
      <c r="R2174" t="s">
        <v>8326</v>
      </c>
      <c r="S2174" s="14">
        <f t="shared" si="66"/>
        <v>42221.656782407401</v>
      </c>
      <c r="T2174">
        <f t="shared" si="67"/>
        <v>2015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 s="16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>ROUND(E2175/D2175*100,0)</f>
        <v>131</v>
      </c>
      <c r="P2175" s="13">
        <f>IFERROR(ROUND(E2175/L2175,2),0)</f>
        <v>50.46</v>
      </c>
      <c r="Q2175" s="18" t="s">
        <v>8323</v>
      </c>
      <c r="R2175" t="s">
        <v>8326</v>
      </c>
      <c r="S2175" s="14">
        <f t="shared" si="66"/>
        <v>42463.81385416667</v>
      </c>
      <c r="T2175">
        <f t="shared" si="67"/>
        <v>2016</v>
      </c>
    </row>
    <row r="2176" spans="1:20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 s="1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>ROUND(E2176/D2176*100,0)</f>
        <v>7</v>
      </c>
      <c r="P2176" s="13">
        <f>IFERROR(ROUND(E2176/L2176,2),0)</f>
        <v>6.5</v>
      </c>
      <c r="Q2176" s="18" t="s">
        <v>8308</v>
      </c>
      <c r="R2176" t="s">
        <v>8310</v>
      </c>
      <c r="S2176" s="14">
        <f t="shared" si="66"/>
        <v>42696.37572916667</v>
      </c>
      <c r="T2176">
        <f t="shared" si="67"/>
        <v>2016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 s="16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>ROUND(E2177/D2177*100,0)</f>
        <v>1</v>
      </c>
      <c r="P2177" s="13">
        <f>IFERROR(ROUND(E2177/L2177,2),0)</f>
        <v>217.5</v>
      </c>
      <c r="Q2177" s="18" t="s">
        <v>8323</v>
      </c>
      <c r="R2177" t="s">
        <v>8326</v>
      </c>
      <c r="S2177" s="14">
        <f t="shared" si="66"/>
        <v>42543.788564814815</v>
      </c>
      <c r="T2177">
        <f t="shared" si="67"/>
        <v>2016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 s="16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>ROUND(E2178/D2178*100,0)</f>
        <v>65</v>
      </c>
      <c r="P2178" s="13">
        <f>IFERROR(ROUND(E2178/L2178,2),0)</f>
        <v>118.36</v>
      </c>
      <c r="Q2178" s="18" t="s">
        <v>8327</v>
      </c>
      <c r="R2178" t="s">
        <v>8330</v>
      </c>
      <c r="S2178" s="14">
        <f t="shared" si="66"/>
        <v>42021.139733796299</v>
      </c>
      <c r="T2178">
        <f t="shared" si="67"/>
        <v>2015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 s="16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>ROUND(E2179/D2179*100,0)</f>
        <v>100</v>
      </c>
      <c r="P2179" s="13">
        <f>IFERROR(ROUND(E2179/L2179,2),0)</f>
        <v>50.04</v>
      </c>
      <c r="Q2179" s="18" t="s">
        <v>8327</v>
      </c>
      <c r="R2179" t="s">
        <v>8331</v>
      </c>
      <c r="S2179" s="14">
        <f t="shared" ref="S2179:S2242" si="68">(((J2179/60)/60)/24)+DATE(1970,1,1)</f>
        <v>41827.906689814816</v>
      </c>
      <c r="T2179">
        <f t="shared" ref="T2179:T2242" si="69">YEAR(S2179)</f>
        <v>2014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 s="16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>ROUND(E2180/D2180*100,0)</f>
        <v>16</v>
      </c>
      <c r="P2180" s="13">
        <f>IFERROR(ROUND(E2180/L2180,2),0)</f>
        <v>76.47</v>
      </c>
      <c r="Q2180" s="18" t="s">
        <v>8321</v>
      </c>
      <c r="R2180" t="s">
        <v>8325</v>
      </c>
      <c r="S2180" s="14">
        <f t="shared" si="68"/>
        <v>42248.632199074069</v>
      </c>
      <c r="T2180">
        <f t="shared" si="69"/>
        <v>2015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 s="16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>ROUND(E2181/D2181*100,0)</f>
        <v>104</v>
      </c>
      <c r="P2181" s="13">
        <f>IFERROR(ROUND(E2181/L2181,2),0)</f>
        <v>52</v>
      </c>
      <c r="Q2181" s="18" t="s">
        <v>8323</v>
      </c>
      <c r="R2181" t="s">
        <v>8326</v>
      </c>
      <c r="S2181" s="14">
        <f t="shared" si="68"/>
        <v>41226.017361111109</v>
      </c>
      <c r="T2181">
        <f t="shared" si="69"/>
        <v>2012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 s="16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>ROUND(E2182/D2182*100,0)</f>
        <v>6</v>
      </c>
      <c r="P2182" s="13">
        <f>IFERROR(ROUND(E2182/L2182,2),0)</f>
        <v>49.88</v>
      </c>
      <c r="Q2182" s="18" t="s">
        <v>8321</v>
      </c>
      <c r="R2182" t="s">
        <v>8325</v>
      </c>
      <c r="S2182" s="14">
        <f t="shared" si="68"/>
        <v>41855.777905092589</v>
      </c>
      <c r="T2182">
        <f t="shared" si="69"/>
        <v>2014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 s="16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>ROUND(E2183/D2183*100,0)</f>
        <v>9</v>
      </c>
      <c r="P2183" s="13">
        <f>IFERROR(ROUND(E2183/L2183,2),0)</f>
        <v>64.8</v>
      </c>
      <c r="Q2183" s="18" t="s">
        <v>8323</v>
      </c>
      <c r="R2183" t="s">
        <v>8324</v>
      </c>
      <c r="S2183" s="14">
        <f t="shared" si="68"/>
        <v>42551.102314814809</v>
      </c>
      <c r="T2183">
        <f t="shared" si="69"/>
        <v>2016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 s="16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>ROUND(E2184/D2184*100,0)</f>
        <v>123</v>
      </c>
      <c r="P2184" s="13">
        <f>IFERROR(ROUND(E2184/L2184,2),0)</f>
        <v>43.2</v>
      </c>
      <c r="Q2184" s="18" t="s">
        <v>8323</v>
      </c>
      <c r="R2184" t="s">
        <v>8326</v>
      </c>
      <c r="S2184" s="14">
        <f t="shared" si="68"/>
        <v>42556.504490740743</v>
      </c>
      <c r="T2184">
        <f t="shared" si="69"/>
        <v>2016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 s="16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>ROUND(E2185/D2185*100,0)</f>
        <v>11</v>
      </c>
      <c r="P2185" s="13">
        <f>IFERROR(ROUND(E2185/L2185,2),0)</f>
        <v>46.18</v>
      </c>
      <c r="Q2185" s="18" t="s">
        <v>8321</v>
      </c>
      <c r="R2185" t="s">
        <v>8337</v>
      </c>
      <c r="S2185" s="14">
        <f t="shared" si="68"/>
        <v>42110.153043981481</v>
      </c>
      <c r="T2185">
        <f t="shared" si="69"/>
        <v>2015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 s="1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>ROUND(E2186/D2186*100,0)</f>
        <v>143</v>
      </c>
      <c r="P2186" s="13">
        <f>IFERROR(ROUND(E2186/L2186,2),0)</f>
        <v>51.6</v>
      </c>
      <c r="Q2186" s="18" t="s">
        <v>8323</v>
      </c>
      <c r="R2186" t="s">
        <v>8324</v>
      </c>
      <c r="S2186" s="14">
        <f t="shared" si="68"/>
        <v>42783.459398148145</v>
      </c>
      <c r="T2186">
        <f t="shared" si="69"/>
        <v>2017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 s="16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>ROUND(E2187/D2187*100,0)</f>
        <v>41</v>
      </c>
      <c r="P2187" s="13">
        <f>IFERROR(ROUND(E2187/L2187,2),0)</f>
        <v>28.58</v>
      </c>
      <c r="Q2187" s="18" t="s">
        <v>8327</v>
      </c>
      <c r="R2187" t="s">
        <v>8350</v>
      </c>
      <c r="S2187" s="14">
        <f t="shared" si="68"/>
        <v>41276.496840277774</v>
      </c>
      <c r="T2187">
        <f t="shared" si="69"/>
        <v>2013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 s="16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>ROUND(E2188/D2188*100,0)</f>
        <v>171</v>
      </c>
      <c r="P2188" s="13">
        <f>IFERROR(ROUND(E2188/L2188,2),0)</f>
        <v>31.34</v>
      </c>
      <c r="Q2188" s="18" t="s">
        <v>8327</v>
      </c>
      <c r="R2188" t="s">
        <v>8328</v>
      </c>
      <c r="S2188" s="14">
        <f t="shared" si="68"/>
        <v>41088.691493055558</v>
      </c>
      <c r="T2188">
        <f t="shared" si="69"/>
        <v>2012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 s="16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>ROUND(E2189/D2189*100,0)</f>
        <v>128</v>
      </c>
      <c r="P2189" s="13">
        <f>IFERROR(ROUND(E2189/L2189,2),0)</f>
        <v>183.29</v>
      </c>
      <c r="Q2189" s="18" t="s">
        <v>8321</v>
      </c>
      <c r="R2189" t="s">
        <v>8322</v>
      </c>
      <c r="S2189" s="14">
        <f t="shared" si="68"/>
        <v>42113.981446759266</v>
      </c>
      <c r="T2189">
        <f t="shared" si="69"/>
        <v>2015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 s="16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>ROUND(E2190/D2190*100,0)</f>
        <v>128</v>
      </c>
      <c r="P2190" s="13">
        <f>IFERROR(ROUND(E2190/L2190,2),0)</f>
        <v>37.65</v>
      </c>
      <c r="Q2190" s="18" t="s">
        <v>8323</v>
      </c>
      <c r="R2190" t="s">
        <v>8335</v>
      </c>
      <c r="S2190" s="14">
        <f t="shared" si="68"/>
        <v>41912.650729166664</v>
      </c>
      <c r="T2190">
        <f t="shared" si="69"/>
        <v>2014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 s="16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>ROUND(E2191/D2191*100,0)</f>
        <v>128</v>
      </c>
      <c r="P2191" s="13">
        <f>IFERROR(ROUND(E2191/L2191,2),0)</f>
        <v>49.23</v>
      </c>
      <c r="Q2191" s="18" t="s">
        <v>8323</v>
      </c>
      <c r="R2191" t="s">
        <v>8326</v>
      </c>
      <c r="S2191" s="14">
        <f t="shared" si="68"/>
        <v>42521.654328703706</v>
      </c>
      <c r="T2191">
        <f t="shared" si="69"/>
        <v>2016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 s="16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>ROUND(E2192/D2192*100,0)</f>
        <v>36</v>
      </c>
      <c r="P2192" s="13">
        <f>IFERROR(ROUND(E2192/L2192,2),0)</f>
        <v>127.6</v>
      </c>
      <c r="Q2192" s="18" t="s">
        <v>8323</v>
      </c>
      <c r="R2192" t="s">
        <v>8335</v>
      </c>
      <c r="S2192" s="14">
        <f t="shared" si="68"/>
        <v>42450.88282407407</v>
      </c>
      <c r="T2192">
        <f t="shared" si="69"/>
        <v>2016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 s="16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>ROUND(E2193/D2193*100,0)</f>
        <v>128</v>
      </c>
      <c r="P2193" s="13">
        <f>IFERROR(ROUND(E2193/L2193,2),0)</f>
        <v>47.22</v>
      </c>
      <c r="Q2193" s="18" t="s">
        <v>8323</v>
      </c>
      <c r="R2193" t="s">
        <v>8326</v>
      </c>
      <c r="S2193" s="14">
        <f t="shared" si="68"/>
        <v>42443.802361111113</v>
      </c>
      <c r="T2193">
        <f t="shared" si="69"/>
        <v>2016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 s="16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>ROUND(E2194/D2194*100,0)</f>
        <v>127</v>
      </c>
      <c r="P2194" s="13">
        <f>IFERROR(ROUND(E2194/L2194,2),0)</f>
        <v>45.46</v>
      </c>
      <c r="Q2194" s="18" t="s">
        <v>8327</v>
      </c>
      <c r="R2194" t="s">
        <v>8331</v>
      </c>
      <c r="S2194" s="14">
        <f t="shared" si="68"/>
        <v>40679.743067129632</v>
      </c>
      <c r="T2194">
        <f t="shared" si="69"/>
        <v>2011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 s="16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>ROUND(E2195/D2195*100,0)</f>
        <v>212</v>
      </c>
      <c r="P2195" s="13">
        <f>IFERROR(ROUND(E2195/L2195,2),0)</f>
        <v>13.54</v>
      </c>
      <c r="Q2195" s="18" t="s">
        <v>8319</v>
      </c>
      <c r="R2195" t="s">
        <v>8320</v>
      </c>
      <c r="S2195" s="14">
        <f t="shared" si="68"/>
        <v>41767.650347222225</v>
      </c>
      <c r="T2195">
        <f t="shared" si="69"/>
        <v>2014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 s="1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>ROUND(E2196/D2196*100,0)</f>
        <v>127</v>
      </c>
      <c r="P2196" s="13">
        <f>IFERROR(ROUND(E2196/L2196,2),0)</f>
        <v>50.88</v>
      </c>
      <c r="Q2196" s="18" t="s">
        <v>8323</v>
      </c>
      <c r="R2196" t="s">
        <v>8324</v>
      </c>
      <c r="S2196" s="14">
        <f t="shared" si="68"/>
        <v>42228.044664351852</v>
      </c>
      <c r="T2196">
        <f t="shared" si="69"/>
        <v>2015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 s="16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>ROUND(E2197/D2197*100,0)</f>
        <v>127</v>
      </c>
      <c r="P2197" s="13">
        <f>IFERROR(ROUND(E2197/L2197,2),0)</f>
        <v>48.85</v>
      </c>
      <c r="Q2197" s="18" t="s">
        <v>8327</v>
      </c>
      <c r="R2197" t="s">
        <v>8328</v>
      </c>
      <c r="S2197" s="14">
        <f t="shared" si="68"/>
        <v>41402.558819444443</v>
      </c>
      <c r="T2197">
        <f t="shared" si="69"/>
        <v>2013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 s="16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>ROUND(E2198/D2198*100,0)</f>
        <v>180</v>
      </c>
      <c r="P2198" s="13">
        <f>IFERROR(ROUND(E2198/L2198,2),0)</f>
        <v>26.27</v>
      </c>
      <c r="Q2198" s="18" t="s">
        <v>8327</v>
      </c>
      <c r="R2198" t="s">
        <v>8328</v>
      </c>
      <c r="S2198" s="14">
        <f t="shared" si="68"/>
        <v>41145.719305555554</v>
      </c>
      <c r="T2198">
        <f t="shared" si="69"/>
        <v>2012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 s="16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>ROUND(E2199/D2199*100,0)</f>
        <v>105</v>
      </c>
      <c r="P2199" s="13">
        <f>IFERROR(ROUND(E2199/L2199,2),0)</f>
        <v>39.380000000000003</v>
      </c>
      <c r="Q2199" s="18" t="s">
        <v>8323</v>
      </c>
      <c r="R2199" t="s">
        <v>8326</v>
      </c>
      <c r="S2199" s="14">
        <f t="shared" si="68"/>
        <v>42222.730034722219</v>
      </c>
      <c r="T2199">
        <f t="shared" si="69"/>
        <v>2015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 s="16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>ROUND(E2200/D2200*100,0)</f>
        <v>126</v>
      </c>
      <c r="P2200" s="13">
        <f>IFERROR(ROUND(E2200/L2200,2),0)</f>
        <v>74.12</v>
      </c>
      <c r="Q2200" s="18" t="s">
        <v>8323</v>
      </c>
      <c r="R2200" t="s">
        <v>8326</v>
      </c>
      <c r="S2200" s="14">
        <f t="shared" si="68"/>
        <v>41891.96503472222</v>
      </c>
      <c r="T2200">
        <f t="shared" si="69"/>
        <v>2014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 s="16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>ROUND(E2201/D2201*100,0)</f>
        <v>126</v>
      </c>
      <c r="P2201" s="13">
        <f>IFERROR(ROUND(E2201/L2201,2),0)</f>
        <v>25.69</v>
      </c>
      <c r="Q2201" s="18" t="s">
        <v>8323</v>
      </c>
      <c r="R2201" t="s">
        <v>8326</v>
      </c>
      <c r="S2201" s="14">
        <f t="shared" si="68"/>
        <v>42608.36583333333</v>
      </c>
      <c r="T2201">
        <f t="shared" si="69"/>
        <v>2016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 s="16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>ROUND(E2202/D2202*100,0)</f>
        <v>105</v>
      </c>
      <c r="P2202" s="13">
        <f>IFERROR(ROUND(E2202/L2202,2),0)</f>
        <v>139.56</v>
      </c>
      <c r="Q2202" s="18" t="s">
        <v>8323</v>
      </c>
      <c r="R2202" t="s">
        <v>8326</v>
      </c>
      <c r="S2202" s="14">
        <f t="shared" si="68"/>
        <v>42375.114988425921</v>
      </c>
      <c r="T2202">
        <f t="shared" si="69"/>
        <v>2016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 s="16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>ROUND(E2203/D2203*100,0)</f>
        <v>114</v>
      </c>
      <c r="P2203" s="13">
        <f>IFERROR(ROUND(E2203/L2203,2),0)</f>
        <v>65.84</v>
      </c>
      <c r="Q2203" s="18" t="s">
        <v>8327</v>
      </c>
      <c r="R2203" t="s">
        <v>8328</v>
      </c>
      <c r="S2203" s="14">
        <f t="shared" si="68"/>
        <v>40970.750034722223</v>
      </c>
      <c r="T2203">
        <f t="shared" si="69"/>
        <v>2012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 s="16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>ROUND(E2204/D2204*100,0)</f>
        <v>2</v>
      </c>
      <c r="P2204" s="13">
        <f>IFERROR(ROUND(E2204/L2204,2),0)</f>
        <v>113.64</v>
      </c>
      <c r="Q2204" s="18" t="s">
        <v>8321</v>
      </c>
      <c r="R2204" t="s">
        <v>8339</v>
      </c>
      <c r="S2204" s="14">
        <f t="shared" si="68"/>
        <v>40750.710104166668</v>
      </c>
      <c r="T2204">
        <f t="shared" si="69"/>
        <v>2011</v>
      </c>
    </row>
    <row r="2205" spans="1:20" ht="32" x14ac:dyDescent="0.2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 s="16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>ROUND(E2205/D2205*100,0)</f>
        <v>100</v>
      </c>
      <c r="P2205" s="13">
        <f>IFERROR(ROUND(E2205/L2205,2),0)</f>
        <v>62.5</v>
      </c>
      <c r="Q2205" s="18" t="s">
        <v>8323</v>
      </c>
      <c r="R2205" t="s">
        <v>8326</v>
      </c>
      <c r="S2205" s="14">
        <f t="shared" si="68"/>
        <v>41788.58997685185</v>
      </c>
      <c r="T2205">
        <f t="shared" si="69"/>
        <v>2014</v>
      </c>
    </row>
    <row r="2206" spans="1:20" ht="48" x14ac:dyDescent="0.2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 s="1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>ROUND(E2206/D2206*100,0)</f>
        <v>104</v>
      </c>
      <c r="P2206" s="13">
        <f>IFERROR(ROUND(E2206/L2206,2),0)</f>
        <v>59.52</v>
      </c>
      <c r="Q2206" s="18" t="s">
        <v>8323</v>
      </c>
      <c r="R2206" t="s">
        <v>8326</v>
      </c>
      <c r="S2206" s="14">
        <f t="shared" si="68"/>
        <v>42277.583472222221</v>
      </c>
      <c r="T2206">
        <f t="shared" si="69"/>
        <v>2015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 s="16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>ROUND(E2207/D2207*100,0)</f>
        <v>156</v>
      </c>
      <c r="P2207" s="13">
        <f>IFERROR(ROUND(E2207/L2207,2),0)</f>
        <v>51.92</v>
      </c>
      <c r="Q2207" s="18" t="s">
        <v>8323</v>
      </c>
      <c r="R2207" t="s">
        <v>8326</v>
      </c>
      <c r="S2207" s="14">
        <f t="shared" si="68"/>
        <v>42360.887835648144</v>
      </c>
      <c r="T2207">
        <f t="shared" si="69"/>
        <v>2015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 s="16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>ROUND(E2208/D2208*100,0)</f>
        <v>12</v>
      </c>
      <c r="P2208" s="13">
        <f>IFERROR(ROUND(E2208/L2208,2),0)</f>
        <v>49.8</v>
      </c>
      <c r="Q2208" s="18" t="s">
        <v>8308</v>
      </c>
      <c r="R2208" t="s">
        <v>8342</v>
      </c>
      <c r="S2208" s="14">
        <f t="shared" si="68"/>
        <v>42507.29932870371</v>
      </c>
      <c r="T2208">
        <f t="shared" si="69"/>
        <v>2016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 s="16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>ROUND(E2209/D2209*100,0)</f>
        <v>104</v>
      </c>
      <c r="P2209" s="13">
        <f>IFERROR(ROUND(E2209/L2209,2),0)</f>
        <v>27.07</v>
      </c>
      <c r="Q2209" s="18" t="s">
        <v>8323</v>
      </c>
      <c r="R2209" t="s">
        <v>8326</v>
      </c>
      <c r="S2209" s="14">
        <f t="shared" si="68"/>
        <v>42026.920428240745</v>
      </c>
      <c r="T2209">
        <f t="shared" si="69"/>
        <v>2015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 s="16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>ROUND(E2210/D2210*100,0)</f>
        <v>5</v>
      </c>
      <c r="P2210" s="13">
        <f>IFERROR(ROUND(E2210/L2210,2),0)</f>
        <v>88.64</v>
      </c>
      <c r="Q2210" s="18" t="s">
        <v>8323</v>
      </c>
      <c r="R2210" t="s">
        <v>8335</v>
      </c>
      <c r="S2210" s="14">
        <f t="shared" si="68"/>
        <v>42682.67768518519</v>
      </c>
      <c r="T2210">
        <f t="shared" si="69"/>
        <v>2016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 s="16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>ROUND(E2211/D2211*100,0)</f>
        <v>145</v>
      </c>
      <c r="P2211" s="13">
        <f>IFERROR(ROUND(E2211/L2211,2),0)</f>
        <v>56.14</v>
      </c>
      <c r="Q2211" s="18" t="s">
        <v>8321</v>
      </c>
      <c r="R2211" t="s">
        <v>8332</v>
      </c>
      <c r="S2211" s="14">
        <f t="shared" si="68"/>
        <v>42175.816365740742</v>
      </c>
      <c r="T2211">
        <f t="shared" si="69"/>
        <v>2015</v>
      </c>
    </row>
    <row r="2212" spans="1:20" ht="32" x14ac:dyDescent="0.2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 s="16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>ROUND(E2212/D2212*100,0)</f>
        <v>4</v>
      </c>
      <c r="P2212" s="13">
        <f>IFERROR(ROUND(E2212/L2212,2),0)</f>
        <v>175</v>
      </c>
      <c r="Q2212" s="18" t="s">
        <v>8323</v>
      </c>
      <c r="R2212" t="s">
        <v>8326</v>
      </c>
      <c r="S2212" s="14">
        <f t="shared" si="68"/>
        <v>42508.179965277777</v>
      </c>
      <c r="T2212">
        <f t="shared" si="69"/>
        <v>2016</v>
      </c>
    </row>
    <row r="2213" spans="1:20" ht="48" x14ac:dyDescent="0.2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 s="16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>ROUND(E2213/D2213*100,0)</f>
        <v>102</v>
      </c>
      <c r="P2213" s="13">
        <f>IFERROR(ROUND(E2213/L2213,2),0)</f>
        <v>42.24</v>
      </c>
      <c r="Q2213" s="18" t="s">
        <v>8327</v>
      </c>
      <c r="R2213" t="s">
        <v>8328</v>
      </c>
      <c r="S2213" s="14">
        <f t="shared" si="68"/>
        <v>41925.906689814816</v>
      </c>
      <c r="T2213">
        <f t="shared" si="69"/>
        <v>2014</v>
      </c>
    </row>
    <row r="2214" spans="1:20" ht="48" x14ac:dyDescent="0.2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 s="16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>ROUND(E2214/D2214*100,0)</f>
        <v>175</v>
      </c>
      <c r="P2214" s="13">
        <f>IFERROR(ROUND(E2214/L2214,2),0)</f>
        <v>68.06</v>
      </c>
      <c r="Q2214" s="18" t="s">
        <v>8323</v>
      </c>
      <c r="R2214" t="s">
        <v>8326</v>
      </c>
      <c r="S2214" s="14">
        <f t="shared" si="68"/>
        <v>42003.948425925926</v>
      </c>
      <c r="T2214">
        <f t="shared" si="69"/>
        <v>2014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 s="16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>ROUND(E2215/D2215*100,0)</f>
        <v>0</v>
      </c>
      <c r="P2215" s="13">
        <f>IFERROR(ROUND(E2215/L2215,2),0)</f>
        <v>306</v>
      </c>
      <c r="Q2215" s="18" t="s">
        <v>8319</v>
      </c>
      <c r="R2215" t="s">
        <v>8345</v>
      </c>
      <c r="S2215" s="14">
        <f t="shared" si="68"/>
        <v>42252.277615740735</v>
      </c>
      <c r="T2215">
        <f t="shared" si="69"/>
        <v>2015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 s="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>ROUND(E2216/D2216*100,0)</f>
        <v>163</v>
      </c>
      <c r="P2216" s="13">
        <f>IFERROR(ROUND(E2216/L2216,2),0)</f>
        <v>58.1</v>
      </c>
      <c r="Q2216" s="18" t="s">
        <v>8323</v>
      </c>
      <c r="R2216" t="s">
        <v>8326</v>
      </c>
      <c r="S2216" s="14">
        <f t="shared" si="68"/>
        <v>40644.159259259257</v>
      </c>
      <c r="T2216">
        <f t="shared" si="69"/>
        <v>2011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 s="16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>ROUND(E2217/D2217*100,0)</f>
        <v>122</v>
      </c>
      <c r="P2217" s="13">
        <f>IFERROR(ROUND(E2217/L2217,2),0)</f>
        <v>60.9</v>
      </c>
      <c r="Q2217" s="18" t="s">
        <v>8323</v>
      </c>
      <c r="R2217" t="s">
        <v>8326</v>
      </c>
      <c r="S2217" s="14">
        <f t="shared" si="68"/>
        <v>42036.24428240741</v>
      </c>
      <c r="T2217">
        <f t="shared" si="69"/>
        <v>2015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 s="16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>ROUND(E2218/D2218*100,0)</f>
        <v>180</v>
      </c>
      <c r="P2218" s="13">
        <f>IFERROR(ROUND(E2218/L2218,2),0)</f>
        <v>43.5</v>
      </c>
      <c r="Q2218" s="18" t="s">
        <v>8323</v>
      </c>
      <c r="R2218" t="s">
        <v>8326</v>
      </c>
      <c r="S2218" s="14">
        <f t="shared" si="68"/>
        <v>41923.354351851849</v>
      </c>
      <c r="T2218">
        <f t="shared" si="69"/>
        <v>2014</v>
      </c>
    </row>
    <row r="2219" spans="1:20" ht="48" x14ac:dyDescent="0.2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 s="16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>ROUND(E2219/D2219*100,0)</f>
        <v>2</v>
      </c>
      <c r="P2219" s="13">
        <f>IFERROR(ROUND(E2219/L2219,2),0)</f>
        <v>202.83</v>
      </c>
      <c r="Q2219" s="18" t="s">
        <v>8319</v>
      </c>
      <c r="R2219" t="s">
        <v>8345</v>
      </c>
      <c r="S2219" s="14">
        <f t="shared" si="68"/>
        <v>42338.675381944442</v>
      </c>
      <c r="T2219">
        <f t="shared" si="69"/>
        <v>2015</v>
      </c>
    </row>
    <row r="2220" spans="1:20" ht="48" x14ac:dyDescent="0.2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 s="16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>ROUND(E2220/D2220*100,0)</f>
        <v>5</v>
      </c>
      <c r="P2220" s="13">
        <f>IFERROR(ROUND(E2220/L2220,2),0)</f>
        <v>71.59</v>
      </c>
      <c r="Q2220" s="18" t="s">
        <v>8316</v>
      </c>
      <c r="R2220" t="s">
        <v>8344</v>
      </c>
      <c r="S2220" s="14">
        <f t="shared" si="68"/>
        <v>42328.779224537036</v>
      </c>
      <c r="T2220">
        <f t="shared" si="69"/>
        <v>2015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 s="16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>ROUND(E2221/D2221*100,0)</f>
        <v>124</v>
      </c>
      <c r="P2221" s="13">
        <f>IFERROR(ROUND(E2221/L2221,2),0)</f>
        <v>45.04</v>
      </c>
      <c r="Q2221" s="18" t="s">
        <v>8323</v>
      </c>
      <c r="R2221" t="s">
        <v>8326</v>
      </c>
      <c r="S2221" s="14">
        <f t="shared" si="68"/>
        <v>42011.202581018515</v>
      </c>
      <c r="T2221">
        <f t="shared" si="69"/>
        <v>2015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 s="16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>ROUND(E2222/D2222*100,0)</f>
        <v>101</v>
      </c>
      <c r="P2222" s="13">
        <f>IFERROR(ROUND(E2222/L2222,2),0)</f>
        <v>52.83</v>
      </c>
      <c r="Q2222" s="18" t="s">
        <v>8327</v>
      </c>
      <c r="R2222" t="s">
        <v>8331</v>
      </c>
      <c r="S2222" s="14">
        <f t="shared" si="68"/>
        <v>41607.83085648148</v>
      </c>
      <c r="T2222">
        <f t="shared" si="69"/>
        <v>2013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 s="16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>ROUND(E2223/D2223*100,0)</f>
        <v>120</v>
      </c>
      <c r="P2223" s="13">
        <f>IFERROR(ROUND(E2223/L2223,2),0)</f>
        <v>48.09</v>
      </c>
      <c r="Q2223" s="18" t="s">
        <v>8321</v>
      </c>
      <c r="R2223" t="s">
        <v>8322</v>
      </c>
      <c r="S2223" s="14">
        <f t="shared" si="68"/>
        <v>41648.396192129629</v>
      </c>
      <c r="T2223">
        <f t="shared" si="69"/>
        <v>2014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 s="16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>ROUND(E2224/D2224*100,0)</f>
        <v>24</v>
      </c>
      <c r="P2224" s="13">
        <f>IFERROR(ROUND(E2224/L2224,2),0)</f>
        <v>109.18</v>
      </c>
      <c r="Q2224" s="18" t="s">
        <v>8327</v>
      </c>
      <c r="R2224" t="s">
        <v>8350</v>
      </c>
      <c r="S2224" s="14">
        <f t="shared" si="68"/>
        <v>40088.105393518519</v>
      </c>
      <c r="T2224">
        <f t="shared" si="69"/>
        <v>2009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 s="16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>ROUND(E2225/D2225*100,0)</f>
        <v>100</v>
      </c>
      <c r="P2225" s="13">
        <f>IFERROR(ROUND(E2225/L2225,2),0)</f>
        <v>50</v>
      </c>
      <c r="Q2225" s="18" t="s">
        <v>8327</v>
      </c>
      <c r="R2225" t="s">
        <v>8336</v>
      </c>
      <c r="S2225" s="14">
        <f t="shared" si="68"/>
        <v>42291.581377314811</v>
      </c>
      <c r="T2225">
        <f t="shared" si="69"/>
        <v>2015</v>
      </c>
    </row>
    <row r="2226" spans="1:20" ht="48" x14ac:dyDescent="0.2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 s="1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>ROUND(E2226/D2226*100,0)</f>
        <v>100</v>
      </c>
      <c r="P2226" s="13">
        <f>IFERROR(ROUND(E2226/L2226,2),0)</f>
        <v>42.86</v>
      </c>
      <c r="Q2226" s="18" t="s">
        <v>8327</v>
      </c>
      <c r="R2226" t="s">
        <v>8338</v>
      </c>
      <c r="S2226" s="14">
        <f t="shared" si="68"/>
        <v>40688.024618055555</v>
      </c>
      <c r="T2226">
        <f t="shared" si="69"/>
        <v>2011</v>
      </c>
    </row>
    <row r="2227" spans="1:20" ht="16" x14ac:dyDescent="0.2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 s="16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>ROUND(E2227/D2227*100,0)</f>
        <v>100</v>
      </c>
      <c r="P2227" s="13">
        <f>IFERROR(ROUND(E2227/L2227,2),0)</f>
        <v>31.58</v>
      </c>
      <c r="Q2227" s="18" t="s">
        <v>8323</v>
      </c>
      <c r="R2227" t="s">
        <v>8326</v>
      </c>
      <c r="S2227" s="14">
        <f t="shared" si="68"/>
        <v>41822.90488425926</v>
      </c>
      <c r="T2227">
        <f t="shared" si="69"/>
        <v>2014</v>
      </c>
    </row>
    <row r="2228" spans="1:20" ht="32" x14ac:dyDescent="0.2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 s="16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>ROUND(E2228/D2228*100,0)</f>
        <v>120</v>
      </c>
      <c r="P2228" s="13">
        <f>IFERROR(ROUND(E2228/L2228,2),0)</f>
        <v>66.67</v>
      </c>
      <c r="Q2228" s="18" t="s">
        <v>8323</v>
      </c>
      <c r="R2228" t="s">
        <v>8326</v>
      </c>
      <c r="S2228" s="14">
        <f t="shared" si="68"/>
        <v>42026.924976851849</v>
      </c>
      <c r="T2228">
        <f t="shared" si="69"/>
        <v>2015</v>
      </c>
    </row>
    <row r="2229" spans="1:20" ht="48" x14ac:dyDescent="0.2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 s="16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>ROUND(E2229/D2229*100,0)</f>
        <v>133</v>
      </c>
      <c r="P2229" s="13">
        <f>IFERROR(ROUND(E2229/L2229,2),0)</f>
        <v>28.57</v>
      </c>
      <c r="Q2229" s="18" t="s">
        <v>8327</v>
      </c>
      <c r="R2229" t="s">
        <v>8328</v>
      </c>
      <c r="S2229" s="14">
        <f t="shared" si="68"/>
        <v>42058.941736111112</v>
      </c>
      <c r="T2229">
        <f t="shared" si="69"/>
        <v>2015</v>
      </c>
    </row>
    <row r="2230" spans="1:20" ht="48" x14ac:dyDescent="0.2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 s="16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>ROUND(E2230/D2230*100,0)</f>
        <v>141</v>
      </c>
      <c r="P2230" s="13">
        <f>IFERROR(ROUND(E2230/L2230,2),0)</f>
        <v>52.17</v>
      </c>
      <c r="Q2230" s="18" t="s">
        <v>8323</v>
      </c>
      <c r="R2230" t="s">
        <v>8326</v>
      </c>
      <c r="S2230" s="14">
        <f t="shared" si="68"/>
        <v>42423.050613425927</v>
      </c>
      <c r="T2230">
        <f t="shared" si="69"/>
        <v>2016</v>
      </c>
    </row>
    <row r="2231" spans="1:20" ht="48" x14ac:dyDescent="0.2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 s="16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>ROUND(E2231/D2231*100,0)</f>
        <v>171</v>
      </c>
      <c r="P2231" s="13">
        <f>IFERROR(ROUND(E2231/L2231,2),0)</f>
        <v>52.17</v>
      </c>
      <c r="Q2231" s="18" t="s">
        <v>8323</v>
      </c>
      <c r="R2231" t="s">
        <v>8326</v>
      </c>
      <c r="S2231" s="14">
        <f t="shared" si="68"/>
        <v>42452.916481481487</v>
      </c>
      <c r="T2231">
        <f t="shared" si="69"/>
        <v>2016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 s="16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>ROUND(E2232/D2232*100,0)</f>
        <v>120</v>
      </c>
      <c r="P2232" s="13">
        <f>IFERROR(ROUND(E2232/L2232,2),0)</f>
        <v>31.5</v>
      </c>
      <c r="Q2232" s="18" t="s">
        <v>8323</v>
      </c>
      <c r="R2232" t="s">
        <v>8326</v>
      </c>
      <c r="S2232" s="14">
        <f t="shared" si="68"/>
        <v>41808.198518518519</v>
      </c>
      <c r="T2232">
        <f t="shared" si="69"/>
        <v>2014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 s="16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>ROUND(E2233/D2233*100,0)</f>
        <v>239</v>
      </c>
      <c r="P2233" s="13">
        <f>IFERROR(ROUND(E2233/L2233,2),0)</f>
        <v>26.02</v>
      </c>
      <c r="Q2233" s="18" t="s">
        <v>8323</v>
      </c>
      <c r="R2233" t="s">
        <v>8326</v>
      </c>
      <c r="S2233" s="14">
        <f t="shared" si="68"/>
        <v>42032.716145833328</v>
      </c>
      <c r="T2233">
        <f t="shared" si="69"/>
        <v>2015</v>
      </c>
    </row>
    <row r="2234" spans="1:20" ht="48" x14ac:dyDescent="0.2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 s="16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>ROUND(E2234/D2234*100,0)</f>
        <v>30</v>
      </c>
      <c r="P2234" s="13">
        <f>IFERROR(ROUND(E2234/L2234,2),0)</f>
        <v>237</v>
      </c>
      <c r="Q2234" s="18" t="s">
        <v>8323</v>
      </c>
      <c r="R2234" t="s">
        <v>8324</v>
      </c>
      <c r="S2234" s="14">
        <f t="shared" si="68"/>
        <v>42006.908692129626</v>
      </c>
      <c r="T2234">
        <f t="shared" si="69"/>
        <v>2015</v>
      </c>
    </row>
    <row r="2235" spans="1:20" ht="48" x14ac:dyDescent="0.2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 s="16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>ROUND(E2235/D2235*100,0)</f>
        <v>108</v>
      </c>
      <c r="P2235" s="13">
        <f>IFERROR(ROUND(E2235/L2235,2),0)</f>
        <v>79</v>
      </c>
      <c r="Q2235" s="18" t="s">
        <v>8323</v>
      </c>
      <c r="R2235" t="s">
        <v>8326</v>
      </c>
      <c r="S2235" s="14">
        <f t="shared" si="68"/>
        <v>41856.715069444443</v>
      </c>
      <c r="T2235">
        <f t="shared" si="69"/>
        <v>2014</v>
      </c>
    </row>
    <row r="2236" spans="1:20" ht="48" x14ac:dyDescent="0.2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 s="1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>ROUND(E2236/D2236*100,0)</f>
        <v>119</v>
      </c>
      <c r="P2236" s="13">
        <f>IFERROR(ROUND(E2236/L2236,2),0)</f>
        <v>27.56</v>
      </c>
      <c r="Q2236" s="18" t="s">
        <v>8327</v>
      </c>
      <c r="R2236" t="s">
        <v>8328</v>
      </c>
      <c r="S2236" s="14">
        <f t="shared" si="68"/>
        <v>41025.874201388891</v>
      </c>
      <c r="T2236">
        <f t="shared" si="69"/>
        <v>2012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 s="16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>ROUND(E2237/D2237*100,0)</f>
        <v>1</v>
      </c>
      <c r="P2237" s="13">
        <f>IFERROR(ROUND(E2237/L2237,2),0)</f>
        <v>56.34</v>
      </c>
      <c r="Q2237" s="18" t="s">
        <v>8323</v>
      </c>
      <c r="R2237" t="s">
        <v>8324</v>
      </c>
      <c r="S2237" s="14">
        <f t="shared" si="68"/>
        <v>42255.619351851856</v>
      </c>
      <c r="T2237">
        <f t="shared" si="69"/>
        <v>2015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 s="16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>ROUND(E2238/D2238*100,0)</f>
        <v>118</v>
      </c>
      <c r="P2238" s="13">
        <f>IFERROR(ROUND(E2238/L2238,2),0)</f>
        <v>47.2</v>
      </c>
      <c r="Q2238" s="18" t="s">
        <v>8327</v>
      </c>
      <c r="R2238" t="s">
        <v>8331</v>
      </c>
      <c r="S2238" s="14">
        <f t="shared" si="68"/>
        <v>41243.367303240739</v>
      </c>
      <c r="T2238">
        <f t="shared" si="69"/>
        <v>2012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 s="16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>ROUND(E2239/D2239*100,0)</f>
        <v>118</v>
      </c>
      <c r="P2239" s="13">
        <f>IFERROR(ROUND(E2239/L2239,2),0)</f>
        <v>47</v>
      </c>
      <c r="Q2239" s="18" t="s">
        <v>8327</v>
      </c>
      <c r="R2239" t="s">
        <v>8338</v>
      </c>
      <c r="S2239" s="14">
        <f t="shared" si="68"/>
        <v>41802.757719907408</v>
      </c>
      <c r="T2239">
        <f t="shared" si="69"/>
        <v>2014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 s="16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>ROUND(E2240/D2240*100,0)</f>
        <v>131</v>
      </c>
      <c r="P2240" s="13">
        <f>IFERROR(ROUND(E2240/L2240,2),0)</f>
        <v>97.92</v>
      </c>
      <c r="Q2240" s="18" t="s">
        <v>8323</v>
      </c>
      <c r="R2240" t="s">
        <v>8326</v>
      </c>
      <c r="S2240" s="14">
        <f t="shared" si="68"/>
        <v>41974.743148148147</v>
      </c>
      <c r="T2240">
        <f t="shared" si="69"/>
        <v>2014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 s="16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>ROUND(E2241/D2241*100,0)</f>
        <v>8</v>
      </c>
      <c r="P2241" s="13">
        <f>IFERROR(ROUND(E2241/L2241,2),0)</f>
        <v>23.96</v>
      </c>
      <c r="Q2241" s="18" t="s">
        <v>8316</v>
      </c>
      <c r="R2241" t="s">
        <v>8334</v>
      </c>
      <c r="S2241" s="14">
        <f t="shared" si="68"/>
        <v>42151.189525462964</v>
      </c>
      <c r="T2241">
        <f t="shared" si="69"/>
        <v>2015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 s="16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>ROUND(E2242/D2242*100,0)</f>
        <v>39</v>
      </c>
      <c r="P2242" s="13">
        <f>IFERROR(ROUND(E2242/L2242,2),0)</f>
        <v>83.57</v>
      </c>
      <c r="Q2242" s="18" t="s">
        <v>8319</v>
      </c>
      <c r="R2242" t="s">
        <v>8345</v>
      </c>
      <c r="S2242" s="14">
        <f t="shared" si="68"/>
        <v>42240.840289351851</v>
      </c>
      <c r="T2242">
        <f t="shared" si="69"/>
        <v>2015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 s="16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>ROUND(E2243/D2243*100,0)</f>
        <v>117</v>
      </c>
      <c r="P2243" s="13">
        <f>IFERROR(ROUND(E2243/L2243,2),0)</f>
        <v>44.92</v>
      </c>
      <c r="Q2243" s="18" t="s">
        <v>8323</v>
      </c>
      <c r="R2243" t="s">
        <v>8326</v>
      </c>
      <c r="S2243" s="14">
        <f t="shared" ref="S2243:S2306" si="70">(((J2243/60)/60)/24)+DATE(1970,1,1)</f>
        <v>41837.323009259257</v>
      </c>
      <c r="T2243">
        <f t="shared" ref="T2243:T2306" si="71">YEAR(S2243)</f>
        <v>2014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 s="16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>ROUND(E2244/D2244*100,0)</f>
        <v>1165</v>
      </c>
      <c r="P2244" s="13">
        <f>IFERROR(ROUND(E2244/L2244,2),0)</f>
        <v>41.61</v>
      </c>
      <c r="Q2244" s="18" t="s">
        <v>8316</v>
      </c>
      <c r="R2244" t="s">
        <v>8317</v>
      </c>
      <c r="S2244" s="14">
        <f t="shared" si="70"/>
        <v>42710.824618055558</v>
      </c>
      <c r="T2244">
        <f t="shared" si="71"/>
        <v>2016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 s="16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>ROUND(E2245/D2245*100,0)</f>
        <v>2</v>
      </c>
      <c r="P2245" s="13">
        <f>IFERROR(ROUND(E2245/L2245,2),0)</f>
        <v>37.450000000000003</v>
      </c>
      <c r="Q2245" s="18" t="s">
        <v>8308</v>
      </c>
      <c r="R2245" t="s">
        <v>8310</v>
      </c>
      <c r="S2245" s="14">
        <f t="shared" si="70"/>
        <v>42746.096585648149</v>
      </c>
      <c r="T2245">
        <f t="shared" si="71"/>
        <v>2017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 s="1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>ROUND(E2246/D2246*100,0)</f>
        <v>17</v>
      </c>
      <c r="P2246" s="13">
        <f>IFERROR(ROUND(E2246/L2246,2),0)</f>
        <v>82.57</v>
      </c>
      <c r="Q2246" s="18" t="s">
        <v>8323</v>
      </c>
      <c r="R2246" t="s">
        <v>8326</v>
      </c>
      <c r="S2246" s="14">
        <f t="shared" si="70"/>
        <v>41842.828680555554</v>
      </c>
      <c r="T2246">
        <f t="shared" si="71"/>
        <v>2014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 s="16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>ROUND(E2247/D2247*100,0)</f>
        <v>4</v>
      </c>
      <c r="P2247" s="13">
        <f>IFERROR(ROUND(E2247/L2247,2),0)</f>
        <v>60.79</v>
      </c>
      <c r="Q2247" s="18" t="s">
        <v>8319</v>
      </c>
      <c r="R2247" t="s">
        <v>8345</v>
      </c>
      <c r="S2247" s="14">
        <f t="shared" si="70"/>
        <v>42061.154930555553</v>
      </c>
      <c r="T2247">
        <f t="shared" si="71"/>
        <v>2015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 s="16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>ROUND(E2248/D2248*100,0)</f>
        <v>115</v>
      </c>
      <c r="P2248" s="13">
        <f>IFERROR(ROUND(E2248/L2248,2),0)</f>
        <v>50</v>
      </c>
      <c r="Q2248" s="18" t="s">
        <v>8323</v>
      </c>
      <c r="R2248" t="s">
        <v>8326</v>
      </c>
      <c r="S2248" s="14">
        <f t="shared" si="70"/>
        <v>41881.453587962962</v>
      </c>
      <c r="T2248">
        <f t="shared" si="71"/>
        <v>2014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 s="16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>ROUND(E2249/D2249*100,0)</f>
        <v>115</v>
      </c>
      <c r="P2249" s="13">
        <f>IFERROR(ROUND(E2249/L2249,2),0)</f>
        <v>115</v>
      </c>
      <c r="Q2249" s="18" t="s">
        <v>8323</v>
      </c>
      <c r="R2249" t="s">
        <v>8335</v>
      </c>
      <c r="S2249" s="14">
        <f t="shared" si="70"/>
        <v>42531.980694444443</v>
      </c>
      <c r="T2249">
        <f t="shared" si="71"/>
        <v>2016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 s="16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>ROUND(E2250/D2250*100,0)</f>
        <v>46</v>
      </c>
      <c r="P2250" s="13">
        <f>IFERROR(ROUND(E2250/L2250,2),0)</f>
        <v>88.31</v>
      </c>
      <c r="Q2250" s="18" t="s">
        <v>8313</v>
      </c>
      <c r="R2250" t="s">
        <v>8314</v>
      </c>
      <c r="S2250" s="14">
        <f t="shared" si="70"/>
        <v>41930.218657407408</v>
      </c>
      <c r="T2250">
        <f t="shared" si="71"/>
        <v>2014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 s="16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>ROUND(E2251/D2251*100,0)</f>
        <v>115</v>
      </c>
      <c r="P2251" s="13">
        <f>IFERROR(ROUND(E2251/L2251,2),0)</f>
        <v>42.48</v>
      </c>
      <c r="Q2251" s="18" t="s">
        <v>8313</v>
      </c>
      <c r="R2251" t="s">
        <v>8314</v>
      </c>
      <c r="S2251" s="14">
        <f t="shared" si="70"/>
        <v>42505.955925925926</v>
      </c>
      <c r="T2251">
        <f t="shared" si="71"/>
        <v>2016</v>
      </c>
    </row>
    <row r="2252" spans="1:20" ht="48" hidden="1" x14ac:dyDescent="0.2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 s="16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>ROUND(E2252/D2252*100,0)</f>
        <v>6</v>
      </c>
      <c r="P2252" s="13">
        <f>IFERROR(ROUND(E2252/L2252,2),0)</f>
        <v>163.57</v>
      </c>
      <c r="Q2252" s="18" t="s">
        <v>8323</v>
      </c>
      <c r="R2252" t="s">
        <v>8324</v>
      </c>
      <c r="S2252" s="14">
        <f t="shared" si="70"/>
        <v>42787.862430555557</v>
      </c>
      <c r="T2252">
        <f t="shared" si="71"/>
        <v>2017</v>
      </c>
    </row>
    <row r="2253" spans="1:20" ht="32" x14ac:dyDescent="0.2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 s="16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>ROUND(E2253/D2253*100,0)</f>
        <v>11</v>
      </c>
      <c r="P2253" s="13">
        <f>IFERROR(ROUND(E2253/L2253,2),0)</f>
        <v>286.25</v>
      </c>
      <c r="Q2253" s="18" t="s">
        <v>8323</v>
      </c>
      <c r="R2253" t="s">
        <v>8335</v>
      </c>
      <c r="S2253" s="14">
        <f t="shared" si="70"/>
        <v>42009.493263888886</v>
      </c>
      <c r="T2253">
        <f t="shared" si="71"/>
        <v>2015</v>
      </c>
    </row>
    <row r="2254" spans="1:20" ht="16" x14ac:dyDescent="0.2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 s="16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>ROUND(E2254/D2254*100,0)</f>
        <v>115</v>
      </c>
      <c r="P2254" s="13">
        <f>IFERROR(ROUND(E2254/L2254,2),0)</f>
        <v>57.25</v>
      </c>
      <c r="Q2254" s="18" t="s">
        <v>8327</v>
      </c>
      <c r="R2254" t="s">
        <v>8328</v>
      </c>
      <c r="S2254" s="14">
        <f t="shared" si="70"/>
        <v>40920.904895833337</v>
      </c>
      <c r="T2254">
        <f t="shared" si="71"/>
        <v>2012</v>
      </c>
    </row>
    <row r="2255" spans="1:20" ht="48" x14ac:dyDescent="0.2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 s="16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>ROUND(E2255/D2255*100,0)</f>
        <v>115</v>
      </c>
      <c r="P2255" s="13">
        <f>IFERROR(ROUND(E2255/L2255,2),0)</f>
        <v>18.77</v>
      </c>
      <c r="Q2255" s="18" t="s">
        <v>8323</v>
      </c>
      <c r="R2255" t="s">
        <v>8326</v>
      </c>
      <c r="S2255" s="14">
        <f t="shared" si="70"/>
        <v>42103.535254629634</v>
      </c>
      <c r="T2255">
        <f t="shared" si="71"/>
        <v>2015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 s="1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>ROUND(E2256/D2256*100,0)</f>
        <v>38</v>
      </c>
      <c r="P2256" s="13">
        <f>IFERROR(ROUND(E2256/L2256,2),0)</f>
        <v>81.569999999999993</v>
      </c>
      <c r="Q2256" s="18" t="s">
        <v>8323</v>
      </c>
      <c r="R2256" t="s">
        <v>8326</v>
      </c>
      <c r="S2256" s="14">
        <f t="shared" si="70"/>
        <v>41850.863252314812</v>
      </c>
      <c r="T2256">
        <f t="shared" si="71"/>
        <v>2014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 s="16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>ROUND(E2257/D2257*100,0)</f>
        <v>119</v>
      </c>
      <c r="P2257" s="13">
        <f>IFERROR(ROUND(E2257/L2257,2),0)</f>
        <v>42.3</v>
      </c>
      <c r="Q2257" s="18" t="s">
        <v>8323</v>
      </c>
      <c r="R2257" t="s">
        <v>8326</v>
      </c>
      <c r="S2257" s="14">
        <f t="shared" si="70"/>
        <v>41884.599849537037</v>
      </c>
      <c r="T2257">
        <f t="shared" si="71"/>
        <v>2014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 s="16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>ROUND(E2258/D2258*100,0)</f>
        <v>152</v>
      </c>
      <c r="P2258" s="13">
        <f>IFERROR(ROUND(E2258/L2258,2),0)</f>
        <v>42.22</v>
      </c>
      <c r="Q2258" s="18" t="s">
        <v>8327</v>
      </c>
      <c r="R2258" t="s">
        <v>8329</v>
      </c>
      <c r="S2258" s="14">
        <f t="shared" si="70"/>
        <v>41031.82163194444</v>
      </c>
      <c r="T2258">
        <f t="shared" si="71"/>
        <v>2012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 s="16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>ROUND(E2259/D2259*100,0)</f>
        <v>11</v>
      </c>
      <c r="P2259" s="13">
        <f>IFERROR(ROUND(E2259/L2259,2),0)</f>
        <v>29.89</v>
      </c>
      <c r="Q2259" s="18" t="s">
        <v>8308</v>
      </c>
      <c r="R2259" t="s">
        <v>8310</v>
      </c>
      <c r="S2259" s="14">
        <f t="shared" si="70"/>
        <v>42611.613564814819</v>
      </c>
      <c r="T2259">
        <f t="shared" si="71"/>
        <v>2016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 s="16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>ROUND(E2260/D2260*100,0)</f>
        <v>1</v>
      </c>
      <c r="P2260" s="13">
        <f>IFERROR(ROUND(E2260/L2260,2),0)</f>
        <v>102.73</v>
      </c>
      <c r="Q2260" s="18" t="s">
        <v>8308</v>
      </c>
      <c r="R2260" t="s">
        <v>8310</v>
      </c>
      <c r="S2260" s="14">
        <f t="shared" si="70"/>
        <v>41974.791990740734</v>
      </c>
      <c r="T2260">
        <f t="shared" si="71"/>
        <v>2014</v>
      </c>
    </row>
    <row r="2261" spans="1:20" ht="48" x14ac:dyDescent="0.2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 s="16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>ROUND(E2261/D2261*100,0)</f>
        <v>103</v>
      </c>
      <c r="P2261" s="13">
        <f>IFERROR(ROUND(E2261/L2261,2),0)</f>
        <v>33.24</v>
      </c>
      <c r="Q2261" s="18" t="s">
        <v>8327</v>
      </c>
      <c r="R2261" t="s">
        <v>8329</v>
      </c>
      <c r="S2261" s="14">
        <f t="shared" si="70"/>
        <v>40997.257222222222</v>
      </c>
      <c r="T2261">
        <f t="shared" si="71"/>
        <v>2012</v>
      </c>
    </row>
    <row r="2262" spans="1:20" ht="32" x14ac:dyDescent="0.2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 s="16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>ROUND(E2262/D2262*100,0)</f>
        <v>113</v>
      </c>
      <c r="P2262" s="13">
        <f>IFERROR(ROUND(E2262/L2262,2),0)</f>
        <v>66.47</v>
      </c>
      <c r="Q2262" s="18" t="s">
        <v>8327</v>
      </c>
      <c r="R2262" t="s">
        <v>8331</v>
      </c>
      <c r="S2262" s="14">
        <f t="shared" si="70"/>
        <v>41321.339583333334</v>
      </c>
      <c r="T2262">
        <f t="shared" si="71"/>
        <v>2013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 s="16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>ROUND(E2263/D2263*100,0)</f>
        <v>113</v>
      </c>
      <c r="P2263" s="13">
        <f>IFERROR(ROUND(E2263/L2263,2),0)</f>
        <v>66.47</v>
      </c>
      <c r="Q2263" s="18" t="s">
        <v>8323</v>
      </c>
      <c r="R2263" t="s">
        <v>8326</v>
      </c>
      <c r="S2263" s="14">
        <f t="shared" si="70"/>
        <v>42661.132245370376</v>
      </c>
      <c r="T2263">
        <f t="shared" si="71"/>
        <v>2016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 s="16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>ROUND(E2264/D2264*100,0)</f>
        <v>23</v>
      </c>
      <c r="P2264" s="13">
        <f>IFERROR(ROUND(E2264/L2264,2),0)</f>
        <v>56.3</v>
      </c>
      <c r="Q2264" s="18" t="s">
        <v>8319</v>
      </c>
      <c r="R2264" t="s">
        <v>8345</v>
      </c>
      <c r="S2264" s="14">
        <f t="shared" si="70"/>
        <v>42595.585358796292</v>
      </c>
      <c r="T2264">
        <f t="shared" si="71"/>
        <v>2016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 s="16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>ROUND(E2265/D2265*100,0)</f>
        <v>38</v>
      </c>
      <c r="P2265" s="13">
        <f>IFERROR(ROUND(E2265/L2265,2),0)</f>
        <v>86.62</v>
      </c>
      <c r="Q2265" s="18" t="s">
        <v>8323</v>
      </c>
      <c r="R2265" t="s">
        <v>8326</v>
      </c>
      <c r="S2265" s="14">
        <f t="shared" si="70"/>
        <v>41865.878657407404</v>
      </c>
      <c r="T2265">
        <f t="shared" si="71"/>
        <v>2014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 s="1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>ROUND(E2266/D2266*100,0)</f>
        <v>102</v>
      </c>
      <c r="P2266" s="13">
        <f>IFERROR(ROUND(E2266/L2266,2),0)</f>
        <v>59.21</v>
      </c>
      <c r="Q2266" s="18" t="s">
        <v>8323</v>
      </c>
      <c r="R2266" t="s">
        <v>8326</v>
      </c>
      <c r="S2266" s="14">
        <f t="shared" si="70"/>
        <v>42073.660694444443</v>
      </c>
      <c r="T2266">
        <f t="shared" si="71"/>
        <v>2015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 s="16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>ROUND(E2267/D2267*100,0)</f>
        <v>187</v>
      </c>
      <c r="P2267" s="13">
        <f>IFERROR(ROUND(E2267/L2267,2),0)</f>
        <v>38.74</v>
      </c>
      <c r="Q2267" s="18" t="s">
        <v>8327</v>
      </c>
      <c r="R2267" t="s">
        <v>8328</v>
      </c>
      <c r="S2267" s="14">
        <f t="shared" si="70"/>
        <v>41059.118993055556</v>
      </c>
      <c r="T2267">
        <f t="shared" si="71"/>
        <v>2012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 s="16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>ROUND(E2268/D2268*100,0)</f>
        <v>112</v>
      </c>
      <c r="P2268" s="13">
        <f>IFERROR(ROUND(E2268/L2268,2),0)</f>
        <v>58.95</v>
      </c>
      <c r="Q2268" s="18" t="s">
        <v>8323</v>
      </c>
      <c r="R2268" t="s">
        <v>8326</v>
      </c>
      <c r="S2268" s="14">
        <f t="shared" si="70"/>
        <v>42572.61681712963</v>
      </c>
      <c r="T2268">
        <f t="shared" si="71"/>
        <v>2016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 s="16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>ROUND(E2269/D2269*100,0)</f>
        <v>112</v>
      </c>
      <c r="P2269" s="13">
        <f>IFERROR(ROUND(E2269/L2269,2),0)</f>
        <v>62.17</v>
      </c>
      <c r="Q2269" s="18" t="s">
        <v>8323</v>
      </c>
      <c r="R2269" t="s">
        <v>8326</v>
      </c>
      <c r="S2269" s="14">
        <f t="shared" si="70"/>
        <v>42374.651504629626</v>
      </c>
      <c r="T2269">
        <f t="shared" si="71"/>
        <v>2016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 s="16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>ROUND(E2270/D2270*100,0)</f>
        <v>106</v>
      </c>
      <c r="P2270" s="13">
        <f>IFERROR(ROUND(E2270/L2270,2),0)</f>
        <v>61.94</v>
      </c>
      <c r="Q2270" s="18" t="s">
        <v>8323</v>
      </c>
      <c r="R2270" t="s">
        <v>8326</v>
      </c>
      <c r="S2270" s="14">
        <f t="shared" si="70"/>
        <v>42499.039629629624</v>
      </c>
      <c r="T2270">
        <f t="shared" si="71"/>
        <v>2016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 s="16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>ROUND(E2271/D2271*100,0)</f>
        <v>223</v>
      </c>
      <c r="P2271" s="13">
        <f>IFERROR(ROUND(E2271/L2271,2),0)</f>
        <v>61.94</v>
      </c>
      <c r="Q2271" s="18" t="s">
        <v>8323</v>
      </c>
      <c r="R2271" t="s">
        <v>8326</v>
      </c>
      <c r="S2271" s="14">
        <f t="shared" si="70"/>
        <v>41830.545694444445</v>
      </c>
      <c r="T2271">
        <f t="shared" si="71"/>
        <v>2014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 s="16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>ROUND(E2272/D2272*100,0)</f>
        <v>171</v>
      </c>
      <c r="P2272" s="13">
        <f>IFERROR(ROUND(E2272/L2272,2),0)</f>
        <v>35.840000000000003</v>
      </c>
      <c r="Q2272" s="18" t="s">
        <v>8327</v>
      </c>
      <c r="R2272" t="s">
        <v>8328</v>
      </c>
      <c r="S2272" s="14">
        <f t="shared" si="70"/>
        <v>40670.507326388892</v>
      </c>
      <c r="T2272">
        <f t="shared" si="71"/>
        <v>2011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 s="16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>ROUND(E2273/D2273*100,0)</f>
        <v>111</v>
      </c>
      <c r="P2273" s="13">
        <f>IFERROR(ROUND(E2273/L2273,2),0)</f>
        <v>58.42</v>
      </c>
      <c r="Q2273" s="18" t="s">
        <v>8323</v>
      </c>
      <c r="R2273" t="s">
        <v>8326</v>
      </c>
      <c r="S2273" s="14">
        <f t="shared" si="70"/>
        <v>41869.740671296298</v>
      </c>
      <c r="T2273">
        <f t="shared" si="71"/>
        <v>2014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 s="16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>ROUND(E2274/D2274*100,0)</f>
        <v>4</v>
      </c>
      <c r="P2274" s="13">
        <f>IFERROR(ROUND(E2274/L2274,2),0)</f>
        <v>65.180000000000007</v>
      </c>
      <c r="Q2274" s="18" t="s">
        <v>8308</v>
      </c>
      <c r="R2274" t="s">
        <v>8310</v>
      </c>
      <c r="S2274" s="14">
        <f t="shared" si="70"/>
        <v>42481.376597222217</v>
      </c>
      <c r="T2274">
        <f t="shared" si="71"/>
        <v>2016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 s="16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>ROUND(E2275/D2275*100,0)</f>
        <v>111</v>
      </c>
      <c r="P2275" s="13">
        <f>IFERROR(ROUND(E2275/L2275,2),0)</f>
        <v>73.73</v>
      </c>
      <c r="Q2275" s="18" t="s">
        <v>8321</v>
      </c>
      <c r="R2275" t="s">
        <v>8343</v>
      </c>
      <c r="S2275" s="14">
        <f t="shared" si="70"/>
        <v>41065.858067129629</v>
      </c>
      <c r="T2275">
        <f t="shared" si="71"/>
        <v>2012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 s="1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>ROUND(E2276/D2276*100,0)</f>
        <v>221</v>
      </c>
      <c r="P2276" s="13">
        <f>IFERROR(ROUND(E2276/L2276,2),0)</f>
        <v>61.39</v>
      </c>
      <c r="Q2276" s="18" t="s">
        <v>8323</v>
      </c>
      <c r="R2276" t="s">
        <v>8326</v>
      </c>
      <c r="S2276" s="14">
        <f t="shared" si="70"/>
        <v>42107.067557870367</v>
      </c>
      <c r="T2276">
        <f t="shared" si="71"/>
        <v>2015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 s="16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>ROUND(E2277/D2277*100,0)</f>
        <v>16</v>
      </c>
      <c r="P2277" s="13">
        <f>IFERROR(ROUND(E2277/L2277,2),0)</f>
        <v>91.83</v>
      </c>
      <c r="Q2277" s="18" t="s">
        <v>8323</v>
      </c>
      <c r="R2277" t="s">
        <v>8326</v>
      </c>
      <c r="S2277" s="14">
        <f t="shared" si="70"/>
        <v>42538.968310185184</v>
      </c>
      <c r="T2277">
        <f t="shared" si="71"/>
        <v>2016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 s="16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>ROUND(E2278/D2278*100,0)</f>
        <v>15</v>
      </c>
      <c r="P2278" s="13">
        <f>IFERROR(ROUND(E2278/L2278,2),0)</f>
        <v>367</v>
      </c>
      <c r="Q2278" s="18" t="s">
        <v>8308</v>
      </c>
      <c r="R2278" t="s">
        <v>8342</v>
      </c>
      <c r="S2278" s="14">
        <f t="shared" si="70"/>
        <v>42159.649583333332</v>
      </c>
      <c r="T2278">
        <f t="shared" si="71"/>
        <v>2015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 s="16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>ROUND(E2279/D2279*100,0)</f>
        <v>110</v>
      </c>
      <c r="P2279" s="13">
        <f>IFERROR(ROUND(E2279/L2279,2),0)</f>
        <v>40.78</v>
      </c>
      <c r="Q2279" s="18" t="s">
        <v>8323</v>
      </c>
      <c r="R2279" t="s">
        <v>8326</v>
      </c>
      <c r="S2279" s="14">
        <f t="shared" si="70"/>
        <v>41866.79886574074</v>
      </c>
      <c r="T2279">
        <f t="shared" si="71"/>
        <v>2014</v>
      </c>
    </row>
    <row r="2280" spans="1:20" ht="48" x14ac:dyDescent="0.2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 s="16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>ROUND(E2280/D2280*100,0)</f>
        <v>0</v>
      </c>
      <c r="P2280" s="13">
        <f>IFERROR(ROUND(E2280/L2280,2),0)</f>
        <v>550</v>
      </c>
      <c r="Q2280" s="18" t="s">
        <v>8308</v>
      </c>
      <c r="R2280" t="s">
        <v>8340</v>
      </c>
      <c r="S2280" s="14">
        <f t="shared" si="70"/>
        <v>42241.798206018517</v>
      </c>
      <c r="T2280">
        <f t="shared" si="71"/>
        <v>2015</v>
      </c>
    </row>
    <row r="2281" spans="1:20" ht="48" x14ac:dyDescent="0.2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 s="16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>ROUND(E2281/D2281*100,0)</f>
        <v>100</v>
      </c>
      <c r="P2281" s="13">
        <f>IFERROR(ROUND(E2281/L2281,2),0)</f>
        <v>73.33</v>
      </c>
      <c r="Q2281" s="18" t="s">
        <v>8323</v>
      </c>
      <c r="R2281" t="s">
        <v>8335</v>
      </c>
      <c r="S2281" s="14">
        <f t="shared" si="70"/>
        <v>42445.598136574074</v>
      </c>
      <c r="T2281">
        <f t="shared" si="71"/>
        <v>2016</v>
      </c>
    </row>
    <row r="2282" spans="1:20" ht="48" x14ac:dyDescent="0.2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 s="16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>ROUND(E2282/D2282*100,0)</f>
        <v>110</v>
      </c>
      <c r="P2282" s="13">
        <f>IFERROR(ROUND(E2282/L2282,2),0)</f>
        <v>100</v>
      </c>
      <c r="Q2282" s="18" t="s">
        <v>8327</v>
      </c>
      <c r="R2282" t="s">
        <v>8341</v>
      </c>
      <c r="S2282" s="14">
        <f t="shared" si="70"/>
        <v>40696.648784722223</v>
      </c>
      <c r="T2282">
        <f t="shared" si="71"/>
        <v>2011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 s="16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>ROUND(E2283/D2283*100,0)</f>
        <v>22</v>
      </c>
      <c r="P2283" s="13">
        <f>IFERROR(ROUND(E2283/L2283,2),0)</f>
        <v>47.7</v>
      </c>
      <c r="Q2283" s="18" t="s">
        <v>8323</v>
      </c>
      <c r="R2283" t="s">
        <v>8326</v>
      </c>
      <c r="S2283" s="14">
        <f t="shared" si="70"/>
        <v>41740.493657407409</v>
      </c>
      <c r="T2283">
        <f t="shared" si="71"/>
        <v>2014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 s="16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>ROUND(E2284/D2284*100,0)</f>
        <v>2</v>
      </c>
      <c r="P2284" s="13">
        <f>IFERROR(ROUND(E2284/L2284,2),0)</f>
        <v>18.899999999999999</v>
      </c>
      <c r="Q2284" s="18" t="s">
        <v>8323</v>
      </c>
      <c r="R2284" t="s">
        <v>8324</v>
      </c>
      <c r="S2284" s="14">
        <f t="shared" si="70"/>
        <v>41872.802928240737</v>
      </c>
      <c r="T2284">
        <f t="shared" si="71"/>
        <v>2014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 s="16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>ROUND(E2285/D2285*100,0)</f>
        <v>109</v>
      </c>
      <c r="P2285" s="13">
        <f>IFERROR(ROUND(E2285/L2285,2),0)</f>
        <v>43.64</v>
      </c>
      <c r="Q2285" s="18" t="s">
        <v>8311</v>
      </c>
      <c r="R2285" t="s">
        <v>8333</v>
      </c>
      <c r="S2285" s="14">
        <f t="shared" si="70"/>
        <v>41464.934386574074</v>
      </c>
      <c r="T2285">
        <f t="shared" si="71"/>
        <v>2013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 s="1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>ROUND(E2286/D2286*100,0)</f>
        <v>218</v>
      </c>
      <c r="P2286" s="13">
        <f>IFERROR(ROUND(E2286/L2286,2),0)</f>
        <v>54.5</v>
      </c>
      <c r="Q2286" s="18" t="s">
        <v>8323</v>
      </c>
      <c r="R2286" t="s">
        <v>8326</v>
      </c>
      <c r="S2286" s="14">
        <f t="shared" si="70"/>
        <v>42056.091631944444</v>
      </c>
      <c r="T2286">
        <f t="shared" si="71"/>
        <v>2015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 s="16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>ROUND(E2287/D2287*100,0)</f>
        <v>109</v>
      </c>
      <c r="P2287" s="13">
        <f>IFERROR(ROUND(E2287/L2287,2),0)</f>
        <v>26.54</v>
      </c>
      <c r="Q2287" s="18" t="s">
        <v>8323</v>
      </c>
      <c r="R2287" t="s">
        <v>8326</v>
      </c>
      <c r="S2287" s="14">
        <f t="shared" si="70"/>
        <v>42135.810694444444</v>
      </c>
      <c r="T2287">
        <f t="shared" si="71"/>
        <v>2015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 s="16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>ROUND(E2288/D2288*100,0)</f>
        <v>108</v>
      </c>
      <c r="P2288" s="13">
        <f>IFERROR(ROUND(E2288/L2288,2),0)</f>
        <v>30.93</v>
      </c>
      <c r="Q2288" s="18" t="s">
        <v>8323</v>
      </c>
      <c r="R2288" t="s">
        <v>8326</v>
      </c>
      <c r="S2288" s="14">
        <f t="shared" si="70"/>
        <v>41785.707708333335</v>
      </c>
      <c r="T2288">
        <f t="shared" si="71"/>
        <v>2014</v>
      </c>
    </row>
    <row r="2289" spans="1:20" ht="48" x14ac:dyDescent="0.2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 s="16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>ROUND(E2289/D2289*100,0)</f>
        <v>108</v>
      </c>
      <c r="P2289" s="13">
        <f>IFERROR(ROUND(E2289/L2289,2),0)</f>
        <v>43.28</v>
      </c>
      <c r="Q2289" s="18" t="s">
        <v>8323</v>
      </c>
      <c r="R2289" t="s">
        <v>8326</v>
      </c>
      <c r="S2289" s="14">
        <f t="shared" si="70"/>
        <v>42016.832465277781</v>
      </c>
      <c r="T2289">
        <f t="shared" si="71"/>
        <v>2015</v>
      </c>
    </row>
    <row r="2290" spans="1:20" ht="48" x14ac:dyDescent="0.2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 s="16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>ROUND(E2290/D2290*100,0)</f>
        <v>166</v>
      </c>
      <c r="P2290" s="13">
        <f>IFERROR(ROUND(E2290/L2290,2),0)</f>
        <v>31.82</v>
      </c>
      <c r="Q2290" s="18" t="s">
        <v>8327</v>
      </c>
      <c r="R2290" t="s">
        <v>8331</v>
      </c>
      <c r="S2290" s="14">
        <f t="shared" si="70"/>
        <v>41547.662997685184</v>
      </c>
      <c r="T2290">
        <f t="shared" si="71"/>
        <v>2013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 s="16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>ROUND(E2291/D2291*100,0)</f>
        <v>3</v>
      </c>
      <c r="P2291" s="13">
        <f>IFERROR(ROUND(E2291/L2291,2),0)</f>
        <v>49.14</v>
      </c>
      <c r="Q2291" s="18" t="s">
        <v>8313</v>
      </c>
      <c r="R2291" t="s">
        <v>8314</v>
      </c>
      <c r="S2291" s="14">
        <f t="shared" si="70"/>
        <v>41987.818969907406</v>
      </c>
      <c r="T2291">
        <f t="shared" si="71"/>
        <v>2014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 s="16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>ROUND(E2292/D2292*100,0)</f>
        <v>108</v>
      </c>
      <c r="P2292" s="13">
        <f>IFERROR(ROUND(E2292/L2292,2),0)</f>
        <v>33.75</v>
      </c>
      <c r="Q2292" s="18" t="s">
        <v>8327</v>
      </c>
      <c r="R2292" t="s">
        <v>8338</v>
      </c>
      <c r="S2292" s="14">
        <f t="shared" si="70"/>
        <v>42006.02207175926</v>
      </c>
      <c r="T2292">
        <f t="shared" si="71"/>
        <v>2015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 s="16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>ROUND(E2293/D2293*100,0)</f>
        <v>180</v>
      </c>
      <c r="P2293" s="13">
        <f>IFERROR(ROUND(E2293/L2293,2),0)</f>
        <v>54</v>
      </c>
      <c r="Q2293" s="18" t="s">
        <v>8323</v>
      </c>
      <c r="R2293" t="s">
        <v>8324</v>
      </c>
      <c r="S2293" s="14">
        <f t="shared" si="70"/>
        <v>42098.216238425928</v>
      </c>
      <c r="T2293">
        <f t="shared" si="71"/>
        <v>2015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 s="16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>ROUND(E2294/D2294*100,0)</f>
        <v>108</v>
      </c>
      <c r="P2294" s="13">
        <f>IFERROR(ROUND(E2294/L2294,2),0)</f>
        <v>77</v>
      </c>
      <c r="Q2294" s="18" t="s">
        <v>8323</v>
      </c>
      <c r="R2294" t="s">
        <v>8326</v>
      </c>
      <c r="S2294" s="14">
        <f t="shared" si="70"/>
        <v>42402.889027777783</v>
      </c>
      <c r="T2294">
        <f t="shared" si="71"/>
        <v>2016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 s="16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>ROUND(E2295/D2295*100,0)</f>
        <v>215</v>
      </c>
      <c r="P2295" s="13">
        <f>IFERROR(ROUND(E2295/L2295,2),0)</f>
        <v>35.770000000000003</v>
      </c>
      <c r="Q2295" s="18" t="s">
        <v>8323</v>
      </c>
      <c r="R2295" t="s">
        <v>8326</v>
      </c>
      <c r="S2295" s="14">
        <f t="shared" si="70"/>
        <v>41841.820486111108</v>
      </c>
      <c r="T2295">
        <f t="shared" si="71"/>
        <v>2014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 s="1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>ROUND(E2296/D2296*100,0)</f>
        <v>4</v>
      </c>
      <c r="P2296" s="13">
        <f>IFERROR(ROUND(E2296/L2296,2),0)</f>
        <v>82.46</v>
      </c>
      <c r="Q2296" s="18" t="s">
        <v>8323</v>
      </c>
      <c r="R2296" t="s">
        <v>8324</v>
      </c>
      <c r="S2296" s="14">
        <f t="shared" si="70"/>
        <v>42649.562118055561</v>
      </c>
      <c r="T2296">
        <f t="shared" si="71"/>
        <v>2016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 s="16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>ROUND(E2297/D2297*100,0)</f>
        <v>223</v>
      </c>
      <c r="P2297" s="13">
        <f>IFERROR(ROUND(E2297/L2297,2),0)</f>
        <v>21.38</v>
      </c>
      <c r="Q2297" s="18" t="s">
        <v>8316</v>
      </c>
      <c r="R2297" t="s">
        <v>8317</v>
      </c>
      <c r="S2297" s="14">
        <f t="shared" si="70"/>
        <v>42682.451921296291</v>
      </c>
      <c r="T2297">
        <f t="shared" si="71"/>
        <v>2016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 s="16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>ROUND(E2298/D2298*100,0)</f>
        <v>107</v>
      </c>
      <c r="P2298" s="13">
        <f>IFERROR(ROUND(E2298/L2298,2),0)</f>
        <v>53.34</v>
      </c>
      <c r="Q2298" s="18" t="s">
        <v>8323</v>
      </c>
      <c r="R2298" t="s">
        <v>8326</v>
      </c>
      <c r="S2298" s="14">
        <f t="shared" si="70"/>
        <v>42475.057164351849</v>
      </c>
      <c r="T2298">
        <f t="shared" si="71"/>
        <v>2016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 s="16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>ROUND(E2299/D2299*100,0)</f>
        <v>118</v>
      </c>
      <c r="P2299" s="13">
        <f>IFERROR(ROUND(E2299/L2299,2),0)</f>
        <v>29.61</v>
      </c>
      <c r="Q2299" s="18" t="s">
        <v>8327</v>
      </c>
      <c r="R2299" t="s">
        <v>8341</v>
      </c>
      <c r="S2299" s="14">
        <f t="shared" si="70"/>
        <v>41744.745208333334</v>
      </c>
      <c r="T2299">
        <f t="shared" si="71"/>
        <v>2014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 s="16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>ROUND(E2300/D2300*100,0)</f>
        <v>213</v>
      </c>
      <c r="P2300" s="13">
        <f>IFERROR(ROUND(E2300/L2300,2),0)</f>
        <v>33.31</v>
      </c>
      <c r="Q2300" s="18" t="s">
        <v>8323</v>
      </c>
      <c r="R2300" t="s">
        <v>8324</v>
      </c>
      <c r="S2300" s="14">
        <f t="shared" si="70"/>
        <v>40378.893206018518</v>
      </c>
      <c r="T2300">
        <f t="shared" si="71"/>
        <v>2010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 s="16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>ROUND(E2301/D2301*100,0)</f>
        <v>133</v>
      </c>
      <c r="P2301" s="13">
        <f>IFERROR(ROUND(E2301/L2301,2),0)</f>
        <v>42.61</v>
      </c>
      <c r="Q2301" s="18" t="s">
        <v>8327</v>
      </c>
      <c r="R2301" t="s">
        <v>8331</v>
      </c>
      <c r="S2301" s="14">
        <f t="shared" si="70"/>
        <v>41403.000856481485</v>
      </c>
      <c r="T2301">
        <f t="shared" si="71"/>
        <v>2013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 s="16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>ROUND(E2302/D2302*100,0)</f>
        <v>21</v>
      </c>
      <c r="P2302" s="13">
        <f>IFERROR(ROUND(E2302/L2302,2),0)</f>
        <v>56.05</v>
      </c>
      <c r="Q2302" s="18" t="s">
        <v>8323</v>
      </c>
      <c r="R2302" t="s">
        <v>8326</v>
      </c>
      <c r="S2302" s="14">
        <f t="shared" si="70"/>
        <v>41766.072500000002</v>
      </c>
      <c r="T2302">
        <f t="shared" si="71"/>
        <v>2014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 s="16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>ROUND(E2303/D2303*100,0)</f>
        <v>106</v>
      </c>
      <c r="P2303" s="13">
        <f>IFERROR(ROUND(E2303/L2303,2),0)</f>
        <v>40.92</v>
      </c>
      <c r="Q2303" s="18" t="s">
        <v>8323</v>
      </c>
      <c r="R2303" t="s">
        <v>8326</v>
      </c>
      <c r="S2303" s="14">
        <f t="shared" si="70"/>
        <v>42184.209537037037</v>
      </c>
      <c r="T2303">
        <f t="shared" si="71"/>
        <v>2015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 s="16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>ROUND(E2304/D2304*100,0)</f>
        <v>106</v>
      </c>
      <c r="P2304" s="13">
        <f>IFERROR(ROUND(E2304/L2304,2),0)</f>
        <v>25.31</v>
      </c>
      <c r="Q2304" s="18" t="s">
        <v>8323</v>
      </c>
      <c r="R2304" t="s">
        <v>8326</v>
      </c>
      <c r="S2304" s="14">
        <f t="shared" si="70"/>
        <v>42419.91942129629</v>
      </c>
      <c r="T2304">
        <f t="shared" si="71"/>
        <v>2016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 s="16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>ROUND(E2305/D2305*100,0)</f>
        <v>7</v>
      </c>
      <c r="P2305" s="13">
        <f>IFERROR(ROUND(E2305/L2305,2),0)</f>
        <v>58.89</v>
      </c>
      <c r="Q2305" s="18" t="s">
        <v>8327</v>
      </c>
      <c r="R2305" t="s">
        <v>8354</v>
      </c>
      <c r="S2305" s="14">
        <f t="shared" si="70"/>
        <v>41736.549791666665</v>
      </c>
      <c r="T2305">
        <f t="shared" si="71"/>
        <v>2014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 s="1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>ROUND(E2306/D2306*100,0)</f>
        <v>18</v>
      </c>
      <c r="P2306" s="13">
        <f>IFERROR(ROUND(E2306/L2306,2),0)</f>
        <v>81.540000000000006</v>
      </c>
      <c r="Q2306" s="18" t="s">
        <v>8323</v>
      </c>
      <c r="R2306" t="s">
        <v>8326</v>
      </c>
      <c r="S2306" s="14">
        <f t="shared" si="70"/>
        <v>41833.660995370366</v>
      </c>
      <c r="T2306">
        <f t="shared" si="71"/>
        <v>2014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 s="16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>ROUND(E2307/D2307*100,0)</f>
        <v>50</v>
      </c>
      <c r="P2307" s="13">
        <f>IFERROR(ROUND(E2307/L2307,2),0)</f>
        <v>117.56</v>
      </c>
      <c r="Q2307" s="18" t="s">
        <v>8308</v>
      </c>
      <c r="R2307" t="s">
        <v>8340</v>
      </c>
      <c r="S2307" s="14">
        <f t="shared" ref="S2307:S2370" si="72">(((J2307/60)/60)/24)+DATE(1970,1,1)</f>
        <v>42482.624699074076</v>
      </c>
      <c r="T2307">
        <f t="shared" ref="T2307:T2370" si="73">YEAR(S2307)</f>
        <v>2016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 s="16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>ROUND(E2308/D2308*100,0)</f>
        <v>106</v>
      </c>
      <c r="P2308" s="13">
        <f>IFERROR(ROUND(E2308/L2308,2),0)</f>
        <v>52.8</v>
      </c>
      <c r="Q2308" s="18" t="s">
        <v>8327</v>
      </c>
      <c r="R2308" t="s">
        <v>8328</v>
      </c>
      <c r="S2308" s="14">
        <f t="shared" si="72"/>
        <v>42017.967442129629</v>
      </c>
      <c r="T2308">
        <f t="shared" si="73"/>
        <v>2015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 s="16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>ROUND(E2309/D2309*100,0)</f>
        <v>132</v>
      </c>
      <c r="P2309" s="13">
        <f>IFERROR(ROUND(E2309/L2309,2),0)</f>
        <v>39.07</v>
      </c>
      <c r="Q2309" s="18" t="s">
        <v>8308</v>
      </c>
      <c r="R2309" t="s">
        <v>8310</v>
      </c>
      <c r="S2309" s="14">
        <f t="shared" si="72"/>
        <v>41832.852627314816</v>
      </c>
      <c r="T2309">
        <f t="shared" si="73"/>
        <v>2014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 s="16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>ROUND(E2310/D2310*100,0)</f>
        <v>211</v>
      </c>
      <c r="P2310" s="13">
        <f>IFERROR(ROUND(E2310/L2310,2),0)</f>
        <v>58.61</v>
      </c>
      <c r="Q2310" s="18" t="s">
        <v>8323</v>
      </c>
      <c r="R2310" t="s">
        <v>8326</v>
      </c>
      <c r="S2310" s="14">
        <f t="shared" si="72"/>
        <v>41808.991944444446</v>
      </c>
      <c r="T2310">
        <f t="shared" si="73"/>
        <v>2014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 s="16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>ROUND(E2311/D2311*100,0)</f>
        <v>350</v>
      </c>
      <c r="P2311" s="13">
        <f>IFERROR(ROUND(E2311/L2311,2),0)</f>
        <v>75.040000000000006</v>
      </c>
      <c r="Q2311" s="18" t="s">
        <v>8327</v>
      </c>
      <c r="R2311" t="s">
        <v>8331</v>
      </c>
      <c r="S2311" s="14">
        <f t="shared" si="72"/>
        <v>40565.032511574071</v>
      </c>
      <c r="T2311">
        <f t="shared" si="73"/>
        <v>2011</v>
      </c>
    </row>
    <row r="2312" spans="1:20" ht="48" x14ac:dyDescent="0.2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 s="16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>ROUND(E2312/D2312*100,0)</f>
        <v>11</v>
      </c>
      <c r="P2312" s="13">
        <f>IFERROR(ROUND(E2312/L2312,2),0)</f>
        <v>525</v>
      </c>
      <c r="Q2312" s="18" t="s">
        <v>8327</v>
      </c>
      <c r="R2312" t="s">
        <v>8330</v>
      </c>
      <c r="S2312" s="14">
        <f t="shared" si="72"/>
        <v>41852.646226851852</v>
      </c>
      <c r="T2312">
        <f t="shared" si="73"/>
        <v>2014</v>
      </c>
    </row>
    <row r="2313" spans="1:20" ht="32" x14ac:dyDescent="0.2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 s="16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>ROUND(E2313/D2313*100,0)</f>
        <v>105</v>
      </c>
      <c r="P2313" s="13">
        <f>IFERROR(ROUND(E2313/L2313,2),0)</f>
        <v>38.89</v>
      </c>
      <c r="Q2313" s="18" t="s">
        <v>8327</v>
      </c>
      <c r="R2313" t="s">
        <v>8331</v>
      </c>
      <c r="S2313" s="14">
        <f t="shared" si="72"/>
        <v>41288.68712962963</v>
      </c>
      <c r="T2313">
        <f t="shared" si="73"/>
        <v>2013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 s="16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>ROUND(E2314/D2314*100,0)</f>
        <v>263</v>
      </c>
      <c r="P2314" s="13">
        <f>IFERROR(ROUND(E2314/L2314,2),0)</f>
        <v>42</v>
      </c>
      <c r="Q2314" s="18" t="s">
        <v>8327</v>
      </c>
      <c r="R2314" t="s">
        <v>8331</v>
      </c>
      <c r="S2314" s="14">
        <f t="shared" si="72"/>
        <v>41303.044016203705</v>
      </c>
      <c r="T2314">
        <f t="shared" si="73"/>
        <v>2013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 s="16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>ROUND(E2315/D2315*100,0)</f>
        <v>10</v>
      </c>
      <c r="P2315" s="13">
        <f>IFERROR(ROUND(E2315/L2315,2),0)</f>
        <v>31.76</v>
      </c>
      <c r="Q2315" s="18" t="s">
        <v>8311</v>
      </c>
      <c r="R2315" t="s">
        <v>8356</v>
      </c>
      <c r="S2315" s="14">
        <f t="shared" si="72"/>
        <v>41620.90047453704</v>
      </c>
      <c r="T2315">
        <f t="shared" si="73"/>
        <v>2013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 s="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>ROUND(E2316/D2316*100,0)</f>
        <v>105</v>
      </c>
      <c r="P2316" s="13">
        <f>IFERROR(ROUND(E2316/L2316,2),0)</f>
        <v>32.72</v>
      </c>
      <c r="Q2316" s="18" t="s">
        <v>8327</v>
      </c>
      <c r="R2316" t="s">
        <v>8328</v>
      </c>
      <c r="S2316" s="14">
        <f t="shared" si="72"/>
        <v>40977.948009259257</v>
      </c>
      <c r="T2316">
        <f t="shared" si="73"/>
        <v>2012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 s="16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>ROUND(E2317/D2317*100,0)</f>
        <v>105</v>
      </c>
      <c r="P2317" s="13">
        <f>IFERROR(ROUND(E2317/L2317,2),0)</f>
        <v>45.48</v>
      </c>
      <c r="Q2317" s="18" t="s">
        <v>8323</v>
      </c>
      <c r="R2317" t="s">
        <v>8326</v>
      </c>
      <c r="S2317" s="14">
        <f t="shared" si="72"/>
        <v>41969.199756944443</v>
      </c>
      <c r="T2317">
        <f t="shared" si="73"/>
        <v>2014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 s="16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>ROUND(E2318/D2318*100,0)</f>
        <v>139</v>
      </c>
      <c r="P2318" s="13">
        <f>IFERROR(ROUND(E2318/L2318,2),0)</f>
        <v>45.35</v>
      </c>
      <c r="Q2318" s="18" t="s">
        <v>8323</v>
      </c>
      <c r="R2318" t="s">
        <v>8326</v>
      </c>
      <c r="S2318" s="14">
        <f t="shared" si="72"/>
        <v>42219.180393518516</v>
      </c>
      <c r="T2318">
        <f t="shared" si="73"/>
        <v>2015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 s="16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>ROUND(E2319/D2319*100,0)</f>
        <v>104</v>
      </c>
      <c r="P2319" s="13">
        <f>IFERROR(ROUND(E2319/L2319,2),0)</f>
        <v>28.92</v>
      </c>
      <c r="Q2319" s="18" t="s">
        <v>8321</v>
      </c>
      <c r="R2319" t="s">
        <v>8322</v>
      </c>
      <c r="S2319" s="14">
        <f t="shared" si="72"/>
        <v>40821.183136574073</v>
      </c>
      <c r="T2319">
        <f t="shared" si="73"/>
        <v>2011</v>
      </c>
    </row>
    <row r="2320" spans="1:20" ht="80" x14ac:dyDescent="0.2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 s="16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>ROUND(E2320/D2320*100,0)</f>
        <v>4</v>
      </c>
      <c r="P2320" s="13">
        <f>IFERROR(ROUND(E2320/L2320,2),0)</f>
        <v>61.18</v>
      </c>
      <c r="Q2320" s="18" t="s">
        <v>8323</v>
      </c>
      <c r="R2320" t="s">
        <v>8324</v>
      </c>
      <c r="S2320" s="14">
        <f t="shared" si="72"/>
        <v>42427.01807870371</v>
      </c>
      <c r="T2320">
        <f t="shared" si="73"/>
        <v>2016</v>
      </c>
    </row>
    <row r="2321" spans="1:20" ht="48" x14ac:dyDescent="0.2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 s="16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>ROUND(E2321/D2321*100,0)</f>
        <v>12</v>
      </c>
      <c r="P2321" s="13">
        <f>IFERROR(ROUND(E2321/L2321,2),0)</f>
        <v>346.67</v>
      </c>
      <c r="Q2321" s="18" t="s">
        <v>8327</v>
      </c>
      <c r="R2321" t="s">
        <v>8350</v>
      </c>
      <c r="S2321" s="14">
        <f t="shared" si="72"/>
        <v>41342.845567129632</v>
      </c>
      <c r="T2321">
        <f t="shared" si="73"/>
        <v>2013</v>
      </c>
    </row>
    <row r="2322" spans="1:20" ht="32" x14ac:dyDescent="0.2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 s="16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>ROUND(E2322/D2322*100,0)</f>
        <v>104</v>
      </c>
      <c r="P2322" s="13">
        <f>IFERROR(ROUND(E2322/L2322,2),0)</f>
        <v>38.520000000000003</v>
      </c>
      <c r="Q2322" s="18" t="s">
        <v>8327</v>
      </c>
      <c r="R2322" t="s">
        <v>8331</v>
      </c>
      <c r="S2322" s="14">
        <f t="shared" si="72"/>
        <v>40636.673900462964</v>
      </c>
      <c r="T2322">
        <f t="shared" si="73"/>
        <v>2011</v>
      </c>
    </row>
    <row r="2323" spans="1:20" ht="32" x14ac:dyDescent="0.2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 s="16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>ROUND(E2323/D2323*100,0)</f>
        <v>104</v>
      </c>
      <c r="P2323" s="13">
        <f>IFERROR(ROUND(E2323/L2323,2),0)</f>
        <v>86.67</v>
      </c>
      <c r="Q2323" s="18" t="s">
        <v>8327</v>
      </c>
      <c r="R2323" t="s">
        <v>8331</v>
      </c>
      <c r="S2323" s="14">
        <f t="shared" si="72"/>
        <v>41443.643541666665</v>
      </c>
      <c r="T2323">
        <f t="shared" si="73"/>
        <v>2013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 s="16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>ROUND(E2324/D2324*100,0)</f>
        <v>130</v>
      </c>
      <c r="P2324" s="13">
        <f>IFERROR(ROUND(E2324/L2324,2),0)</f>
        <v>28</v>
      </c>
      <c r="Q2324" s="18" t="s">
        <v>8327</v>
      </c>
      <c r="R2324" t="s">
        <v>8328</v>
      </c>
      <c r="S2324" s="14">
        <f t="shared" si="72"/>
        <v>41394.074467592596</v>
      </c>
      <c r="T2324">
        <f t="shared" si="73"/>
        <v>2013</v>
      </c>
    </row>
    <row r="2325" spans="1:20" ht="48" x14ac:dyDescent="0.2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 s="16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>ROUND(E2325/D2325*100,0)</f>
        <v>104</v>
      </c>
      <c r="P2325" s="13">
        <f>IFERROR(ROUND(E2325/L2325,2),0)</f>
        <v>38.33</v>
      </c>
      <c r="Q2325" s="18" t="s">
        <v>8323</v>
      </c>
      <c r="R2325" t="s">
        <v>8326</v>
      </c>
      <c r="S2325" s="14">
        <f t="shared" si="72"/>
        <v>41855.548101851848</v>
      </c>
      <c r="T2325">
        <f t="shared" si="73"/>
        <v>2014</v>
      </c>
    </row>
    <row r="2326" spans="1:20" ht="48" x14ac:dyDescent="0.2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 s="1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>ROUND(E2326/D2326*100,0)</f>
        <v>104</v>
      </c>
      <c r="P2326" s="13">
        <f>IFERROR(ROUND(E2326/L2326,2),0)</f>
        <v>43.13</v>
      </c>
      <c r="Q2326" s="18" t="s">
        <v>8323</v>
      </c>
      <c r="R2326" t="s">
        <v>8326</v>
      </c>
      <c r="S2326" s="14">
        <f t="shared" si="72"/>
        <v>42194.096157407403</v>
      </c>
      <c r="T2326">
        <f t="shared" si="73"/>
        <v>2015</v>
      </c>
    </row>
    <row r="2327" spans="1:20" ht="48" x14ac:dyDescent="0.2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 s="16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>ROUND(E2327/D2327*100,0)</f>
        <v>104</v>
      </c>
      <c r="P2327" s="13">
        <f>IFERROR(ROUND(E2327/L2327,2),0)</f>
        <v>36.96</v>
      </c>
      <c r="Q2327" s="18" t="s">
        <v>8323</v>
      </c>
      <c r="R2327" t="s">
        <v>8326</v>
      </c>
      <c r="S2327" s="14">
        <f t="shared" si="72"/>
        <v>42185.556157407409</v>
      </c>
      <c r="T2327">
        <f t="shared" si="73"/>
        <v>2015</v>
      </c>
    </row>
    <row r="2328" spans="1:20" ht="48" x14ac:dyDescent="0.2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 s="16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>ROUND(E2328/D2328*100,0)</f>
        <v>115</v>
      </c>
      <c r="P2328" s="13">
        <f>IFERROR(ROUND(E2328/L2328,2),0)</f>
        <v>32.340000000000003</v>
      </c>
      <c r="Q2328" s="18" t="s">
        <v>8313</v>
      </c>
      <c r="R2328" t="s">
        <v>8314</v>
      </c>
      <c r="S2328" s="14">
        <f t="shared" si="72"/>
        <v>42772.776076388895</v>
      </c>
      <c r="T2328">
        <f t="shared" si="73"/>
        <v>2017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 s="16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>ROUND(E2329/D2329*100,0)</f>
        <v>103</v>
      </c>
      <c r="P2329" s="13">
        <f>IFERROR(ROUND(E2329/L2329,2),0)</f>
        <v>28.66</v>
      </c>
      <c r="Q2329" s="18" t="s">
        <v>8327</v>
      </c>
      <c r="R2329" t="s">
        <v>8328</v>
      </c>
      <c r="S2329" s="14">
        <f t="shared" si="72"/>
        <v>41023.07471064815</v>
      </c>
      <c r="T2329">
        <f t="shared" si="73"/>
        <v>2012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 s="16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>ROUND(E2330/D2330*100,0)</f>
        <v>103</v>
      </c>
      <c r="P2330" s="13">
        <f>IFERROR(ROUND(E2330/L2330,2),0)</f>
        <v>73.569999999999993</v>
      </c>
      <c r="Q2330" s="18" t="s">
        <v>8327</v>
      </c>
      <c r="R2330" t="s">
        <v>8331</v>
      </c>
      <c r="S2330" s="14">
        <f t="shared" si="72"/>
        <v>41026.996099537035</v>
      </c>
      <c r="T2330">
        <f t="shared" si="73"/>
        <v>2012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 s="16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>ROUND(E2331/D2331*100,0)</f>
        <v>129</v>
      </c>
      <c r="P2331" s="13">
        <f>IFERROR(ROUND(E2331/L2331,2),0)</f>
        <v>64.38</v>
      </c>
      <c r="Q2331" s="18" t="s">
        <v>8323</v>
      </c>
      <c r="R2331" t="s">
        <v>8326</v>
      </c>
      <c r="S2331" s="14">
        <f t="shared" si="72"/>
        <v>41876.815787037034</v>
      </c>
      <c r="T2331">
        <f t="shared" si="73"/>
        <v>2014</v>
      </c>
    </row>
    <row r="2332" spans="1:20" ht="48" x14ac:dyDescent="0.2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 s="16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>ROUND(E2332/D2332*100,0)</f>
        <v>1</v>
      </c>
      <c r="P2332" s="13">
        <f>IFERROR(ROUND(E2332/L2332,2),0)</f>
        <v>342</v>
      </c>
      <c r="Q2332" s="18" t="s">
        <v>8308</v>
      </c>
      <c r="R2332" t="s">
        <v>8342</v>
      </c>
      <c r="S2332" s="14">
        <f t="shared" si="72"/>
        <v>42528.626620370371</v>
      </c>
      <c r="T2332">
        <f t="shared" si="73"/>
        <v>2016</v>
      </c>
    </row>
    <row r="2333" spans="1:20" ht="32" x14ac:dyDescent="0.2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 s="16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>ROUND(E2333/D2333*100,0)</f>
        <v>3</v>
      </c>
      <c r="P2333" s="13">
        <f>IFERROR(ROUND(E2333/L2333,2),0)</f>
        <v>114</v>
      </c>
      <c r="Q2333" s="18" t="s">
        <v>8316</v>
      </c>
      <c r="R2333" t="s">
        <v>8334</v>
      </c>
      <c r="S2333" s="14">
        <f t="shared" si="72"/>
        <v>42413.671006944445</v>
      </c>
      <c r="T2333">
        <f t="shared" si="73"/>
        <v>2016</v>
      </c>
    </row>
    <row r="2334" spans="1:20" ht="64" x14ac:dyDescent="0.2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 s="16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>ROUND(E2334/D2334*100,0)</f>
        <v>103</v>
      </c>
      <c r="P2334" s="13">
        <f>IFERROR(ROUND(E2334/L2334,2),0)</f>
        <v>44.61</v>
      </c>
      <c r="Q2334" s="18" t="s">
        <v>8327</v>
      </c>
      <c r="R2334" t="s">
        <v>8338</v>
      </c>
      <c r="S2334" s="14">
        <f t="shared" si="72"/>
        <v>40313.930543981485</v>
      </c>
      <c r="T2334">
        <f t="shared" si="73"/>
        <v>2010</v>
      </c>
    </row>
    <row r="2335" spans="1:20" ht="48" x14ac:dyDescent="0.2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 s="16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>ROUND(E2335/D2335*100,0)</f>
        <v>1</v>
      </c>
      <c r="P2335" s="13">
        <f>IFERROR(ROUND(E2335/L2335,2),0)</f>
        <v>205</v>
      </c>
      <c r="Q2335" s="18" t="s">
        <v>8323</v>
      </c>
      <c r="R2335" t="s">
        <v>8335</v>
      </c>
      <c r="S2335" s="14">
        <f t="shared" si="72"/>
        <v>41831.722777777781</v>
      </c>
      <c r="T2335">
        <f t="shared" si="73"/>
        <v>2014</v>
      </c>
    </row>
    <row r="2336" spans="1:20" ht="48" x14ac:dyDescent="0.2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 s="1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>ROUND(E2336/D2336*100,0)</f>
        <v>103</v>
      </c>
      <c r="P2336" s="13">
        <f>IFERROR(ROUND(E2336/L2336,2),0)</f>
        <v>102.5</v>
      </c>
      <c r="Q2336" s="18" t="s">
        <v>8327</v>
      </c>
      <c r="R2336" t="s">
        <v>8331</v>
      </c>
      <c r="S2336" s="14">
        <f t="shared" si="72"/>
        <v>41675.149525462963</v>
      </c>
      <c r="T2336">
        <f t="shared" si="73"/>
        <v>2014</v>
      </c>
    </row>
    <row r="2337" spans="1:20" ht="48" x14ac:dyDescent="0.2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 s="16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>ROUND(E2337/D2337*100,0)</f>
        <v>114</v>
      </c>
      <c r="P2337" s="13">
        <f>IFERROR(ROUND(E2337/L2337,2),0)</f>
        <v>37.96</v>
      </c>
      <c r="Q2337" s="18" t="s">
        <v>8323</v>
      </c>
      <c r="R2337" t="s">
        <v>8326</v>
      </c>
      <c r="S2337" s="14">
        <f t="shared" si="72"/>
        <v>42026.176180555558</v>
      </c>
      <c r="T2337">
        <f t="shared" si="73"/>
        <v>2015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 s="16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>ROUND(E2338/D2338*100,0)</f>
        <v>102</v>
      </c>
      <c r="P2338" s="13">
        <f>IFERROR(ROUND(E2338/L2338,2),0)</f>
        <v>48.62</v>
      </c>
      <c r="Q2338" s="18" t="s">
        <v>8327</v>
      </c>
      <c r="R2338" t="s">
        <v>8329</v>
      </c>
      <c r="S2338" s="14">
        <f t="shared" si="72"/>
        <v>42119.822476851856</v>
      </c>
      <c r="T2338">
        <f t="shared" si="73"/>
        <v>2015</v>
      </c>
    </row>
    <row r="2339" spans="1:20" ht="16" x14ac:dyDescent="0.2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 s="16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>ROUND(E2339/D2339*100,0)</f>
        <v>2</v>
      </c>
      <c r="P2339" s="13">
        <f>IFERROR(ROUND(E2339/L2339,2),0)</f>
        <v>510</v>
      </c>
      <c r="Q2339" s="18" t="s">
        <v>8313</v>
      </c>
      <c r="R2339" t="s">
        <v>8351</v>
      </c>
      <c r="S2339" s="14">
        <f t="shared" si="72"/>
        <v>42240.857222222221</v>
      </c>
      <c r="T2339">
        <f t="shared" si="73"/>
        <v>2015</v>
      </c>
    </row>
    <row r="2340" spans="1:20" ht="48" x14ac:dyDescent="0.2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 s="16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>ROUND(E2340/D2340*100,0)</f>
        <v>6</v>
      </c>
      <c r="P2340" s="13">
        <f>IFERROR(ROUND(E2340/L2340,2),0)</f>
        <v>340</v>
      </c>
      <c r="Q2340" s="18" t="s">
        <v>8319</v>
      </c>
      <c r="R2340" t="s">
        <v>8345</v>
      </c>
      <c r="S2340" s="14">
        <f t="shared" si="72"/>
        <v>42605.053993055553</v>
      </c>
      <c r="T2340">
        <f t="shared" si="73"/>
        <v>2016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 s="16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>ROUND(E2341/D2341*100,0)</f>
        <v>102</v>
      </c>
      <c r="P2341" s="13">
        <f>IFERROR(ROUND(E2341/L2341,2),0)</f>
        <v>24.29</v>
      </c>
      <c r="Q2341" s="18" t="s">
        <v>8323</v>
      </c>
      <c r="R2341" t="s">
        <v>8326</v>
      </c>
      <c r="S2341" s="14">
        <f t="shared" si="72"/>
        <v>42223.394363425927</v>
      </c>
      <c r="T2341">
        <f t="shared" si="73"/>
        <v>2015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 s="16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>ROUND(E2342/D2342*100,0)</f>
        <v>102</v>
      </c>
      <c r="P2342" s="13">
        <f>IFERROR(ROUND(E2342/L2342,2),0)</f>
        <v>42.33</v>
      </c>
      <c r="Q2342" s="18" t="s">
        <v>8327</v>
      </c>
      <c r="R2342" t="s">
        <v>8329</v>
      </c>
      <c r="S2342" s="14">
        <f t="shared" si="72"/>
        <v>40946.882245370369</v>
      </c>
      <c r="T2342">
        <f t="shared" si="73"/>
        <v>2012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 s="16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>ROUND(E2343/D2343*100,0)</f>
        <v>102</v>
      </c>
      <c r="P2343" s="13">
        <f>IFERROR(ROUND(E2343/L2343,2),0)</f>
        <v>39.04</v>
      </c>
      <c r="Q2343" s="18" t="s">
        <v>8327</v>
      </c>
      <c r="R2343" t="s">
        <v>8331</v>
      </c>
      <c r="S2343" s="14">
        <f t="shared" si="72"/>
        <v>41082.069467592592</v>
      </c>
      <c r="T2343">
        <f t="shared" si="73"/>
        <v>2012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 s="16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>ROUND(E2344/D2344*100,0)</f>
        <v>102</v>
      </c>
      <c r="P2344" s="13">
        <f>IFERROR(ROUND(E2344/L2344,2),0)</f>
        <v>53.42</v>
      </c>
      <c r="Q2344" s="18" t="s">
        <v>8327</v>
      </c>
      <c r="R2344" t="s">
        <v>8329</v>
      </c>
      <c r="S2344" s="14">
        <f t="shared" si="72"/>
        <v>42205.718888888892</v>
      </c>
      <c r="T2344">
        <f t="shared" si="73"/>
        <v>2015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 s="16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>ROUND(E2345/D2345*100,0)</f>
        <v>101</v>
      </c>
      <c r="P2345" s="13">
        <f>IFERROR(ROUND(E2345/L2345,2),0)</f>
        <v>168.5</v>
      </c>
      <c r="Q2345" s="18" t="s">
        <v>8313</v>
      </c>
      <c r="R2345" t="s">
        <v>8314</v>
      </c>
      <c r="S2345" s="14">
        <f t="shared" si="72"/>
        <v>42515.866446759261</v>
      </c>
      <c r="T2345">
        <f t="shared" si="73"/>
        <v>2016</v>
      </c>
    </row>
    <row r="2346" spans="1:20" ht="48" x14ac:dyDescent="0.2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 s="1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>ROUND(E2346/D2346*100,0)</f>
        <v>67</v>
      </c>
      <c r="P2346" s="13">
        <f>IFERROR(ROUND(E2346/L2346,2),0)</f>
        <v>63.13</v>
      </c>
      <c r="Q2346" s="18" t="s">
        <v>8323</v>
      </c>
      <c r="R2346" t="s">
        <v>8326</v>
      </c>
      <c r="S2346" s="14">
        <f t="shared" si="72"/>
        <v>42143.917743055557</v>
      </c>
      <c r="T2346">
        <f t="shared" si="73"/>
        <v>2015</v>
      </c>
    </row>
    <row r="2347" spans="1:20" ht="48" x14ac:dyDescent="0.2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 s="16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>ROUND(E2347/D2347*100,0)</f>
        <v>202</v>
      </c>
      <c r="P2347" s="13">
        <f>IFERROR(ROUND(E2347/L2347,2),0)</f>
        <v>59.41</v>
      </c>
      <c r="Q2347" s="18" t="s">
        <v>8323</v>
      </c>
      <c r="R2347" t="s">
        <v>8326</v>
      </c>
      <c r="S2347" s="14">
        <f t="shared" si="72"/>
        <v>42220.79487268519</v>
      </c>
      <c r="T2347">
        <f t="shared" si="73"/>
        <v>2015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 s="16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>ROUND(E2348/D2348*100,0)</f>
        <v>101</v>
      </c>
      <c r="P2348" s="13">
        <f>IFERROR(ROUND(E2348/L2348,2),0)</f>
        <v>52.95</v>
      </c>
      <c r="Q2348" s="18" t="s">
        <v>8327</v>
      </c>
      <c r="R2348" t="s">
        <v>8331</v>
      </c>
      <c r="S2348" s="14">
        <f t="shared" si="72"/>
        <v>40948.042233796295</v>
      </c>
      <c r="T2348">
        <f t="shared" si="73"/>
        <v>2012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 s="16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>ROUND(E2349/D2349*100,0)</f>
        <v>101</v>
      </c>
      <c r="P2349" s="13">
        <f>IFERROR(ROUND(E2349/L2349,2),0)</f>
        <v>37.22</v>
      </c>
      <c r="Q2349" s="18" t="s">
        <v>8323</v>
      </c>
      <c r="R2349" t="s">
        <v>8324</v>
      </c>
      <c r="S2349" s="14">
        <f t="shared" si="72"/>
        <v>42373.252280092594</v>
      </c>
      <c r="T2349">
        <f t="shared" si="73"/>
        <v>2016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 s="16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>ROUND(E2350/D2350*100,0)</f>
        <v>101</v>
      </c>
      <c r="P2350" s="13">
        <f>IFERROR(ROUND(E2350/L2350,2),0)</f>
        <v>59.12</v>
      </c>
      <c r="Q2350" s="18" t="s">
        <v>8323</v>
      </c>
      <c r="R2350" t="s">
        <v>8326</v>
      </c>
      <c r="S2350" s="14">
        <f t="shared" si="72"/>
        <v>42236.623252314821</v>
      </c>
      <c r="T2350">
        <f t="shared" si="73"/>
        <v>2015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 s="16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>ROUND(E2351/D2351*100,0)</f>
        <v>20</v>
      </c>
      <c r="P2351" s="13">
        <f>IFERROR(ROUND(E2351/L2351,2),0)</f>
        <v>41.83</v>
      </c>
      <c r="Q2351" s="18" t="s">
        <v>8316</v>
      </c>
      <c r="R2351" t="s">
        <v>8344</v>
      </c>
      <c r="S2351" s="14">
        <f t="shared" si="72"/>
        <v>42430.566898148143</v>
      </c>
      <c r="T2351">
        <f t="shared" si="73"/>
        <v>2016</v>
      </c>
    </row>
    <row r="2352" spans="1:20" ht="16" x14ac:dyDescent="0.2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 s="16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>ROUND(E2352/D2352*100,0)</f>
        <v>100</v>
      </c>
      <c r="P2352" s="13">
        <f>IFERROR(ROUND(E2352/L2352,2),0)</f>
        <v>45.59</v>
      </c>
      <c r="Q2352" s="18" t="s">
        <v>8323</v>
      </c>
      <c r="R2352" t="s">
        <v>8324</v>
      </c>
      <c r="S2352" s="14">
        <f t="shared" si="72"/>
        <v>42390.838738425926</v>
      </c>
      <c r="T2352">
        <f t="shared" si="73"/>
        <v>2016</v>
      </c>
    </row>
    <row r="2353" spans="1:20" ht="48" x14ac:dyDescent="0.2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 s="16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>ROUND(E2353/D2353*100,0)</f>
        <v>1254</v>
      </c>
      <c r="P2353" s="13">
        <f>IFERROR(ROUND(E2353/L2353,2),0)</f>
        <v>27.86</v>
      </c>
      <c r="Q2353" s="18" t="s">
        <v>8327</v>
      </c>
      <c r="R2353" t="s">
        <v>8338</v>
      </c>
      <c r="S2353" s="14">
        <f t="shared" si="72"/>
        <v>42459.693865740745</v>
      </c>
      <c r="T2353">
        <f t="shared" si="73"/>
        <v>2016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 s="16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>ROUND(E2354/D2354*100,0)</f>
        <v>14</v>
      </c>
      <c r="P2354" s="13">
        <f>IFERROR(ROUND(E2354/L2354,2),0)</f>
        <v>29.47</v>
      </c>
      <c r="Q2354" s="18" t="s">
        <v>8311</v>
      </c>
      <c r="R2354" t="s">
        <v>8356</v>
      </c>
      <c r="S2354" s="14">
        <f t="shared" si="72"/>
        <v>40967.614849537036</v>
      </c>
      <c r="T2354">
        <f t="shared" si="73"/>
        <v>2012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 s="16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>ROUND(E2355/D2355*100,0)</f>
        <v>100</v>
      </c>
      <c r="P2355" s="13">
        <f>IFERROR(ROUND(E2355/L2355,2),0)</f>
        <v>35.770000000000003</v>
      </c>
      <c r="Q2355" s="18" t="s">
        <v>8327</v>
      </c>
      <c r="R2355" t="s">
        <v>8331</v>
      </c>
      <c r="S2355" s="14">
        <f t="shared" si="72"/>
        <v>40788.786539351851</v>
      </c>
      <c r="T2355">
        <f t="shared" si="73"/>
        <v>2011</v>
      </c>
    </row>
    <row r="2356" spans="1:20" ht="48" x14ac:dyDescent="0.2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 s="1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>ROUND(E2356/D2356*100,0)</f>
        <v>100</v>
      </c>
      <c r="P2356" s="13">
        <f>IFERROR(ROUND(E2356/L2356,2),0)</f>
        <v>40.04</v>
      </c>
      <c r="Q2356" s="18" t="s">
        <v>8327</v>
      </c>
      <c r="R2356" t="s">
        <v>8331</v>
      </c>
      <c r="S2356" s="14">
        <f t="shared" si="72"/>
        <v>41067.827418981484</v>
      </c>
      <c r="T2356">
        <f t="shared" si="73"/>
        <v>2012</v>
      </c>
    </row>
    <row r="2357" spans="1:20" ht="48" x14ac:dyDescent="0.2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 s="16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>ROUND(E2357/D2357*100,0)</f>
        <v>100</v>
      </c>
      <c r="P2357" s="13">
        <f>IFERROR(ROUND(E2357/L2357,2),0)</f>
        <v>40.04</v>
      </c>
      <c r="Q2357" s="18" t="s">
        <v>8327</v>
      </c>
      <c r="R2357" t="s">
        <v>8328</v>
      </c>
      <c r="S2357" s="14">
        <f t="shared" si="72"/>
        <v>40711.782210648147</v>
      </c>
      <c r="T2357">
        <f t="shared" si="73"/>
        <v>2011</v>
      </c>
    </row>
    <row r="2358" spans="1:20" ht="16" x14ac:dyDescent="0.2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 s="16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>ROUND(E2358/D2358*100,0)</f>
        <v>125</v>
      </c>
      <c r="P2358" s="13">
        <f>IFERROR(ROUND(E2358/L2358,2),0)</f>
        <v>37.07</v>
      </c>
      <c r="Q2358" s="18" t="s">
        <v>8327</v>
      </c>
      <c r="R2358" t="s">
        <v>8331</v>
      </c>
      <c r="S2358" s="14">
        <f t="shared" si="72"/>
        <v>41409.00037037037</v>
      </c>
      <c r="T2358">
        <f t="shared" si="73"/>
        <v>2013</v>
      </c>
    </row>
    <row r="2359" spans="1:20" ht="48" x14ac:dyDescent="0.2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 s="16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>ROUND(E2359/D2359*100,0)</f>
        <v>125</v>
      </c>
      <c r="P2359" s="13">
        <f>IFERROR(ROUND(E2359/L2359,2),0)</f>
        <v>91</v>
      </c>
      <c r="Q2359" s="18" t="s">
        <v>8308</v>
      </c>
      <c r="R2359" t="s">
        <v>8340</v>
      </c>
      <c r="S2359" s="14">
        <f t="shared" si="72"/>
        <v>42319.035833333335</v>
      </c>
      <c r="T2359">
        <f t="shared" si="73"/>
        <v>2015</v>
      </c>
    </row>
    <row r="2360" spans="1:20" ht="48" x14ac:dyDescent="0.2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 s="16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>ROUND(E2360/D2360*100,0)</f>
        <v>133</v>
      </c>
      <c r="P2360" s="13">
        <f>IFERROR(ROUND(E2360/L2360,2),0)</f>
        <v>52.68</v>
      </c>
      <c r="Q2360" s="18" t="s">
        <v>8327</v>
      </c>
      <c r="R2360" t="s">
        <v>8331</v>
      </c>
      <c r="S2360" s="14">
        <f t="shared" si="72"/>
        <v>41655.709305555552</v>
      </c>
      <c r="T2360">
        <f t="shared" si="73"/>
        <v>2014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 s="16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>ROUND(E2361/D2361*100,0)</f>
        <v>100</v>
      </c>
      <c r="P2361" s="13">
        <f>IFERROR(ROUND(E2361/L2361,2),0)</f>
        <v>47.67</v>
      </c>
      <c r="Q2361" s="18" t="s">
        <v>8323</v>
      </c>
      <c r="R2361" t="s">
        <v>8326</v>
      </c>
      <c r="S2361" s="14">
        <f t="shared" si="72"/>
        <v>41877.221886574072</v>
      </c>
      <c r="T2361">
        <f t="shared" si="73"/>
        <v>2014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 s="16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>ROUND(E2362/D2362*100,0)</f>
        <v>100</v>
      </c>
      <c r="P2362" s="13">
        <f>IFERROR(ROUND(E2362/L2362,2),0)</f>
        <v>50</v>
      </c>
      <c r="Q2362" s="18" t="s">
        <v>8323</v>
      </c>
      <c r="R2362" t="s">
        <v>8326</v>
      </c>
      <c r="S2362" s="14">
        <f t="shared" si="72"/>
        <v>42207.259918981479</v>
      </c>
      <c r="T2362">
        <f t="shared" si="73"/>
        <v>2015</v>
      </c>
    </row>
    <row r="2363" spans="1:20" ht="48" x14ac:dyDescent="0.2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 s="16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>ROUND(E2363/D2363*100,0)</f>
        <v>1</v>
      </c>
      <c r="P2363" s="13">
        <f>IFERROR(ROUND(E2363/L2363,2),0)</f>
        <v>35.71</v>
      </c>
      <c r="Q2363" s="18" t="s">
        <v>8319</v>
      </c>
      <c r="R2363" t="s">
        <v>8357</v>
      </c>
      <c r="S2363" s="14">
        <f t="shared" si="72"/>
        <v>42058.809594907405</v>
      </c>
      <c r="T2363">
        <f t="shared" si="73"/>
        <v>2015</v>
      </c>
    </row>
    <row r="2364" spans="1:20" ht="48" x14ac:dyDescent="0.2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 s="16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>ROUND(E2364/D2364*100,0)</f>
        <v>10</v>
      </c>
      <c r="P2364" s="13">
        <f>IFERROR(ROUND(E2364/L2364,2),0)</f>
        <v>142.86000000000001</v>
      </c>
      <c r="Q2364" s="18" t="s">
        <v>8323</v>
      </c>
      <c r="R2364" t="s">
        <v>8326</v>
      </c>
      <c r="S2364" s="14">
        <f t="shared" si="72"/>
        <v>42308.211215277777</v>
      </c>
      <c r="T2364">
        <f t="shared" si="73"/>
        <v>2015</v>
      </c>
    </row>
    <row r="2365" spans="1:20" ht="48" x14ac:dyDescent="0.2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 s="16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>ROUND(E2365/D2365*100,0)</f>
        <v>100</v>
      </c>
      <c r="P2365" s="13">
        <f>IFERROR(ROUND(E2365/L2365,2),0)</f>
        <v>71.430000000000007</v>
      </c>
      <c r="Q2365" s="18" t="s">
        <v>8321</v>
      </c>
      <c r="R2365" t="s">
        <v>8322</v>
      </c>
      <c r="S2365" s="14">
        <f t="shared" si="72"/>
        <v>42112.036712962959</v>
      </c>
      <c r="T2365">
        <f t="shared" si="73"/>
        <v>2015</v>
      </c>
    </row>
    <row r="2366" spans="1:20" ht="96" x14ac:dyDescent="0.2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 s="1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>ROUND(E2366/D2366*100,0)</f>
        <v>100</v>
      </c>
      <c r="P2366" s="13">
        <f>IFERROR(ROUND(E2366/L2366,2),0)</f>
        <v>52.63</v>
      </c>
      <c r="Q2366" s="18" t="s">
        <v>8327</v>
      </c>
      <c r="R2366" t="s">
        <v>8331</v>
      </c>
      <c r="S2366" s="14">
        <f t="shared" si="72"/>
        <v>42523.333310185189</v>
      </c>
      <c r="T2366">
        <f t="shared" si="73"/>
        <v>2016</v>
      </c>
    </row>
    <row r="2367" spans="1:20" ht="48" x14ac:dyDescent="0.2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 s="16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>ROUND(E2367/D2367*100,0)</f>
        <v>100</v>
      </c>
      <c r="P2367" s="13">
        <f>IFERROR(ROUND(E2367/L2367,2),0)</f>
        <v>76.92</v>
      </c>
      <c r="Q2367" s="18" t="s">
        <v>8327</v>
      </c>
      <c r="R2367" t="s">
        <v>8331</v>
      </c>
      <c r="S2367" s="14">
        <f t="shared" si="72"/>
        <v>42082.580092592587</v>
      </c>
      <c r="T2367">
        <f t="shared" si="73"/>
        <v>2015</v>
      </c>
    </row>
    <row r="2368" spans="1:20" ht="48" x14ac:dyDescent="0.2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 s="16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>ROUND(E2368/D2368*100,0)</f>
        <v>100</v>
      </c>
      <c r="P2368" s="13">
        <f>IFERROR(ROUND(E2368/L2368,2),0)</f>
        <v>28.57</v>
      </c>
      <c r="Q2368" s="18" t="s">
        <v>8323</v>
      </c>
      <c r="R2368" t="s">
        <v>8326</v>
      </c>
      <c r="S2368" s="14">
        <f t="shared" si="72"/>
        <v>41875.922858796301</v>
      </c>
      <c r="T2368">
        <f t="shared" si="73"/>
        <v>2014</v>
      </c>
    </row>
    <row r="2369" spans="1:20" ht="32" x14ac:dyDescent="0.2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 s="16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>ROUND(E2369/D2369*100,0)</f>
        <v>100</v>
      </c>
      <c r="P2369" s="13">
        <f>IFERROR(ROUND(E2369/L2369,2),0)</f>
        <v>41.67</v>
      </c>
      <c r="Q2369" s="18" t="s">
        <v>8323</v>
      </c>
      <c r="R2369" t="s">
        <v>8335</v>
      </c>
      <c r="S2369" s="14">
        <f t="shared" si="72"/>
        <v>42403.998217592598</v>
      </c>
      <c r="T2369">
        <f t="shared" si="73"/>
        <v>2016</v>
      </c>
    </row>
    <row r="2370" spans="1:20" ht="48" x14ac:dyDescent="0.2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 s="16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>ROUND(E2370/D2370*100,0)</f>
        <v>100</v>
      </c>
      <c r="P2370" s="13">
        <f>IFERROR(ROUND(E2370/L2370,2),0)</f>
        <v>35.71</v>
      </c>
      <c r="Q2370" s="18" t="s">
        <v>8323</v>
      </c>
      <c r="R2370" t="s">
        <v>8324</v>
      </c>
      <c r="S2370" s="14">
        <f t="shared" si="72"/>
        <v>42511.362048611118</v>
      </c>
      <c r="T2370">
        <f t="shared" si="73"/>
        <v>2016</v>
      </c>
    </row>
    <row r="2371" spans="1:20" ht="48" x14ac:dyDescent="0.2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 s="16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>ROUND(E2371/D2371*100,0)</f>
        <v>100</v>
      </c>
      <c r="P2371" s="13">
        <f>IFERROR(ROUND(E2371/L2371,2),0)</f>
        <v>41.67</v>
      </c>
      <c r="Q2371" s="18" t="s">
        <v>8323</v>
      </c>
      <c r="R2371" t="s">
        <v>8326</v>
      </c>
      <c r="S2371" s="14">
        <f t="shared" ref="S2371:S2434" si="74">(((J2371/60)/60)/24)+DATE(1970,1,1)</f>
        <v>41829.977326388893</v>
      </c>
      <c r="T2371">
        <f t="shared" ref="T2371:T2434" si="75">YEAR(S2371)</f>
        <v>2014</v>
      </c>
    </row>
    <row r="2372" spans="1:20" ht="48" x14ac:dyDescent="0.2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 s="16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>ROUND(E2372/D2372*100,0)</f>
        <v>100</v>
      </c>
      <c r="P2372" s="13">
        <f>IFERROR(ROUND(E2372/L2372,2),0)</f>
        <v>125</v>
      </c>
      <c r="Q2372" s="18" t="s">
        <v>8323</v>
      </c>
      <c r="R2372" t="s">
        <v>8326</v>
      </c>
      <c r="S2372" s="14">
        <f t="shared" si="74"/>
        <v>42297.748738425929</v>
      </c>
      <c r="T2372">
        <f t="shared" si="75"/>
        <v>2015</v>
      </c>
    </row>
    <row r="2373" spans="1:20" ht="48" x14ac:dyDescent="0.2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 s="16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>ROUND(E2373/D2373*100,0)</f>
        <v>100</v>
      </c>
      <c r="P2373" s="13">
        <f>IFERROR(ROUND(E2373/L2373,2),0)</f>
        <v>58.82</v>
      </c>
      <c r="Q2373" s="18" t="s">
        <v>8323</v>
      </c>
      <c r="R2373" t="s">
        <v>8326</v>
      </c>
      <c r="S2373" s="14">
        <f t="shared" si="74"/>
        <v>42057.536944444444</v>
      </c>
      <c r="T2373">
        <f t="shared" si="75"/>
        <v>2015</v>
      </c>
    </row>
    <row r="2374" spans="1:20" ht="48" x14ac:dyDescent="0.2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 s="16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>ROUND(E2374/D2374*100,0)</f>
        <v>100</v>
      </c>
      <c r="P2374" s="13">
        <f>IFERROR(ROUND(E2374/L2374,2),0)</f>
        <v>41.67</v>
      </c>
      <c r="Q2374" s="18" t="s">
        <v>8323</v>
      </c>
      <c r="R2374" t="s">
        <v>8326</v>
      </c>
      <c r="S2374" s="14">
        <f t="shared" si="74"/>
        <v>42059.453923611116</v>
      </c>
      <c r="T2374">
        <f t="shared" si="75"/>
        <v>2015</v>
      </c>
    </row>
    <row r="2375" spans="1:20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 s="16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>ROUND(E2375/D2375*100,0)</f>
        <v>11</v>
      </c>
      <c r="P2375" s="13">
        <f>IFERROR(ROUND(E2375/L2375,2),0)</f>
        <v>55.39</v>
      </c>
      <c r="Q2375" s="18" t="s">
        <v>8313</v>
      </c>
      <c r="R2375" t="s">
        <v>8314</v>
      </c>
      <c r="S2375" s="14">
        <f t="shared" si="74"/>
        <v>42011.551180555558</v>
      </c>
      <c r="T2375">
        <f t="shared" si="75"/>
        <v>2015</v>
      </c>
    </row>
    <row r="2376" spans="1:20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 s="1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>ROUND(E2376/D2376*100,0)</f>
        <v>2</v>
      </c>
      <c r="P2376" s="13">
        <f>IFERROR(ROUND(E2376/L2376,2),0)</f>
        <v>66.33</v>
      </c>
      <c r="Q2376" s="18" t="s">
        <v>8313</v>
      </c>
      <c r="R2376" t="s">
        <v>8314</v>
      </c>
      <c r="S2376" s="14">
        <f t="shared" si="74"/>
        <v>42045.86336805555</v>
      </c>
      <c r="T2376">
        <f t="shared" si="75"/>
        <v>2015</v>
      </c>
    </row>
    <row r="2377" spans="1:20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 s="16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>ROUND(E2377/D2377*100,0)</f>
        <v>3</v>
      </c>
      <c r="P2377" s="13">
        <f>IFERROR(ROUND(E2377/L2377,2),0)</f>
        <v>66.069999999999993</v>
      </c>
      <c r="Q2377" s="18" t="s">
        <v>8308</v>
      </c>
      <c r="R2377" t="s">
        <v>8310</v>
      </c>
      <c r="S2377" s="14">
        <f t="shared" si="74"/>
        <v>42188.803622685184</v>
      </c>
      <c r="T2377">
        <f t="shared" si="75"/>
        <v>2015</v>
      </c>
    </row>
    <row r="2378" spans="1:20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 s="16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>ROUND(E2378/D2378*100,0)</f>
        <v>106</v>
      </c>
      <c r="P2378" s="13">
        <f>IFERROR(ROUND(E2378/L2378,2),0)</f>
        <v>39.44</v>
      </c>
      <c r="Q2378" s="18" t="s">
        <v>8308</v>
      </c>
      <c r="R2378" t="s">
        <v>8315</v>
      </c>
      <c r="S2378" s="14">
        <f t="shared" si="74"/>
        <v>42612.656493055561</v>
      </c>
      <c r="T2378">
        <f t="shared" si="75"/>
        <v>2016</v>
      </c>
    </row>
    <row r="2379" spans="1:20" ht="48" x14ac:dyDescent="0.2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 s="16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>ROUND(E2379/D2379*100,0)</f>
        <v>13</v>
      </c>
      <c r="P2379" s="13">
        <f>IFERROR(ROUND(E2379/L2379,2),0)</f>
        <v>57.65</v>
      </c>
      <c r="Q2379" s="18" t="s">
        <v>8323</v>
      </c>
      <c r="R2379" t="s">
        <v>8335</v>
      </c>
      <c r="S2379" s="14">
        <f t="shared" si="74"/>
        <v>41815.815046296295</v>
      </c>
      <c r="T2379">
        <f t="shared" si="75"/>
        <v>2014</v>
      </c>
    </row>
    <row r="2380" spans="1:20" ht="48" x14ac:dyDescent="0.2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 s="16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>ROUND(E2380/D2380*100,0)</f>
        <v>109</v>
      </c>
      <c r="P2380" s="13">
        <f>IFERROR(ROUND(E2380/L2380,2),0)</f>
        <v>75.38</v>
      </c>
      <c r="Q2380" s="18" t="s">
        <v>8327</v>
      </c>
      <c r="R2380" t="s">
        <v>8331</v>
      </c>
      <c r="S2380" s="14">
        <f t="shared" si="74"/>
        <v>41382.096180555556</v>
      </c>
      <c r="T2380">
        <f t="shared" si="75"/>
        <v>2013</v>
      </c>
    </row>
    <row r="2381" spans="1:20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 s="16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>ROUND(E2381/D2381*100,0)</f>
        <v>2</v>
      </c>
      <c r="P2381" s="13">
        <f>IFERROR(ROUND(E2381/L2381,2),0)</f>
        <v>61.19</v>
      </c>
      <c r="Q2381" s="18" t="s">
        <v>8319</v>
      </c>
      <c r="R2381" t="s">
        <v>8345</v>
      </c>
      <c r="S2381" s="14">
        <f t="shared" si="74"/>
        <v>41863.734895833331</v>
      </c>
      <c r="T2381">
        <f t="shared" si="75"/>
        <v>2014</v>
      </c>
    </row>
    <row r="2382" spans="1:20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 s="16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>ROUND(E2382/D2382*100,0)</f>
        <v>1</v>
      </c>
      <c r="P2382" s="13">
        <f>IFERROR(ROUND(E2382/L2382,2),0)</f>
        <v>195.4</v>
      </c>
      <c r="Q2382" s="18" t="s">
        <v>8308</v>
      </c>
      <c r="R2382" t="s">
        <v>8310</v>
      </c>
      <c r="S2382" s="14">
        <f t="shared" si="74"/>
        <v>42726.491643518515</v>
      </c>
      <c r="T2382">
        <f t="shared" si="75"/>
        <v>2016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 s="16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>ROUND(E2383/D2383*100,0)</f>
        <v>129</v>
      </c>
      <c r="P2383" s="13">
        <f>IFERROR(ROUND(E2383/L2383,2),0)</f>
        <v>60.69</v>
      </c>
      <c r="Q2383" s="18" t="s">
        <v>8323</v>
      </c>
      <c r="R2383" t="s">
        <v>8326</v>
      </c>
      <c r="S2383" s="14">
        <f t="shared" si="74"/>
        <v>41922.640590277777</v>
      </c>
      <c r="T2383">
        <f t="shared" si="75"/>
        <v>2014</v>
      </c>
    </row>
    <row r="2384" spans="1:20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 s="16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>ROUND(E2384/D2384*100,0)</f>
        <v>647</v>
      </c>
      <c r="P2384" s="13">
        <f>IFERROR(ROUND(E2384/L2384,2),0)</f>
        <v>21.56</v>
      </c>
      <c r="Q2384" s="18" t="s">
        <v>8308</v>
      </c>
      <c r="R2384" t="s">
        <v>8315</v>
      </c>
      <c r="S2384" s="14">
        <f t="shared" si="74"/>
        <v>42304.829409722224</v>
      </c>
      <c r="T2384">
        <f t="shared" si="75"/>
        <v>2015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 s="16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>ROUND(E2385/D2385*100,0)</f>
        <v>138</v>
      </c>
      <c r="P2385" s="13">
        <f>IFERROR(ROUND(E2385/L2385,2),0)</f>
        <v>28.41</v>
      </c>
      <c r="Q2385" s="18" t="s">
        <v>8323</v>
      </c>
      <c r="R2385" t="s">
        <v>8326</v>
      </c>
      <c r="S2385" s="14">
        <f t="shared" si="74"/>
        <v>42405.090300925927</v>
      </c>
      <c r="T2385">
        <f t="shared" si="75"/>
        <v>2016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 s="1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>ROUND(E2386/D2386*100,0)</f>
        <v>38</v>
      </c>
      <c r="P2386" s="13">
        <f>IFERROR(ROUND(E2386/L2386,2),0)</f>
        <v>119.13</v>
      </c>
      <c r="Q2386" s="18" t="s">
        <v>8323</v>
      </c>
      <c r="R2386" t="s">
        <v>8326</v>
      </c>
      <c r="S2386" s="14">
        <f t="shared" si="74"/>
        <v>42002.817488425921</v>
      </c>
      <c r="T2386">
        <f t="shared" si="75"/>
        <v>2014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 s="16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>ROUND(E2387/D2387*100,0)</f>
        <v>190</v>
      </c>
      <c r="P2387" s="13">
        <f>IFERROR(ROUND(E2387/L2387,2),0)</f>
        <v>50</v>
      </c>
      <c r="Q2387" s="18" t="s">
        <v>8323</v>
      </c>
      <c r="R2387" t="s">
        <v>8326</v>
      </c>
      <c r="S2387" s="14">
        <f t="shared" si="74"/>
        <v>41852.527222222219</v>
      </c>
      <c r="T2387">
        <f t="shared" si="75"/>
        <v>2014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 s="16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>ROUND(E2388/D2388*100,0)</f>
        <v>19</v>
      </c>
      <c r="P2388" s="13">
        <f>IFERROR(ROUND(E2388/L2388,2),0)</f>
        <v>77.5</v>
      </c>
      <c r="Q2388" s="18" t="s">
        <v>8319</v>
      </c>
      <c r="R2388" t="s">
        <v>8357</v>
      </c>
      <c r="S2388" s="14">
        <f t="shared" si="74"/>
        <v>42027.839733796296</v>
      </c>
      <c r="T2388">
        <f t="shared" si="75"/>
        <v>2015</v>
      </c>
    </row>
    <row r="2389" spans="1:20" ht="64" x14ac:dyDescent="0.2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 s="16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>ROUND(E2389/D2389*100,0)</f>
        <v>31</v>
      </c>
      <c r="P2389" s="13">
        <f>IFERROR(ROUND(E2389/L2389,2),0)</f>
        <v>66.14</v>
      </c>
      <c r="Q2389" s="18" t="s">
        <v>8323</v>
      </c>
      <c r="R2389" t="s">
        <v>8335</v>
      </c>
      <c r="S2389" s="14">
        <f t="shared" si="74"/>
        <v>41975.700636574074</v>
      </c>
      <c r="T2389">
        <f t="shared" si="75"/>
        <v>2014</v>
      </c>
    </row>
    <row r="2390" spans="1:20" ht="32" x14ac:dyDescent="0.2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 s="16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>ROUND(E2390/D2390*100,0)</f>
        <v>110</v>
      </c>
      <c r="P2390" s="13">
        <f>IFERROR(ROUND(E2390/L2390,2),0)</f>
        <v>44.1</v>
      </c>
      <c r="Q2390" s="18" t="s">
        <v>8308</v>
      </c>
      <c r="R2390" t="s">
        <v>8315</v>
      </c>
      <c r="S2390" s="14">
        <f t="shared" si="74"/>
        <v>41953.966053240743</v>
      </c>
      <c r="T2390">
        <f t="shared" si="75"/>
        <v>2014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 s="16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>ROUND(E2391/D2391*100,0)</f>
        <v>116</v>
      </c>
      <c r="P2391" s="13">
        <f>IFERROR(ROUND(E2391/L2391,2),0)</f>
        <v>44</v>
      </c>
      <c r="Q2391" s="18" t="s">
        <v>8323</v>
      </c>
      <c r="R2391" t="s">
        <v>8326</v>
      </c>
      <c r="S2391" s="14">
        <f t="shared" si="74"/>
        <v>41795.528101851851</v>
      </c>
      <c r="T2391">
        <f t="shared" si="75"/>
        <v>2014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 s="16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>ROUND(E2392/D2392*100,0)</f>
        <v>108</v>
      </c>
      <c r="P2392" s="13">
        <f>IFERROR(ROUND(E2392/L2392,2),0)</f>
        <v>34.07</v>
      </c>
      <c r="Q2392" s="18" t="s">
        <v>8327</v>
      </c>
      <c r="R2392" t="s">
        <v>8331</v>
      </c>
      <c r="S2392" s="14">
        <f t="shared" si="74"/>
        <v>41151.708321759259</v>
      </c>
      <c r="T2392">
        <f t="shared" si="75"/>
        <v>2012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 s="16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>ROUND(E2393/D2393*100,0)</f>
        <v>184</v>
      </c>
      <c r="P2393" s="13">
        <f>IFERROR(ROUND(E2393/L2393,2),0)</f>
        <v>24.21</v>
      </c>
      <c r="Q2393" s="18" t="s">
        <v>8323</v>
      </c>
      <c r="R2393" t="s">
        <v>8326</v>
      </c>
      <c r="S2393" s="14">
        <f t="shared" si="74"/>
        <v>42140.712314814817</v>
      </c>
      <c r="T2393">
        <f t="shared" si="75"/>
        <v>2015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 s="16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>ROUND(E2394/D2394*100,0)</f>
        <v>122</v>
      </c>
      <c r="P2394" s="13">
        <f>IFERROR(ROUND(E2394/L2394,2),0)</f>
        <v>53.88</v>
      </c>
      <c r="Q2394" s="18" t="s">
        <v>8327</v>
      </c>
      <c r="R2394" t="s">
        <v>8331</v>
      </c>
      <c r="S2394" s="14">
        <f t="shared" si="74"/>
        <v>42752.144976851851</v>
      </c>
      <c r="T2394">
        <f t="shared" si="75"/>
        <v>2017</v>
      </c>
    </row>
    <row r="2395" spans="1:20" ht="16" x14ac:dyDescent="0.2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 s="16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>ROUND(E2395/D2395*100,0)</f>
        <v>6</v>
      </c>
      <c r="P2395" s="13">
        <f>IFERROR(ROUND(E2395/L2395,2),0)</f>
        <v>60.73</v>
      </c>
      <c r="Q2395" s="18" t="s">
        <v>8319</v>
      </c>
      <c r="R2395" t="s">
        <v>8345</v>
      </c>
      <c r="S2395" s="14">
        <f t="shared" si="74"/>
        <v>42109.709629629629</v>
      </c>
      <c r="T2395">
        <f t="shared" si="75"/>
        <v>2015</v>
      </c>
    </row>
    <row r="2396" spans="1:20" ht="48" x14ac:dyDescent="0.2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 s="1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>ROUND(E2396/D2396*100,0)</f>
        <v>152</v>
      </c>
      <c r="P2396" s="13">
        <f>IFERROR(ROUND(E2396/L2396,2),0)</f>
        <v>27.61</v>
      </c>
      <c r="Q2396" s="18" t="s">
        <v>8327</v>
      </c>
      <c r="R2396" t="s">
        <v>8331</v>
      </c>
      <c r="S2396" s="14">
        <f t="shared" si="74"/>
        <v>41282.017962962964</v>
      </c>
      <c r="T2396">
        <f t="shared" si="75"/>
        <v>2013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 s="16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>ROUND(E2397/D2397*100,0)</f>
        <v>23</v>
      </c>
      <c r="P2397" s="13">
        <f>IFERROR(ROUND(E2397/L2397,2),0)</f>
        <v>53.53</v>
      </c>
      <c r="Q2397" s="18" t="s">
        <v>8323</v>
      </c>
      <c r="R2397" t="s">
        <v>8324</v>
      </c>
      <c r="S2397" s="14">
        <f t="shared" si="74"/>
        <v>41760.909039351849</v>
      </c>
      <c r="T2397">
        <f t="shared" si="75"/>
        <v>2014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 s="16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>ROUND(E2398/D2398*100,0)</f>
        <v>34</v>
      </c>
      <c r="P2398" s="13">
        <f>IFERROR(ROUND(E2398/L2398,2),0)</f>
        <v>75.75</v>
      </c>
      <c r="Q2398" s="18" t="s">
        <v>8308</v>
      </c>
      <c r="R2398" t="s">
        <v>8310</v>
      </c>
      <c r="S2398" s="14">
        <f t="shared" si="74"/>
        <v>42391.942094907412</v>
      </c>
      <c r="T2398">
        <f t="shared" si="75"/>
        <v>2016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 s="16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>ROUND(E2399/D2399*100,0)</f>
        <v>36</v>
      </c>
      <c r="P2399" s="13">
        <f>IFERROR(ROUND(E2399/L2399,2),0)</f>
        <v>33.67</v>
      </c>
      <c r="Q2399" s="18" t="s">
        <v>8323</v>
      </c>
      <c r="R2399" t="s">
        <v>8326</v>
      </c>
      <c r="S2399" s="14">
        <f t="shared" si="74"/>
        <v>42114.818935185183</v>
      </c>
      <c r="T2399">
        <f t="shared" si="75"/>
        <v>2015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 s="16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>ROUND(E2400/D2400*100,0)</f>
        <v>48</v>
      </c>
      <c r="P2400" s="13">
        <f>IFERROR(ROUND(E2400/L2400,2),0)</f>
        <v>31.21</v>
      </c>
      <c r="Q2400" s="18" t="s">
        <v>8313</v>
      </c>
      <c r="R2400" t="s">
        <v>8314</v>
      </c>
      <c r="S2400" s="14">
        <f t="shared" si="74"/>
        <v>41958.550659722227</v>
      </c>
      <c r="T2400">
        <f t="shared" si="75"/>
        <v>2014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 s="16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>ROUND(E2401/D2401*100,0)</f>
        <v>101</v>
      </c>
      <c r="P2401" s="13">
        <f>IFERROR(ROUND(E2401/L2401,2),0)</f>
        <v>60.33</v>
      </c>
      <c r="Q2401" s="18" t="s">
        <v>8323</v>
      </c>
      <c r="R2401" t="s">
        <v>8326</v>
      </c>
      <c r="S2401" s="14">
        <f t="shared" si="74"/>
        <v>41802.62090277778</v>
      </c>
      <c r="T2401">
        <f t="shared" si="75"/>
        <v>2014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 s="16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>ROUND(E2402/D2402*100,0)</f>
        <v>8</v>
      </c>
      <c r="P2402" s="13">
        <f>IFERROR(ROUND(E2402/L2402,2),0)</f>
        <v>31.17</v>
      </c>
      <c r="Q2402" s="18" t="s">
        <v>8308</v>
      </c>
      <c r="R2402" t="s">
        <v>8310</v>
      </c>
      <c r="S2402" s="14">
        <f t="shared" si="74"/>
        <v>42077.666377314818</v>
      </c>
      <c r="T2402">
        <f t="shared" si="75"/>
        <v>2015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 s="16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>ROUND(E2403/D2403*100,0)</f>
        <v>181</v>
      </c>
      <c r="P2403" s="13">
        <f>IFERROR(ROUND(E2403/L2403,2),0)</f>
        <v>31.14</v>
      </c>
      <c r="Q2403" s="18" t="s">
        <v>8327</v>
      </c>
      <c r="R2403" t="s">
        <v>8331</v>
      </c>
      <c r="S2403" s="14">
        <f t="shared" si="74"/>
        <v>41303.593923611108</v>
      </c>
      <c r="T2403">
        <f t="shared" si="75"/>
        <v>2013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 s="16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>ROUND(E2404/D2404*100,0)</f>
        <v>100</v>
      </c>
      <c r="P2404" s="13">
        <f>IFERROR(ROUND(E2404/L2404,2),0)</f>
        <v>50</v>
      </c>
      <c r="Q2404" s="18" t="s">
        <v>8321</v>
      </c>
      <c r="R2404" t="s">
        <v>8343</v>
      </c>
      <c r="S2404" s="14">
        <f t="shared" si="74"/>
        <v>40587.75675925926</v>
      </c>
      <c r="T2404">
        <f t="shared" si="75"/>
        <v>2011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 s="16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>ROUND(E2405/D2405*100,0)</f>
        <v>113</v>
      </c>
      <c r="P2405" s="13">
        <f>IFERROR(ROUND(E2405/L2405,2),0)</f>
        <v>64.290000000000006</v>
      </c>
      <c r="Q2405" s="18" t="s">
        <v>8323</v>
      </c>
      <c r="R2405" t="s">
        <v>8326</v>
      </c>
      <c r="S2405" s="14">
        <f t="shared" si="74"/>
        <v>42553.926527777774</v>
      </c>
      <c r="T2405">
        <f t="shared" si="75"/>
        <v>2016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 s="1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>ROUND(E2406/D2406*100,0)</f>
        <v>120</v>
      </c>
      <c r="P2406" s="13">
        <f>IFERROR(ROUND(E2406/L2406,2),0)</f>
        <v>35.92</v>
      </c>
      <c r="Q2406" s="18" t="s">
        <v>8316</v>
      </c>
      <c r="R2406" t="s">
        <v>8317</v>
      </c>
      <c r="S2406" s="14">
        <f t="shared" si="74"/>
        <v>42768.833645833336</v>
      </c>
      <c r="T2406">
        <f t="shared" si="75"/>
        <v>2017</v>
      </c>
    </row>
    <row r="2407" spans="1:20" ht="48" x14ac:dyDescent="0.2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 s="16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>ROUND(E2407/D2407*100,0)</f>
        <v>21</v>
      </c>
      <c r="P2407" s="13">
        <f>IFERROR(ROUND(E2407/L2407,2),0)</f>
        <v>35.799999999999997</v>
      </c>
      <c r="Q2407" s="18" t="s">
        <v>8313</v>
      </c>
      <c r="R2407" t="s">
        <v>8314</v>
      </c>
      <c r="S2407" s="14">
        <f t="shared" si="74"/>
        <v>41905.979629629634</v>
      </c>
      <c r="T2407">
        <f t="shared" si="75"/>
        <v>2014</v>
      </c>
    </row>
    <row r="2408" spans="1:20" ht="48" x14ac:dyDescent="0.2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 s="16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>ROUND(E2408/D2408*100,0)</f>
        <v>31</v>
      </c>
      <c r="P2408" s="13">
        <f>IFERROR(ROUND(E2408/L2408,2),0)</f>
        <v>47.11</v>
      </c>
      <c r="Q2408" s="18" t="s">
        <v>8311</v>
      </c>
      <c r="R2408" t="s">
        <v>8352</v>
      </c>
      <c r="S2408" s="14">
        <f t="shared" si="74"/>
        <v>41520.561041666668</v>
      </c>
      <c r="T2408">
        <f t="shared" si="75"/>
        <v>2013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 s="16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>ROUND(E2409/D2409*100,0)</f>
        <v>15</v>
      </c>
      <c r="P2409" s="13">
        <f>IFERROR(ROUND(E2409/L2409,2),0)</f>
        <v>34.270000000000003</v>
      </c>
      <c r="Q2409" s="18" t="s">
        <v>8308</v>
      </c>
      <c r="R2409" t="s">
        <v>8310</v>
      </c>
      <c r="S2409" s="14">
        <f t="shared" si="74"/>
        <v>41975.930601851855</v>
      </c>
      <c r="T2409">
        <f t="shared" si="75"/>
        <v>2014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 s="16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>ROUND(E2410/D2410*100,0)</f>
        <v>111</v>
      </c>
      <c r="P2410" s="13">
        <f>IFERROR(ROUND(E2410/L2410,2),0)</f>
        <v>35.6</v>
      </c>
      <c r="Q2410" s="18" t="s">
        <v>8327</v>
      </c>
      <c r="R2410" t="s">
        <v>8341</v>
      </c>
      <c r="S2410" s="14">
        <f t="shared" si="74"/>
        <v>40829.873657407406</v>
      </c>
      <c r="T2410">
        <f t="shared" si="75"/>
        <v>2011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 s="16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>ROUND(E2411/D2411*100,0)</f>
        <v>119</v>
      </c>
      <c r="P2411" s="13">
        <f>IFERROR(ROUND(E2411/L2411,2),0)</f>
        <v>29.67</v>
      </c>
      <c r="Q2411" s="18" t="s">
        <v>8323</v>
      </c>
      <c r="R2411" t="s">
        <v>8326</v>
      </c>
      <c r="S2411" s="14">
        <f t="shared" si="74"/>
        <v>42192.933958333335</v>
      </c>
      <c r="T2411">
        <f t="shared" si="75"/>
        <v>2015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 s="16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>ROUND(E2412/D2412*100,0)</f>
        <v>6</v>
      </c>
      <c r="P2412" s="13">
        <f>IFERROR(ROUND(E2412/L2412,2),0)</f>
        <v>46.63</v>
      </c>
      <c r="Q2412" s="18" t="s">
        <v>8319</v>
      </c>
      <c r="R2412" t="s">
        <v>8345</v>
      </c>
      <c r="S2412" s="14">
        <f t="shared" si="74"/>
        <v>42468.84174768519</v>
      </c>
      <c r="T2412">
        <f t="shared" si="75"/>
        <v>2016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 s="16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>ROUND(E2413/D2413*100,0)</f>
        <v>148</v>
      </c>
      <c r="P2413" s="13">
        <f>IFERROR(ROUND(E2413/L2413,2),0)</f>
        <v>35.44</v>
      </c>
      <c r="Q2413" s="18" t="s">
        <v>8311</v>
      </c>
      <c r="R2413" t="s">
        <v>8312</v>
      </c>
      <c r="S2413" s="14">
        <f t="shared" si="74"/>
        <v>41326.911319444444</v>
      </c>
      <c r="T2413">
        <f t="shared" si="75"/>
        <v>2013</v>
      </c>
    </row>
    <row r="2414" spans="1:20" ht="48" x14ac:dyDescent="0.2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 s="16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>ROUND(E2414/D2414*100,0)</f>
        <v>1</v>
      </c>
      <c r="P2414" s="13">
        <f>IFERROR(ROUND(E2414/L2414,2),0)</f>
        <v>80.45</v>
      </c>
      <c r="Q2414" s="18" t="s">
        <v>8308</v>
      </c>
      <c r="R2414" t="s">
        <v>8315</v>
      </c>
      <c r="S2414" s="14">
        <f t="shared" si="74"/>
        <v>41953.158854166672</v>
      </c>
      <c r="T2414">
        <f t="shared" si="75"/>
        <v>2014</v>
      </c>
    </row>
    <row r="2415" spans="1:20" ht="16" x14ac:dyDescent="0.2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 s="16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>ROUND(E2415/D2415*100,0)</f>
        <v>885</v>
      </c>
      <c r="P2415" s="13">
        <f>IFERROR(ROUND(E2415/L2415,2),0)</f>
        <v>35.4</v>
      </c>
      <c r="Q2415" s="18" t="s">
        <v>8313</v>
      </c>
      <c r="R2415" t="s">
        <v>8314</v>
      </c>
      <c r="S2415" s="14">
        <f t="shared" si="74"/>
        <v>42410.982002314813</v>
      </c>
      <c r="T2415">
        <f t="shared" si="75"/>
        <v>2016</v>
      </c>
    </row>
    <row r="2416" spans="1:20" ht="48" x14ac:dyDescent="0.2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 s="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>ROUND(E2416/D2416*100,0)</f>
        <v>4</v>
      </c>
      <c r="P2416" s="13">
        <f>IFERROR(ROUND(E2416/L2416,2),0)</f>
        <v>55.06</v>
      </c>
      <c r="Q2416" s="18" t="s">
        <v>8323</v>
      </c>
      <c r="R2416" t="s">
        <v>8335</v>
      </c>
      <c r="S2416" s="14">
        <f t="shared" si="74"/>
        <v>41982.737071759257</v>
      </c>
      <c r="T2416">
        <f t="shared" si="75"/>
        <v>2014</v>
      </c>
    </row>
    <row r="2417" spans="1:20" ht="48" x14ac:dyDescent="0.2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 s="16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>ROUND(E2417/D2417*100,0)</f>
        <v>11</v>
      </c>
      <c r="P2417" s="13">
        <f>IFERROR(ROUND(E2417/L2417,2),0)</f>
        <v>51.82</v>
      </c>
      <c r="Q2417" s="18" t="s">
        <v>8308</v>
      </c>
      <c r="R2417" t="s">
        <v>8310</v>
      </c>
      <c r="S2417" s="14">
        <f t="shared" si="74"/>
        <v>42082.802812499998</v>
      </c>
      <c r="T2417">
        <f t="shared" si="75"/>
        <v>2015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 s="16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>ROUND(E2418/D2418*100,0)</f>
        <v>18</v>
      </c>
      <c r="P2418" s="13">
        <f>IFERROR(ROUND(E2418/L2418,2),0)</f>
        <v>41.95</v>
      </c>
      <c r="Q2418" s="18" t="s">
        <v>8323</v>
      </c>
      <c r="R2418" t="s">
        <v>8326</v>
      </c>
      <c r="S2418" s="14">
        <f t="shared" si="74"/>
        <v>41779.648506944446</v>
      </c>
      <c r="T2418">
        <f t="shared" si="75"/>
        <v>2014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 s="16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>ROUND(E2419/D2419*100,0)</f>
        <v>119</v>
      </c>
      <c r="P2419" s="13">
        <f>IFERROR(ROUND(E2419/L2419,2),0)</f>
        <v>17.25</v>
      </c>
      <c r="Q2419" s="18" t="s">
        <v>8323</v>
      </c>
      <c r="R2419" t="s">
        <v>8326</v>
      </c>
      <c r="S2419" s="14">
        <f t="shared" si="74"/>
        <v>42779.610289351855</v>
      </c>
      <c r="T2419">
        <f t="shared" si="75"/>
        <v>2017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 s="16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>ROUND(E2420/D2420*100,0)</f>
        <v>1</v>
      </c>
      <c r="P2420" s="13">
        <f>IFERROR(ROUND(E2420/L2420,2),0)</f>
        <v>30.31</v>
      </c>
      <c r="Q2420" s="18" t="s">
        <v>8308</v>
      </c>
      <c r="R2420" t="s">
        <v>8310</v>
      </c>
      <c r="S2420" s="14">
        <f t="shared" si="74"/>
        <v>42208.628692129627</v>
      </c>
      <c r="T2420">
        <f t="shared" si="75"/>
        <v>2015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 s="16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>ROUND(E2421/D2421*100,0)</f>
        <v>15</v>
      </c>
      <c r="P2421" s="13">
        <f>IFERROR(ROUND(E2421/L2421,2),0)</f>
        <v>97.33</v>
      </c>
      <c r="Q2421" s="18" t="s">
        <v>8308</v>
      </c>
      <c r="R2421" t="s">
        <v>8310</v>
      </c>
      <c r="S2421" s="14">
        <f t="shared" si="74"/>
        <v>41816.812094907407</v>
      </c>
      <c r="T2421">
        <f t="shared" si="75"/>
        <v>2014</v>
      </c>
    </row>
    <row r="2422" spans="1:20" ht="48" x14ac:dyDescent="0.2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 s="16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>ROUND(E2422/D2422*100,0)</f>
        <v>109</v>
      </c>
      <c r="P2422" s="13">
        <f>IFERROR(ROUND(E2422/L2422,2),0)</f>
        <v>46.05</v>
      </c>
      <c r="Q2422" s="18" t="s">
        <v>8323</v>
      </c>
      <c r="R2422" t="s">
        <v>8326</v>
      </c>
      <c r="S2422" s="14">
        <f t="shared" si="74"/>
        <v>42523.248715277776</v>
      </c>
      <c r="T2422">
        <f t="shared" si="75"/>
        <v>2016</v>
      </c>
    </row>
    <row r="2423" spans="1:20" ht="32" x14ac:dyDescent="0.2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 s="16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>ROUND(E2423/D2423*100,0)</f>
        <v>219</v>
      </c>
      <c r="P2423" s="13">
        <f>IFERROR(ROUND(E2423/L2423,2),0)</f>
        <v>62.5</v>
      </c>
      <c r="Q2423" s="18" t="s">
        <v>8327</v>
      </c>
      <c r="R2423" t="s">
        <v>8331</v>
      </c>
      <c r="S2423" s="14">
        <f t="shared" si="74"/>
        <v>42184.646863425922</v>
      </c>
      <c r="T2423">
        <f t="shared" si="75"/>
        <v>2015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 s="16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>ROUND(E2424/D2424*100,0)</f>
        <v>9</v>
      </c>
      <c r="P2424" s="13">
        <f>IFERROR(ROUND(E2424/L2424,2),0)</f>
        <v>25.65</v>
      </c>
      <c r="Q2424" s="18" t="s">
        <v>8323</v>
      </c>
      <c r="R2424" t="s">
        <v>8326</v>
      </c>
      <c r="S2424" s="14">
        <f t="shared" si="74"/>
        <v>41780.785729166666</v>
      </c>
      <c r="T2424">
        <f t="shared" si="75"/>
        <v>2014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 s="16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>ROUND(E2425/D2425*100,0)</f>
        <v>289</v>
      </c>
      <c r="P2425" s="13">
        <f>IFERROR(ROUND(E2425/L2425,2),0)</f>
        <v>43.35</v>
      </c>
      <c r="Q2425" s="18" t="s">
        <v>8323</v>
      </c>
      <c r="R2425" t="s">
        <v>8326</v>
      </c>
      <c r="S2425" s="14">
        <f t="shared" si="74"/>
        <v>42521.291504629626</v>
      </c>
      <c r="T2425">
        <f t="shared" si="75"/>
        <v>2016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 s="1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>ROUND(E2426/D2426*100,0)</f>
        <v>13</v>
      </c>
      <c r="P2426" s="13">
        <f>IFERROR(ROUND(E2426/L2426,2),0)</f>
        <v>37.61</v>
      </c>
      <c r="Q2426" s="18" t="s">
        <v>8313</v>
      </c>
      <c r="R2426" t="s">
        <v>8314</v>
      </c>
      <c r="S2426" s="14">
        <f t="shared" si="74"/>
        <v>42524.318703703699</v>
      </c>
      <c r="T2426">
        <f t="shared" si="75"/>
        <v>2016</v>
      </c>
    </row>
    <row r="2427" spans="1:20" ht="64" x14ac:dyDescent="0.2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 s="16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>ROUND(E2427/D2427*100,0)</f>
        <v>2</v>
      </c>
      <c r="P2427" s="13">
        <f>IFERROR(ROUND(E2427/L2427,2),0)</f>
        <v>50.65</v>
      </c>
      <c r="Q2427" s="18" t="s">
        <v>8308</v>
      </c>
      <c r="R2427" t="s">
        <v>8310</v>
      </c>
      <c r="S2427" s="14">
        <f t="shared" si="74"/>
        <v>42060.913877314815</v>
      </c>
      <c r="T2427">
        <f t="shared" si="75"/>
        <v>2015</v>
      </c>
    </row>
    <row r="2428" spans="1:20" ht="48" x14ac:dyDescent="0.2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 s="16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>ROUND(E2428/D2428*100,0)</f>
        <v>3</v>
      </c>
      <c r="P2428" s="13">
        <f>IFERROR(ROUND(E2428/L2428,2),0)</f>
        <v>61.5</v>
      </c>
      <c r="Q2428" s="18" t="s">
        <v>8321</v>
      </c>
      <c r="R2428" t="s">
        <v>8339</v>
      </c>
      <c r="S2428" s="14">
        <f t="shared" si="74"/>
        <v>41869.698136574072</v>
      </c>
      <c r="T2428">
        <f t="shared" si="75"/>
        <v>2014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 s="16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>ROUND(E2429/D2429*100,0)</f>
        <v>156</v>
      </c>
      <c r="P2429" s="13">
        <f>IFERROR(ROUND(E2429/L2429,2),0)</f>
        <v>26.06</v>
      </c>
      <c r="Q2429" s="18" t="s">
        <v>8327</v>
      </c>
      <c r="R2429" t="s">
        <v>8329</v>
      </c>
      <c r="S2429" s="14">
        <f t="shared" si="74"/>
        <v>40958.717268518521</v>
      </c>
      <c r="T2429">
        <f t="shared" si="75"/>
        <v>2012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 s="16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>ROUND(E2430/D2430*100,0)</f>
        <v>16</v>
      </c>
      <c r="P2430" s="13">
        <f>IFERROR(ROUND(E2430/L2430,2),0)</f>
        <v>45.16</v>
      </c>
      <c r="Q2430" s="18" t="s">
        <v>8313</v>
      </c>
      <c r="R2430" t="s">
        <v>8314</v>
      </c>
      <c r="S2430" s="14">
        <f t="shared" si="74"/>
        <v>41766.718009259261</v>
      </c>
      <c r="T2430">
        <f t="shared" si="75"/>
        <v>2014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 s="16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>ROUND(E2431/D2431*100,0)</f>
        <v>68</v>
      </c>
      <c r="P2431" s="13">
        <f>IFERROR(ROUND(E2431/L2431,2),0)</f>
        <v>122.14</v>
      </c>
      <c r="Q2431" s="18" t="s">
        <v>8327</v>
      </c>
      <c r="R2431" t="s">
        <v>8330</v>
      </c>
      <c r="S2431" s="14">
        <f t="shared" si="74"/>
        <v>42268.625856481478</v>
      </c>
      <c r="T2431">
        <f t="shared" si="75"/>
        <v>2015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 s="16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>ROUND(E2432/D2432*100,0)</f>
        <v>1</v>
      </c>
      <c r="P2432" s="13">
        <f>IFERROR(ROUND(E2432/L2432,2),0)</f>
        <v>31.56</v>
      </c>
      <c r="Q2432" s="18" t="s">
        <v>8316</v>
      </c>
      <c r="R2432" t="s">
        <v>8334</v>
      </c>
      <c r="S2432" s="14">
        <f t="shared" si="74"/>
        <v>42191.023530092592</v>
      </c>
      <c r="T2432">
        <f t="shared" si="75"/>
        <v>2015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 s="16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>ROUND(E2433/D2433*100,0)</f>
        <v>34</v>
      </c>
      <c r="P2433" s="13">
        <f>IFERROR(ROUND(E2433/L2433,2),0)</f>
        <v>35.5</v>
      </c>
      <c r="Q2433" s="18" t="s">
        <v>8323</v>
      </c>
      <c r="R2433" t="s">
        <v>8326</v>
      </c>
      <c r="S2433" s="14">
        <f t="shared" si="74"/>
        <v>42172.439571759256</v>
      </c>
      <c r="T2433">
        <f t="shared" si="75"/>
        <v>2015</v>
      </c>
    </row>
    <row r="2434" spans="1:20" ht="48" x14ac:dyDescent="0.2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 s="16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>ROUND(E2434/D2434*100,0)</f>
        <v>21</v>
      </c>
      <c r="P2434" s="13">
        <f>IFERROR(ROUND(E2434/L2434,2),0)</f>
        <v>56.67</v>
      </c>
      <c r="Q2434" s="18" t="s">
        <v>8327</v>
      </c>
      <c r="R2434" t="s">
        <v>8330</v>
      </c>
      <c r="S2434" s="14">
        <f t="shared" si="74"/>
        <v>42175.948981481488</v>
      </c>
      <c r="T2434">
        <f t="shared" si="75"/>
        <v>2015</v>
      </c>
    </row>
    <row r="2435" spans="1:20" ht="32" x14ac:dyDescent="0.2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 s="16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>ROUND(E2435/D2435*100,0)</f>
        <v>34</v>
      </c>
      <c r="P2435" s="13">
        <f>IFERROR(ROUND(E2435/L2435,2),0)</f>
        <v>121.43</v>
      </c>
      <c r="Q2435" s="18" t="s">
        <v>8308</v>
      </c>
      <c r="R2435" t="s">
        <v>8342</v>
      </c>
      <c r="S2435" s="14">
        <f t="shared" ref="S2435:S2498" si="76">(((J2435/60)/60)/24)+DATE(1970,1,1)</f>
        <v>41948.00209490741</v>
      </c>
      <c r="T2435">
        <f t="shared" ref="T2435:T2498" si="77">YEAR(S2435)</f>
        <v>2014</v>
      </c>
    </row>
    <row r="2436" spans="1:20" ht="48" x14ac:dyDescent="0.2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 s="1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>ROUND(E2436/D2436*100,0)</f>
        <v>39</v>
      </c>
      <c r="P2436" s="13">
        <f>IFERROR(ROUND(E2436/L2436,2),0)</f>
        <v>40.479999999999997</v>
      </c>
      <c r="Q2436" s="18" t="s">
        <v>8316</v>
      </c>
      <c r="R2436" t="s">
        <v>8334</v>
      </c>
      <c r="S2436" s="14">
        <f t="shared" si="76"/>
        <v>41572.229849537034</v>
      </c>
      <c r="T2436">
        <f t="shared" si="77"/>
        <v>2013</v>
      </c>
    </row>
    <row r="2437" spans="1:20" ht="64" x14ac:dyDescent="0.2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 s="16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>ROUND(E2437/D2437*100,0)</f>
        <v>100</v>
      </c>
      <c r="P2437" s="13">
        <f>IFERROR(ROUND(E2437/L2437,2),0)</f>
        <v>40.479999999999997</v>
      </c>
      <c r="Q2437" s="18" t="s">
        <v>8323</v>
      </c>
      <c r="R2437" t="s">
        <v>8326</v>
      </c>
      <c r="S2437" s="14">
        <f t="shared" si="76"/>
        <v>42307.908379629633</v>
      </c>
      <c r="T2437">
        <f t="shared" si="77"/>
        <v>2015</v>
      </c>
    </row>
    <row r="2438" spans="1:20" ht="48" x14ac:dyDescent="0.2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 s="16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>ROUND(E2438/D2438*100,0)</f>
        <v>113</v>
      </c>
      <c r="P2438" s="13">
        <f>IFERROR(ROUND(E2438/L2438,2),0)</f>
        <v>34</v>
      </c>
      <c r="Q2438" s="18" t="s">
        <v>8327</v>
      </c>
      <c r="R2438" t="s">
        <v>8328</v>
      </c>
      <c r="S2438" s="14">
        <f t="shared" si="76"/>
        <v>41034.72216435185</v>
      </c>
      <c r="T2438">
        <f t="shared" si="77"/>
        <v>2012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 s="16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>ROUND(E2439/D2439*100,0)</f>
        <v>2</v>
      </c>
      <c r="P2439" s="13">
        <f>IFERROR(ROUND(E2439/L2439,2),0)</f>
        <v>70.17</v>
      </c>
      <c r="Q2439" s="18" t="s">
        <v>8323</v>
      </c>
      <c r="R2439" t="s">
        <v>8326</v>
      </c>
      <c r="S2439" s="14">
        <f t="shared" si="76"/>
        <v>42248.627013888887</v>
      </c>
      <c r="T2439">
        <f t="shared" si="77"/>
        <v>2015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 s="16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>ROUND(E2440/D2440*100,0)</f>
        <v>105</v>
      </c>
      <c r="P2440" s="13">
        <f>IFERROR(ROUND(E2440/L2440,2),0)</f>
        <v>17.829999999999998</v>
      </c>
      <c r="Q2440" s="18" t="s">
        <v>8323</v>
      </c>
      <c r="R2440" t="s">
        <v>8326</v>
      </c>
      <c r="S2440" s="14">
        <f t="shared" si="76"/>
        <v>42379.74418981481</v>
      </c>
      <c r="T2440">
        <f t="shared" si="77"/>
        <v>2016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 s="16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>ROUND(E2441/D2441*100,0)</f>
        <v>6</v>
      </c>
      <c r="P2441" s="13">
        <f>IFERROR(ROUND(E2441/L2441,2),0)</f>
        <v>119.57</v>
      </c>
      <c r="Q2441" s="18" t="s">
        <v>8308</v>
      </c>
      <c r="R2441" t="s">
        <v>8310</v>
      </c>
      <c r="S2441" s="14">
        <f t="shared" si="76"/>
        <v>42711.950798611113</v>
      </c>
      <c r="T2441">
        <f t="shared" si="77"/>
        <v>2016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 s="16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>ROUND(E2442/D2442*100,0)</f>
        <v>5</v>
      </c>
      <c r="P2442" s="13">
        <f>IFERROR(ROUND(E2442/L2442,2),0)</f>
        <v>37.950000000000003</v>
      </c>
      <c r="Q2442" s="18" t="s">
        <v>8311</v>
      </c>
      <c r="R2442" t="s">
        <v>8356</v>
      </c>
      <c r="S2442" s="14">
        <f t="shared" si="76"/>
        <v>40938.062476851854</v>
      </c>
      <c r="T2442">
        <f t="shared" si="77"/>
        <v>2012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 s="16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>ROUND(E2443/D2443*100,0)</f>
        <v>166</v>
      </c>
      <c r="P2443" s="13">
        <f>IFERROR(ROUND(E2443/L2443,2),0)</f>
        <v>31.96</v>
      </c>
      <c r="Q2443" s="18" t="s">
        <v>8308</v>
      </c>
      <c r="R2443" t="s">
        <v>8315</v>
      </c>
      <c r="S2443" s="14">
        <f t="shared" si="76"/>
        <v>42639.549479166672</v>
      </c>
      <c r="T2443">
        <f t="shared" si="77"/>
        <v>2016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 s="16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>ROUND(E2444/D2444*100,0)</f>
        <v>24</v>
      </c>
      <c r="P2444" s="13">
        <f>IFERROR(ROUND(E2444/L2444,2),0)</f>
        <v>23.63</v>
      </c>
      <c r="Q2444" s="18" t="s">
        <v>8323</v>
      </c>
      <c r="R2444" t="s">
        <v>8324</v>
      </c>
      <c r="S2444" s="14">
        <f t="shared" si="76"/>
        <v>42744.416030092587</v>
      </c>
      <c r="T2444">
        <f t="shared" si="77"/>
        <v>2017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 s="16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>ROUND(E2445/D2445*100,0)</f>
        <v>330</v>
      </c>
      <c r="P2445" s="13">
        <f>IFERROR(ROUND(E2445/L2445,2),0)</f>
        <v>43.42</v>
      </c>
      <c r="Q2445" s="18" t="s">
        <v>8323</v>
      </c>
      <c r="R2445" t="s">
        <v>8326</v>
      </c>
      <c r="S2445" s="14">
        <f t="shared" si="76"/>
        <v>42487.62700231481</v>
      </c>
      <c r="T2445">
        <f t="shared" si="77"/>
        <v>2016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 s="1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>ROUND(E2446/D2446*100,0)</f>
        <v>118</v>
      </c>
      <c r="P2446" s="13">
        <f>IFERROR(ROUND(E2446/L2446,2),0)</f>
        <v>37.450000000000003</v>
      </c>
      <c r="Q2446" s="18" t="s">
        <v>8311</v>
      </c>
      <c r="R2446" t="s">
        <v>8333</v>
      </c>
      <c r="S2446" s="14">
        <f t="shared" si="76"/>
        <v>40590.766886574071</v>
      </c>
      <c r="T2446">
        <f t="shared" si="77"/>
        <v>2011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 s="16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>ROUND(E2447/D2447*100,0)</f>
        <v>8</v>
      </c>
      <c r="P2447" s="13">
        <f>IFERROR(ROUND(E2447/L2447,2),0)</f>
        <v>16.760000000000002</v>
      </c>
      <c r="Q2447" s="18" t="s">
        <v>8321</v>
      </c>
      <c r="R2447" t="s">
        <v>8339</v>
      </c>
      <c r="S2447" s="14">
        <f t="shared" si="76"/>
        <v>41378.69976851852</v>
      </c>
      <c r="T2447">
        <f t="shared" si="77"/>
        <v>2013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 s="16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>ROUND(E2448/D2448*100,0)</f>
        <v>16</v>
      </c>
      <c r="P2448" s="13">
        <f>IFERROR(ROUND(E2448/L2448,2),0)</f>
        <v>68.42</v>
      </c>
      <c r="Q2448" s="18" t="s">
        <v>8323</v>
      </c>
      <c r="R2448" t="s">
        <v>8335</v>
      </c>
      <c r="S2448" s="14">
        <f t="shared" si="76"/>
        <v>42409.241747685184</v>
      </c>
      <c r="T2448">
        <f t="shared" si="77"/>
        <v>2016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 s="16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>ROUND(E2449/D2449*100,0)</f>
        <v>137</v>
      </c>
      <c r="P2449" s="13">
        <f>IFERROR(ROUND(E2449/L2449,2),0)</f>
        <v>30.37</v>
      </c>
      <c r="Q2449" s="18" t="s">
        <v>8327</v>
      </c>
      <c r="R2449" t="s">
        <v>8328</v>
      </c>
      <c r="S2449" s="14">
        <f t="shared" si="76"/>
        <v>41074.834965277776</v>
      </c>
      <c r="T2449">
        <f t="shared" si="77"/>
        <v>2012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 s="16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>ROUND(E2450/D2450*100,0)</f>
        <v>102</v>
      </c>
      <c r="P2450" s="13">
        <f>IFERROR(ROUND(E2450/L2450,2),0)</f>
        <v>58.21</v>
      </c>
      <c r="Q2450" s="18" t="s">
        <v>8327</v>
      </c>
      <c r="R2450" t="s">
        <v>8331</v>
      </c>
      <c r="S2450" s="14">
        <f t="shared" si="76"/>
        <v>41177.060381944444</v>
      </c>
      <c r="T2450">
        <f t="shared" si="77"/>
        <v>2012</v>
      </c>
    </row>
    <row r="2451" spans="1:20" ht="64" x14ac:dyDescent="0.2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 s="16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>ROUND(E2451/D2451*100,0)</f>
        <v>33</v>
      </c>
      <c r="P2451" s="13">
        <f>IFERROR(ROUND(E2451/L2451,2),0)</f>
        <v>50.88</v>
      </c>
      <c r="Q2451" s="18" t="s">
        <v>8323</v>
      </c>
      <c r="R2451" t="s">
        <v>8326</v>
      </c>
      <c r="S2451" s="14">
        <f t="shared" si="76"/>
        <v>42193.482291666667</v>
      </c>
      <c r="T2451">
        <f t="shared" si="77"/>
        <v>2015</v>
      </c>
    </row>
    <row r="2452" spans="1:20" ht="48" x14ac:dyDescent="0.2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 s="16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>ROUND(E2452/D2452*100,0)</f>
        <v>148</v>
      </c>
      <c r="P2452" s="13">
        <f>IFERROR(ROUND(E2452/L2452,2),0)</f>
        <v>54.27</v>
      </c>
      <c r="Q2452" s="18" t="s">
        <v>8311</v>
      </c>
      <c r="R2452" t="s">
        <v>8333</v>
      </c>
      <c r="S2452" s="14">
        <f t="shared" si="76"/>
        <v>40990.709317129629</v>
      </c>
      <c r="T2452">
        <f t="shared" si="77"/>
        <v>2012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 s="16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>ROUND(E2453/D2453*100,0)</f>
        <v>163</v>
      </c>
      <c r="P2453" s="13">
        <f>IFERROR(ROUND(E2453/L2453,2),0)</f>
        <v>27.1</v>
      </c>
      <c r="Q2453" s="18" t="s">
        <v>8316</v>
      </c>
      <c r="R2453" t="s">
        <v>8317</v>
      </c>
      <c r="S2453" s="14">
        <f t="shared" si="76"/>
        <v>40906.787581018521</v>
      </c>
      <c r="T2453">
        <f t="shared" si="77"/>
        <v>2011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 s="16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>ROUND(E2454/D2454*100,0)</f>
        <v>116</v>
      </c>
      <c r="P2454" s="13">
        <f>IFERROR(ROUND(E2454/L2454,2),0)</f>
        <v>24.58</v>
      </c>
      <c r="Q2454" s="18" t="s">
        <v>8327</v>
      </c>
      <c r="R2454" t="s">
        <v>8331</v>
      </c>
      <c r="S2454" s="14">
        <f t="shared" si="76"/>
        <v>41176.684907407405</v>
      </c>
      <c r="T2454">
        <f t="shared" si="77"/>
        <v>2012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 s="16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>ROUND(E2455/D2455*100,0)</f>
        <v>101</v>
      </c>
      <c r="P2455" s="13">
        <f>IFERROR(ROUND(E2455/L2455,2),0)</f>
        <v>115.71</v>
      </c>
      <c r="Q2455" s="18" t="s">
        <v>8327</v>
      </c>
      <c r="R2455" t="s">
        <v>8331</v>
      </c>
      <c r="S2455" s="14">
        <f t="shared" si="76"/>
        <v>41074.727037037039</v>
      </c>
      <c r="T2455">
        <f t="shared" si="77"/>
        <v>2012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 s="1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>ROUND(E2456/D2456*100,0)</f>
        <v>101</v>
      </c>
      <c r="P2456" s="13">
        <f>IFERROR(ROUND(E2456/L2456,2),0)</f>
        <v>24.55</v>
      </c>
      <c r="Q2456" s="18" t="s">
        <v>8323</v>
      </c>
      <c r="R2456" t="s">
        <v>8326</v>
      </c>
      <c r="S2456" s="14">
        <f t="shared" si="76"/>
        <v>42468.374606481477</v>
      </c>
      <c r="T2456">
        <f t="shared" si="77"/>
        <v>2016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 s="16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>ROUND(E2457/D2457*100,0)</f>
        <v>27</v>
      </c>
      <c r="P2457" s="13">
        <f>IFERROR(ROUND(E2457/L2457,2),0)</f>
        <v>36.68</v>
      </c>
      <c r="Q2457" s="18" t="s">
        <v>8311</v>
      </c>
      <c r="R2457" t="s">
        <v>8348</v>
      </c>
      <c r="S2457" s="14">
        <f t="shared" si="76"/>
        <v>41796.531701388885</v>
      </c>
      <c r="T2457">
        <f t="shared" si="77"/>
        <v>2014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 s="16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>ROUND(E2458/D2458*100,0)</f>
        <v>101</v>
      </c>
      <c r="P2458" s="13">
        <f>IFERROR(ROUND(E2458/L2458,2),0)</f>
        <v>35</v>
      </c>
      <c r="Q2458" s="18" t="s">
        <v>8308</v>
      </c>
      <c r="R2458" t="s">
        <v>8309</v>
      </c>
      <c r="S2458" s="14">
        <f t="shared" si="76"/>
        <v>40102.918055555558</v>
      </c>
      <c r="T2458">
        <f t="shared" si="77"/>
        <v>2009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 s="16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>ROUND(E2459/D2459*100,0)</f>
        <v>7</v>
      </c>
      <c r="P2459" s="13">
        <f>IFERROR(ROUND(E2459/L2459,2),0)</f>
        <v>80.5</v>
      </c>
      <c r="Q2459" s="18" t="s">
        <v>8311</v>
      </c>
      <c r="R2459" t="s">
        <v>8348</v>
      </c>
      <c r="S2459" s="14">
        <f t="shared" si="76"/>
        <v>42673.625868055555</v>
      </c>
      <c r="T2459">
        <f t="shared" si="77"/>
        <v>2016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 s="16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>ROUND(E2460/D2460*100,0)</f>
        <v>20</v>
      </c>
      <c r="P2460" s="13">
        <f>IFERROR(ROUND(E2460/L2460,2),0)</f>
        <v>100.63</v>
      </c>
      <c r="Q2460" s="18" t="s">
        <v>8323</v>
      </c>
      <c r="R2460" t="s">
        <v>8326</v>
      </c>
      <c r="S2460" s="14">
        <f t="shared" si="76"/>
        <v>42548.449861111112</v>
      </c>
      <c r="T2460">
        <f t="shared" si="77"/>
        <v>2016</v>
      </c>
    </row>
    <row r="2461" spans="1:20" ht="48" x14ac:dyDescent="0.2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 s="16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>ROUND(E2461/D2461*100,0)</f>
        <v>27</v>
      </c>
      <c r="P2461" s="13">
        <f>IFERROR(ROUND(E2461/L2461,2),0)</f>
        <v>42.16</v>
      </c>
      <c r="Q2461" s="18" t="s">
        <v>8311</v>
      </c>
      <c r="R2461" t="s">
        <v>8356</v>
      </c>
      <c r="S2461" s="14">
        <f t="shared" si="76"/>
        <v>41850.781377314815</v>
      </c>
      <c r="T2461">
        <f t="shared" si="77"/>
        <v>2014</v>
      </c>
    </row>
    <row r="2462" spans="1:20" ht="48" x14ac:dyDescent="0.2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 s="16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>ROUND(E2462/D2462*100,0)</f>
        <v>134</v>
      </c>
      <c r="P2462" s="13">
        <f>IFERROR(ROUND(E2462/L2462,2),0)</f>
        <v>53.4</v>
      </c>
      <c r="Q2462" s="18" t="s">
        <v>8319</v>
      </c>
      <c r="R2462" t="s">
        <v>8320</v>
      </c>
      <c r="S2462" s="14">
        <f t="shared" si="76"/>
        <v>42338.84375</v>
      </c>
      <c r="T2462">
        <f t="shared" si="77"/>
        <v>2015</v>
      </c>
    </row>
    <row r="2463" spans="1:20" ht="48" x14ac:dyDescent="0.2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 s="16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>ROUND(E2463/D2463*100,0)</f>
        <v>1</v>
      </c>
      <c r="P2463" s="13">
        <f>IFERROR(ROUND(E2463/L2463,2),0)</f>
        <v>200</v>
      </c>
      <c r="Q2463" s="18" t="s">
        <v>8319</v>
      </c>
      <c r="R2463" t="s">
        <v>8345</v>
      </c>
      <c r="S2463" s="14">
        <f t="shared" si="76"/>
        <v>41820.914641203701</v>
      </c>
      <c r="T2463">
        <f t="shared" si="77"/>
        <v>2014</v>
      </c>
    </row>
    <row r="2464" spans="1:20" ht="32" x14ac:dyDescent="0.2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 s="16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>ROUND(E2464/D2464*100,0)</f>
        <v>3</v>
      </c>
      <c r="P2464" s="13">
        <f>IFERROR(ROUND(E2464/L2464,2),0)</f>
        <v>800</v>
      </c>
      <c r="Q2464" s="18" t="s">
        <v>8323</v>
      </c>
      <c r="R2464" t="s">
        <v>8326</v>
      </c>
      <c r="S2464" s="14">
        <f t="shared" si="76"/>
        <v>42693.031828703708</v>
      </c>
      <c r="T2464">
        <f t="shared" si="77"/>
        <v>2016</v>
      </c>
    </row>
    <row r="2465" spans="1:20" ht="32" x14ac:dyDescent="0.2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 s="16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>ROUND(E2465/D2465*100,0)</f>
        <v>16</v>
      </c>
      <c r="P2465" s="13">
        <f>IFERROR(ROUND(E2465/L2465,2),0)</f>
        <v>160</v>
      </c>
      <c r="Q2465" s="18" t="s">
        <v>8321</v>
      </c>
      <c r="R2465" t="s">
        <v>8325</v>
      </c>
      <c r="S2465" s="14">
        <f t="shared" si="76"/>
        <v>42182.234456018516</v>
      </c>
      <c r="T2465">
        <f t="shared" si="77"/>
        <v>2015</v>
      </c>
    </row>
    <row r="2466" spans="1:20" ht="48" x14ac:dyDescent="0.2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 s="1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>ROUND(E2466/D2466*100,0)</f>
        <v>18</v>
      </c>
      <c r="P2466" s="13">
        <f>IFERROR(ROUND(E2466/L2466,2),0)</f>
        <v>88.89</v>
      </c>
      <c r="Q2466" s="18" t="s">
        <v>8311</v>
      </c>
      <c r="R2466" t="s">
        <v>8348</v>
      </c>
      <c r="S2466" s="14">
        <f t="shared" si="76"/>
        <v>42192.675821759258</v>
      </c>
      <c r="T2466">
        <f t="shared" si="77"/>
        <v>2015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 s="16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>ROUND(E2467/D2467*100,0)</f>
        <v>100</v>
      </c>
      <c r="P2467" s="13">
        <f>IFERROR(ROUND(E2467/L2467,2),0)</f>
        <v>29.63</v>
      </c>
      <c r="Q2467" s="18" t="s">
        <v>8323</v>
      </c>
      <c r="R2467" t="s">
        <v>8326</v>
      </c>
      <c r="S2467" s="14">
        <f t="shared" si="76"/>
        <v>42506.709375000006</v>
      </c>
      <c r="T2467">
        <f t="shared" si="77"/>
        <v>2016</v>
      </c>
    </row>
    <row r="2468" spans="1:20" ht="48" x14ac:dyDescent="0.2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 s="16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>ROUND(E2468/D2468*100,0)</f>
        <v>133</v>
      </c>
      <c r="P2468" s="13">
        <f>IFERROR(ROUND(E2468/L2468,2),0)</f>
        <v>57.14</v>
      </c>
      <c r="Q2468" s="18" t="s">
        <v>8321</v>
      </c>
      <c r="R2468" t="s">
        <v>8332</v>
      </c>
      <c r="S2468" s="14">
        <f t="shared" si="76"/>
        <v>42318.025011574078</v>
      </c>
      <c r="T2468">
        <f t="shared" si="77"/>
        <v>2015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 s="16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>ROUND(E2469/D2469*100,0)</f>
        <v>266</v>
      </c>
      <c r="P2469" s="13">
        <f>IFERROR(ROUND(E2469/L2469,2),0)</f>
        <v>26.57</v>
      </c>
      <c r="Q2469" s="18" t="s">
        <v>8327</v>
      </c>
      <c r="R2469" t="s">
        <v>8328</v>
      </c>
      <c r="S2469" s="14">
        <f t="shared" si="76"/>
        <v>40991.708055555559</v>
      </c>
      <c r="T2469">
        <f t="shared" si="77"/>
        <v>2012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 s="16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>ROUND(E2470/D2470*100,0)</f>
        <v>16</v>
      </c>
      <c r="P2470" s="13">
        <f>IFERROR(ROUND(E2470/L2470,2),0)</f>
        <v>88.44</v>
      </c>
      <c r="Q2470" s="18" t="s">
        <v>8323</v>
      </c>
      <c r="R2470" t="s">
        <v>8324</v>
      </c>
      <c r="S2470" s="14">
        <f t="shared" si="76"/>
        <v>42566.948414351849</v>
      </c>
      <c r="T2470">
        <f t="shared" si="77"/>
        <v>2016</v>
      </c>
    </row>
    <row r="2471" spans="1:20" ht="48" x14ac:dyDescent="0.2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 s="16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>ROUND(E2471/D2471*100,0)</f>
        <v>4</v>
      </c>
      <c r="P2471" s="13">
        <f>IFERROR(ROUND(E2471/L2471,2),0)</f>
        <v>56.79</v>
      </c>
      <c r="Q2471" s="18" t="s">
        <v>8323</v>
      </c>
      <c r="R2471" t="s">
        <v>8324</v>
      </c>
      <c r="S2471" s="14">
        <f t="shared" si="76"/>
        <v>42114.825532407413</v>
      </c>
      <c r="T2471">
        <f t="shared" si="77"/>
        <v>2015</v>
      </c>
    </row>
    <row r="2472" spans="1:20" ht="48" x14ac:dyDescent="0.2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 s="16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>ROUND(E2472/D2472*100,0)</f>
        <v>53</v>
      </c>
      <c r="P2472" s="13">
        <f>IFERROR(ROUND(E2472/L2472,2),0)</f>
        <v>88.33</v>
      </c>
      <c r="Q2472" s="18" t="s">
        <v>8323</v>
      </c>
      <c r="R2472" t="s">
        <v>8326</v>
      </c>
      <c r="S2472" s="14">
        <f t="shared" si="76"/>
        <v>42534.933321759265</v>
      </c>
      <c r="T2472">
        <f t="shared" si="77"/>
        <v>2016</v>
      </c>
    </row>
    <row r="2473" spans="1:20" ht="48" x14ac:dyDescent="0.2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 s="16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>ROUND(E2473/D2473*100,0)</f>
        <v>106</v>
      </c>
      <c r="P2473" s="13">
        <f>IFERROR(ROUND(E2473/L2473,2),0)</f>
        <v>88.33</v>
      </c>
      <c r="Q2473" s="18" t="s">
        <v>8323</v>
      </c>
      <c r="R2473" t="s">
        <v>8335</v>
      </c>
      <c r="S2473" s="14">
        <f t="shared" si="76"/>
        <v>41872.291238425925</v>
      </c>
      <c r="T2473">
        <f t="shared" si="77"/>
        <v>2014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 s="16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>ROUND(E2474/D2474*100,0)</f>
        <v>158</v>
      </c>
      <c r="P2474" s="13">
        <f>IFERROR(ROUND(E2474/L2474,2),0)</f>
        <v>79.099999999999994</v>
      </c>
      <c r="Q2474" s="18" t="s">
        <v>8323</v>
      </c>
      <c r="R2474" t="s">
        <v>8326</v>
      </c>
      <c r="S2474" s="14">
        <f t="shared" si="76"/>
        <v>42121.249814814815</v>
      </c>
      <c r="T2474">
        <f t="shared" si="77"/>
        <v>2015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 s="16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>ROUND(E2475/D2475*100,0)</f>
        <v>1</v>
      </c>
      <c r="P2475" s="13">
        <f>IFERROR(ROUND(E2475/L2475,2),0)</f>
        <v>112.57</v>
      </c>
      <c r="Q2475" s="18" t="s">
        <v>8308</v>
      </c>
      <c r="R2475" t="s">
        <v>8342</v>
      </c>
      <c r="S2475" s="14">
        <f t="shared" si="76"/>
        <v>42191.70175925926</v>
      </c>
      <c r="T2475">
        <f t="shared" si="77"/>
        <v>2015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 s="1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>ROUND(E2476/D2476*100,0)</f>
        <v>106</v>
      </c>
      <c r="P2476" s="13">
        <f>IFERROR(ROUND(E2476/L2476,2),0)</f>
        <v>23.12</v>
      </c>
      <c r="Q2476" s="18" t="s">
        <v>8327</v>
      </c>
      <c r="R2476" t="s">
        <v>8341</v>
      </c>
      <c r="S2476" s="14">
        <f t="shared" si="76"/>
        <v>41222.991400462961</v>
      </c>
      <c r="T2476">
        <f t="shared" si="77"/>
        <v>2012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 s="16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>ROUND(E2477/D2477*100,0)</f>
        <v>142</v>
      </c>
      <c r="P2477" s="13">
        <f>IFERROR(ROUND(E2477/L2477,2),0)</f>
        <v>29</v>
      </c>
      <c r="Q2477" s="18" t="s">
        <v>8323</v>
      </c>
      <c r="R2477" t="s">
        <v>8326</v>
      </c>
      <c r="S2477" s="14">
        <f t="shared" si="76"/>
        <v>41817.59542824074</v>
      </c>
      <c r="T2477">
        <f t="shared" si="77"/>
        <v>2014</v>
      </c>
    </row>
    <row r="2478" spans="1:20" ht="48" x14ac:dyDescent="0.2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 s="16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>ROUND(E2478/D2478*100,0)</f>
        <v>104</v>
      </c>
      <c r="P2478" s="13">
        <f>IFERROR(ROUND(E2478/L2478,2),0)</f>
        <v>97.5</v>
      </c>
      <c r="Q2478" s="18" t="s">
        <v>8323</v>
      </c>
      <c r="R2478" t="s">
        <v>8326</v>
      </c>
      <c r="S2478" s="14">
        <f t="shared" si="76"/>
        <v>41780.712893518517</v>
      </c>
      <c r="T2478">
        <f t="shared" si="77"/>
        <v>2014</v>
      </c>
    </row>
    <row r="2479" spans="1:20" ht="48" x14ac:dyDescent="0.2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 s="16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>ROUND(E2479/D2479*100,0)</f>
        <v>130</v>
      </c>
      <c r="P2479" s="13">
        <f>IFERROR(ROUND(E2479/L2479,2),0)</f>
        <v>23.64</v>
      </c>
      <c r="Q2479" s="18" t="s">
        <v>8323</v>
      </c>
      <c r="R2479" t="s">
        <v>8326</v>
      </c>
      <c r="S2479" s="14">
        <f t="shared" si="76"/>
        <v>42023.634976851856</v>
      </c>
      <c r="T2479">
        <f t="shared" si="77"/>
        <v>2015</v>
      </c>
    </row>
    <row r="2480" spans="1:20" ht="48" x14ac:dyDescent="0.2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 s="16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>ROUND(E2480/D2480*100,0)</f>
        <v>130</v>
      </c>
      <c r="P2480" s="13">
        <f>IFERROR(ROUND(E2480/L2480,2),0)</f>
        <v>28.89</v>
      </c>
      <c r="Q2480" s="18" t="s">
        <v>8323</v>
      </c>
      <c r="R2480" t="s">
        <v>8326</v>
      </c>
      <c r="S2480" s="14">
        <f t="shared" si="76"/>
        <v>42093.786840277782</v>
      </c>
      <c r="T2480">
        <f t="shared" si="77"/>
        <v>2015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 s="16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>ROUND(E2481/D2481*100,0)</f>
        <v>22</v>
      </c>
      <c r="P2481" s="13">
        <f>IFERROR(ROUND(E2481/L2481,2),0)</f>
        <v>129.16999999999999</v>
      </c>
      <c r="Q2481" s="18" t="s">
        <v>8323</v>
      </c>
      <c r="R2481" t="s">
        <v>8326</v>
      </c>
      <c r="S2481" s="14">
        <f t="shared" si="76"/>
        <v>42310.968518518523</v>
      </c>
      <c r="T2481">
        <f t="shared" si="77"/>
        <v>2015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 s="16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>ROUND(E2482/D2482*100,0)</f>
        <v>100</v>
      </c>
      <c r="P2482" s="13">
        <f>IFERROR(ROUND(E2482/L2482,2),0)</f>
        <v>38.65</v>
      </c>
      <c r="Q2482" s="18" t="s">
        <v>8323</v>
      </c>
      <c r="R2482" t="s">
        <v>8326</v>
      </c>
      <c r="S2482" s="14">
        <f t="shared" si="76"/>
        <v>41788.587083333332</v>
      </c>
      <c r="T2482">
        <f t="shared" si="77"/>
        <v>2014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 s="16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>ROUND(E2483/D2483*100,0)</f>
        <v>7</v>
      </c>
      <c r="P2483" s="13">
        <f>IFERROR(ROUND(E2483/L2483,2),0)</f>
        <v>47.88</v>
      </c>
      <c r="Q2483" s="18" t="s">
        <v>8321</v>
      </c>
      <c r="R2483" t="s">
        <v>8339</v>
      </c>
      <c r="S2483" s="14">
        <f t="shared" si="76"/>
        <v>42037.083564814813</v>
      </c>
      <c r="T2483">
        <f t="shared" si="77"/>
        <v>2015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 s="16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>ROUND(E2484/D2484*100,0)</f>
        <v>116</v>
      </c>
      <c r="P2484" s="13">
        <f>IFERROR(ROUND(E2484/L2484,2),0)</f>
        <v>40.21</v>
      </c>
      <c r="Q2484" s="18" t="s">
        <v>8311</v>
      </c>
      <c r="R2484" t="s">
        <v>8333</v>
      </c>
      <c r="S2484" s="14">
        <f t="shared" si="76"/>
        <v>40668.814699074072</v>
      </c>
      <c r="T2484">
        <f t="shared" si="77"/>
        <v>2011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 s="16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>ROUND(E2485/D2485*100,0)</f>
        <v>127</v>
      </c>
      <c r="P2485" s="13">
        <f>IFERROR(ROUND(E2485/L2485,2),0)</f>
        <v>21.19</v>
      </c>
      <c r="Q2485" s="18" t="s">
        <v>8321</v>
      </c>
      <c r="R2485" t="s">
        <v>8343</v>
      </c>
      <c r="S2485" s="14">
        <f t="shared" si="76"/>
        <v>41663.569340277776</v>
      </c>
      <c r="T2485">
        <f t="shared" si="77"/>
        <v>2014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 s="1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>ROUND(E2486/D2486*100,0)</f>
        <v>22</v>
      </c>
      <c r="P2486" s="13">
        <f>IFERROR(ROUND(E2486/L2486,2),0)</f>
        <v>76</v>
      </c>
      <c r="Q2486" s="18" t="s">
        <v>8327</v>
      </c>
      <c r="R2486" t="s">
        <v>8330</v>
      </c>
      <c r="S2486" s="14">
        <f t="shared" si="76"/>
        <v>42808.781689814816</v>
      </c>
      <c r="T2486">
        <f t="shared" si="77"/>
        <v>2017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 s="16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>ROUND(E2487/D2487*100,0)</f>
        <v>117</v>
      </c>
      <c r="P2487" s="13">
        <f>IFERROR(ROUND(E2487/L2487,2),0)</f>
        <v>50.67</v>
      </c>
      <c r="Q2487" s="18" t="s">
        <v>8323</v>
      </c>
      <c r="R2487" t="s">
        <v>8326</v>
      </c>
      <c r="S2487" s="14">
        <f t="shared" si="76"/>
        <v>42136.270787037036</v>
      </c>
      <c r="T2487">
        <f t="shared" si="77"/>
        <v>2015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 s="16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>ROUND(E2488/D2488*100,0)</f>
        <v>152</v>
      </c>
      <c r="P2488" s="13">
        <f>IFERROR(ROUND(E2488/L2488,2),0)</f>
        <v>19.489999999999998</v>
      </c>
      <c r="Q2488" s="18" t="s">
        <v>8323</v>
      </c>
      <c r="R2488" t="s">
        <v>8326</v>
      </c>
      <c r="S2488" s="14">
        <f t="shared" si="76"/>
        <v>42036.704525462963</v>
      </c>
      <c r="T2488">
        <f t="shared" si="77"/>
        <v>2015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 s="16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>ROUND(E2489/D2489*100,0)</f>
        <v>22</v>
      </c>
      <c r="P2489" s="13">
        <f>IFERROR(ROUND(E2489/L2489,2),0)</f>
        <v>126.5</v>
      </c>
      <c r="Q2489" s="18" t="s">
        <v>8323</v>
      </c>
      <c r="R2489" t="s">
        <v>8326</v>
      </c>
      <c r="S2489" s="14">
        <f t="shared" si="76"/>
        <v>42353.761759259258</v>
      </c>
      <c r="T2489">
        <f t="shared" si="77"/>
        <v>2015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 s="16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>ROUND(E2490/D2490*100,0)</f>
        <v>101</v>
      </c>
      <c r="P2490" s="13">
        <f>IFERROR(ROUND(E2490/L2490,2),0)</f>
        <v>42.11</v>
      </c>
      <c r="Q2490" s="18" t="s">
        <v>8327</v>
      </c>
      <c r="R2490" t="s">
        <v>8331</v>
      </c>
      <c r="S2490" s="14">
        <f t="shared" si="76"/>
        <v>41453.688530092593</v>
      </c>
      <c r="T2490">
        <f t="shared" si="77"/>
        <v>2013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 s="16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>ROUND(E2491/D2491*100,0)</f>
        <v>151</v>
      </c>
      <c r="P2491" s="13">
        <f>IFERROR(ROUND(E2491/L2491,2),0)</f>
        <v>50.27</v>
      </c>
      <c r="Q2491" s="18" t="s">
        <v>8327</v>
      </c>
      <c r="R2491" t="s">
        <v>8329</v>
      </c>
      <c r="S2491" s="14">
        <f t="shared" si="76"/>
        <v>41732.479675925926</v>
      </c>
      <c r="T2491">
        <f t="shared" si="77"/>
        <v>2014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 s="16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>ROUND(E2492/D2492*100,0)</f>
        <v>251</v>
      </c>
      <c r="P2492" s="13">
        <f>IFERROR(ROUND(E2492/L2492,2),0)</f>
        <v>44.24</v>
      </c>
      <c r="Q2492" s="18" t="s">
        <v>8323</v>
      </c>
      <c r="R2492" t="s">
        <v>8326</v>
      </c>
      <c r="S2492" s="14">
        <f t="shared" si="76"/>
        <v>42596.644699074073</v>
      </c>
      <c r="T2492">
        <f t="shared" si="77"/>
        <v>2016</v>
      </c>
    </row>
    <row r="2493" spans="1:20" ht="48" x14ac:dyDescent="0.2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 s="16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>ROUND(E2493/D2493*100,0)</f>
        <v>15</v>
      </c>
      <c r="P2493" s="13">
        <f>IFERROR(ROUND(E2493/L2493,2),0)</f>
        <v>83.33</v>
      </c>
      <c r="Q2493" s="18" t="s">
        <v>8323</v>
      </c>
      <c r="R2493" t="s">
        <v>8326</v>
      </c>
      <c r="S2493" s="14">
        <f t="shared" si="76"/>
        <v>41746.189409722225</v>
      </c>
      <c r="T2493">
        <f t="shared" si="77"/>
        <v>2014</v>
      </c>
    </row>
    <row r="2494" spans="1:20" ht="48" x14ac:dyDescent="0.2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 s="16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>ROUND(E2494/D2494*100,0)</f>
        <v>75</v>
      </c>
      <c r="P2494" s="13">
        <f>IFERROR(ROUND(E2494/L2494,2),0)</f>
        <v>35.71</v>
      </c>
      <c r="Q2494" s="18" t="s">
        <v>8327</v>
      </c>
      <c r="R2494" t="s">
        <v>8328</v>
      </c>
      <c r="S2494" s="14">
        <f t="shared" si="76"/>
        <v>42713.941099537042</v>
      </c>
      <c r="T2494">
        <f t="shared" si="77"/>
        <v>2016</v>
      </c>
    </row>
    <row r="2495" spans="1:20" ht="32" x14ac:dyDescent="0.2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 s="16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>ROUND(E2495/D2495*100,0)</f>
        <v>125</v>
      </c>
      <c r="P2495" s="13">
        <f>IFERROR(ROUND(E2495/L2495,2),0)</f>
        <v>27.78</v>
      </c>
      <c r="Q2495" s="18" t="s">
        <v>8327</v>
      </c>
      <c r="R2495" t="s">
        <v>8328</v>
      </c>
      <c r="S2495" s="14">
        <f t="shared" si="76"/>
        <v>41024.985972222225</v>
      </c>
      <c r="T2495">
        <f t="shared" si="77"/>
        <v>2012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 s="1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>ROUND(E2496/D2496*100,0)</f>
        <v>30</v>
      </c>
      <c r="P2496" s="13">
        <f>IFERROR(ROUND(E2496/L2496,2),0)</f>
        <v>93.25</v>
      </c>
      <c r="Q2496" s="18" t="s">
        <v>8321</v>
      </c>
      <c r="R2496" t="s">
        <v>8325</v>
      </c>
      <c r="S2496" s="14">
        <f t="shared" si="76"/>
        <v>41973.847962962958</v>
      </c>
      <c r="T2496">
        <f t="shared" si="77"/>
        <v>2014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 s="16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>ROUND(E2497/D2497*100,0)</f>
        <v>149</v>
      </c>
      <c r="P2497" s="13">
        <f>IFERROR(ROUND(E2497/L2497,2),0)</f>
        <v>37.25</v>
      </c>
      <c r="Q2497" s="18" t="s">
        <v>8323</v>
      </c>
      <c r="R2497" t="s">
        <v>8324</v>
      </c>
      <c r="S2497" s="14">
        <f t="shared" si="76"/>
        <v>42443.989050925928</v>
      </c>
      <c r="T2497">
        <f t="shared" si="77"/>
        <v>2016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 s="16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>ROUND(E2498/D2498*100,0)</f>
        <v>27</v>
      </c>
      <c r="P2498" s="13">
        <f>IFERROR(ROUND(E2498/L2498,2),0)</f>
        <v>35</v>
      </c>
      <c r="Q2498" s="18" t="s">
        <v>8323</v>
      </c>
      <c r="R2498" t="s">
        <v>8326</v>
      </c>
      <c r="S2498" s="14">
        <f t="shared" si="76"/>
        <v>42283.552951388891</v>
      </c>
      <c r="T2498">
        <f t="shared" si="77"/>
        <v>2015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 s="16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>ROUND(E2499/D2499*100,0)</f>
        <v>3</v>
      </c>
      <c r="P2499" s="13">
        <f>IFERROR(ROUND(E2499/L2499,2),0)</f>
        <v>34.880000000000003</v>
      </c>
      <c r="Q2499" s="18" t="s">
        <v>8316</v>
      </c>
      <c r="R2499" t="s">
        <v>8334</v>
      </c>
      <c r="S2499" s="14">
        <f t="shared" ref="S2499:S2562" si="78">(((J2499/60)/60)/24)+DATE(1970,1,1)</f>
        <v>40952.636979166666</v>
      </c>
      <c r="T2499">
        <f t="shared" ref="T2499:T2562" si="79">YEAR(S2499)</f>
        <v>2012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 s="16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>ROUND(E2500/D2500*100,0)</f>
        <v>29</v>
      </c>
      <c r="P2500" s="13">
        <f>IFERROR(ROUND(E2500/L2500,2),0)</f>
        <v>40.61</v>
      </c>
      <c r="Q2500" s="18" t="s">
        <v>8311</v>
      </c>
      <c r="R2500" t="s">
        <v>8356</v>
      </c>
      <c r="S2500" s="14">
        <f t="shared" si="78"/>
        <v>41030.719756944447</v>
      </c>
      <c r="T2500">
        <f t="shared" si="79"/>
        <v>2012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 s="16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>ROUND(E2501/D2501*100,0)</f>
        <v>24</v>
      </c>
      <c r="P2501" s="13">
        <f>IFERROR(ROUND(E2501/L2501,2),0)</f>
        <v>34.76</v>
      </c>
      <c r="Q2501" s="18" t="s">
        <v>8327</v>
      </c>
      <c r="R2501" t="s">
        <v>8350</v>
      </c>
      <c r="S2501" s="14">
        <f t="shared" si="78"/>
        <v>41368.583726851852</v>
      </c>
      <c r="T2501">
        <f t="shared" si="79"/>
        <v>2013</v>
      </c>
    </row>
    <row r="2502" spans="1:20" ht="48" x14ac:dyDescent="0.2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 s="16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>ROUND(E2502/D2502*100,0)</f>
        <v>37</v>
      </c>
      <c r="P2502" s="13">
        <f>IFERROR(ROUND(E2502/L2502,2),0)</f>
        <v>91.25</v>
      </c>
      <c r="Q2502" s="18" t="s">
        <v>8323</v>
      </c>
      <c r="R2502" t="s">
        <v>8326</v>
      </c>
      <c r="S2502" s="14">
        <f t="shared" si="78"/>
        <v>41890.086805555555</v>
      </c>
      <c r="T2502">
        <f t="shared" si="79"/>
        <v>2014</v>
      </c>
    </row>
    <row r="2503" spans="1:20" ht="48" x14ac:dyDescent="0.2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 s="16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>ROUND(E2503/D2503*100,0)</f>
        <v>104</v>
      </c>
      <c r="P2503" s="13">
        <f>IFERROR(ROUND(E2503/L2503,2),0)</f>
        <v>36.5</v>
      </c>
      <c r="Q2503" s="18" t="s">
        <v>8323</v>
      </c>
      <c r="R2503" t="s">
        <v>8326</v>
      </c>
      <c r="S2503" s="14">
        <f t="shared" si="78"/>
        <v>41780.525937500002</v>
      </c>
      <c r="T2503">
        <f t="shared" si="79"/>
        <v>2014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 s="16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>ROUND(E2504/D2504*100,0)</f>
        <v>145</v>
      </c>
      <c r="P2504" s="13">
        <f>IFERROR(ROUND(E2504/L2504,2),0)</f>
        <v>21.38</v>
      </c>
      <c r="Q2504" s="18" t="s">
        <v>8327</v>
      </c>
      <c r="R2504" t="s">
        <v>8331</v>
      </c>
      <c r="S2504" s="14">
        <f t="shared" si="78"/>
        <v>42565.480983796297</v>
      </c>
      <c r="T2504">
        <f t="shared" si="79"/>
        <v>2016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 s="16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>ROUND(E2505/D2505*100,0)</f>
        <v>7</v>
      </c>
      <c r="P2505" s="13">
        <f>IFERROR(ROUND(E2505/L2505,2),0)</f>
        <v>80.67</v>
      </c>
      <c r="Q2505" s="18" t="s">
        <v>8308</v>
      </c>
      <c r="R2505" t="s">
        <v>8310</v>
      </c>
      <c r="S2505" s="14">
        <f t="shared" si="78"/>
        <v>41947.940740740742</v>
      </c>
      <c r="T2505">
        <f t="shared" si="79"/>
        <v>2014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 s="1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>ROUND(E2506/D2506*100,0)</f>
        <v>104</v>
      </c>
      <c r="P2506" s="13">
        <f>IFERROR(ROUND(E2506/L2506,2),0)</f>
        <v>55.77</v>
      </c>
      <c r="Q2506" s="18" t="s">
        <v>8327</v>
      </c>
      <c r="R2506" t="s">
        <v>8341</v>
      </c>
      <c r="S2506" s="14">
        <f t="shared" si="78"/>
        <v>41509.426585648151</v>
      </c>
      <c r="T2506">
        <f t="shared" si="79"/>
        <v>2013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 s="16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>ROUND(E2507/D2507*100,0)</f>
        <v>21</v>
      </c>
      <c r="P2507" s="13">
        <f>IFERROR(ROUND(E2507/L2507,2),0)</f>
        <v>180.5</v>
      </c>
      <c r="Q2507" s="18" t="s">
        <v>8321</v>
      </c>
      <c r="R2507" t="s">
        <v>8325</v>
      </c>
      <c r="S2507" s="14">
        <f t="shared" si="78"/>
        <v>42147.741840277777</v>
      </c>
      <c r="T2507">
        <f t="shared" si="79"/>
        <v>2015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 s="16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>ROUND(E2508/D2508*100,0)</f>
        <v>103</v>
      </c>
      <c r="P2508" s="13">
        <f>IFERROR(ROUND(E2508/L2508,2),0)</f>
        <v>120.17</v>
      </c>
      <c r="Q2508" s="18" t="s">
        <v>8323</v>
      </c>
      <c r="R2508" t="s">
        <v>8324</v>
      </c>
      <c r="S2508" s="14">
        <f t="shared" si="78"/>
        <v>42121.675763888896</v>
      </c>
      <c r="T2508">
        <f t="shared" si="79"/>
        <v>2015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 s="16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>ROUND(E2509/D2509*100,0)</f>
        <v>103</v>
      </c>
      <c r="P2509" s="13">
        <f>IFERROR(ROUND(E2509/L2509,2),0)</f>
        <v>26.67</v>
      </c>
      <c r="Q2509" s="18" t="s">
        <v>8323</v>
      </c>
      <c r="R2509" t="s">
        <v>8326</v>
      </c>
      <c r="S2509" s="14">
        <f t="shared" si="78"/>
        <v>42609.442465277782</v>
      </c>
      <c r="T2509">
        <f t="shared" si="79"/>
        <v>2016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 s="16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>ROUND(E2510/D2510*100,0)</f>
        <v>120</v>
      </c>
      <c r="P2510" s="13">
        <f>IFERROR(ROUND(E2510/L2510,2),0)</f>
        <v>55.23</v>
      </c>
      <c r="Q2510" s="18" t="s">
        <v>8323</v>
      </c>
      <c r="R2510" t="s">
        <v>8326</v>
      </c>
      <c r="S2510" s="14">
        <f t="shared" si="78"/>
        <v>42600.756041666667</v>
      </c>
      <c r="T2510">
        <f t="shared" si="79"/>
        <v>2016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 s="16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>ROUND(E2511/D2511*100,0)</f>
        <v>10</v>
      </c>
      <c r="P2511" s="13">
        <f>IFERROR(ROUND(E2511/L2511,2),0)</f>
        <v>44.69</v>
      </c>
      <c r="Q2511" s="18" t="s">
        <v>8308</v>
      </c>
      <c r="R2511" t="s">
        <v>8310</v>
      </c>
      <c r="S2511" s="14">
        <f t="shared" si="78"/>
        <v>41940.658645833333</v>
      </c>
      <c r="T2511">
        <f t="shared" si="79"/>
        <v>2014</v>
      </c>
    </row>
    <row r="2512" spans="1:20" ht="48" x14ac:dyDescent="0.2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 s="16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>ROUND(E2512/D2512*100,0)</f>
        <v>57</v>
      </c>
      <c r="P2512" s="13">
        <f>IFERROR(ROUND(E2512/L2512,2),0)</f>
        <v>59.58</v>
      </c>
      <c r="Q2512" s="18" t="s">
        <v>8323</v>
      </c>
      <c r="R2512" t="s">
        <v>8326</v>
      </c>
      <c r="S2512" s="14">
        <f t="shared" si="78"/>
        <v>42061.963263888887</v>
      </c>
      <c r="T2512">
        <f t="shared" si="79"/>
        <v>2015</v>
      </c>
    </row>
    <row r="2513" spans="1:20" ht="32" x14ac:dyDescent="0.2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 s="16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>ROUND(E2513/D2513*100,0)</f>
        <v>60</v>
      </c>
      <c r="P2513" s="13">
        <f>IFERROR(ROUND(E2513/L2513,2),0)</f>
        <v>65</v>
      </c>
      <c r="Q2513" s="18" t="s">
        <v>8323</v>
      </c>
      <c r="R2513" t="s">
        <v>8324</v>
      </c>
      <c r="S2513" s="14">
        <f t="shared" si="78"/>
        <v>42141.741307870368</v>
      </c>
      <c r="T2513">
        <f t="shared" si="79"/>
        <v>2015</v>
      </c>
    </row>
    <row r="2514" spans="1:20" ht="32" x14ac:dyDescent="0.2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 s="16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>ROUND(E2514/D2514*100,0)</f>
        <v>119</v>
      </c>
      <c r="P2514" s="13">
        <f>IFERROR(ROUND(E2514/L2514,2),0)</f>
        <v>27.5</v>
      </c>
      <c r="Q2514" s="18" t="s">
        <v>8323</v>
      </c>
      <c r="R2514" t="s">
        <v>8326</v>
      </c>
      <c r="S2514" s="14">
        <f t="shared" si="78"/>
        <v>42101.423541666663</v>
      </c>
      <c r="T2514">
        <f t="shared" si="79"/>
        <v>2015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 s="16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>ROUND(E2515/D2515*100,0)</f>
        <v>115</v>
      </c>
      <c r="P2515" s="13">
        <f>IFERROR(ROUND(E2515/L2515,2),0)</f>
        <v>51</v>
      </c>
      <c r="Q2515" s="18" t="s">
        <v>8323</v>
      </c>
      <c r="R2515" t="s">
        <v>8326</v>
      </c>
      <c r="S2515" s="14">
        <f t="shared" si="78"/>
        <v>42294.808124999996</v>
      </c>
      <c r="T2515">
        <f t="shared" si="79"/>
        <v>2015</v>
      </c>
    </row>
    <row r="2516" spans="1:20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 s="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>ROUND(E2516/D2516*100,0)</f>
        <v>130</v>
      </c>
      <c r="P2516" s="13">
        <f>IFERROR(ROUND(E2516/L2516,2),0)</f>
        <v>25.46</v>
      </c>
      <c r="Q2516" s="18" t="s">
        <v>8323</v>
      </c>
      <c r="R2516" t="s">
        <v>8335</v>
      </c>
      <c r="S2516" s="14">
        <f t="shared" si="78"/>
        <v>42445.866979166662</v>
      </c>
      <c r="T2516">
        <f t="shared" si="79"/>
        <v>2016</v>
      </c>
    </row>
    <row r="2517" spans="1:20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 s="16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>ROUND(E2517/D2517*100,0)</f>
        <v>28</v>
      </c>
      <c r="P2517" s="13">
        <f>IFERROR(ROUND(E2517/L2517,2),0)</f>
        <v>19.239999999999998</v>
      </c>
      <c r="Q2517" s="18" t="s">
        <v>8308</v>
      </c>
      <c r="R2517" t="s">
        <v>8310</v>
      </c>
      <c r="S2517" s="14">
        <f t="shared" si="78"/>
        <v>42373.712418981479</v>
      </c>
      <c r="T2517">
        <f t="shared" si="79"/>
        <v>2016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 s="16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>ROUND(E2518/D2518*100,0)</f>
        <v>118</v>
      </c>
      <c r="P2518" s="13">
        <f>IFERROR(ROUND(E2518/L2518,2),0)</f>
        <v>29.58</v>
      </c>
      <c r="Q2518" s="18" t="s">
        <v>8323</v>
      </c>
      <c r="R2518" t="s">
        <v>8326</v>
      </c>
      <c r="S2518" s="14">
        <f t="shared" si="78"/>
        <v>42141.541134259256</v>
      </c>
      <c r="T2518">
        <f t="shared" si="79"/>
        <v>2015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 s="16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>ROUND(E2519/D2519*100,0)</f>
        <v>101</v>
      </c>
      <c r="P2519" s="13">
        <f>IFERROR(ROUND(E2519/L2519,2),0)</f>
        <v>33.57</v>
      </c>
      <c r="Q2519" s="18" t="s">
        <v>8323</v>
      </c>
      <c r="R2519" t="s">
        <v>8326</v>
      </c>
      <c r="S2519" s="14">
        <f t="shared" si="78"/>
        <v>41821.698599537034</v>
      </c>
      <c r="T2519">
        <f t="shared" si="79"/>
        <v>2014</v>
      </c>
    </row>
    <row r="2520" spans="1:20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 s="16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>ROUND(E2520/D2520*100,0)</f>
        <v>25</v>
      </c>
      <c r="P2520" s="13">
        <f>IFERROR(ROUND(E2520/L2520,2),0)</f>
        <v>46.73</v>
      </c>
      <c r="Q2520" s="18" t="s">
        <v>8311</v>
      </c>
      <c r="R2520" t="s">
        <v>8352</v>
      </c>
      <c r="S2520" s="14">
        <f t="shared" si="78"/>
        <v>41365.904594907406</v>
      </c>
      <c r="T2520">
        <f t="shared" si="79"/>
        <v>2013</v>
      </c>
    </row>
    <row r="2521" spans="1:20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 s="16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>ROUND(E2521/D2521*100,0)</f>
        <v>0</v>
      </c>
      <c r="P2521" s="13">
        <f>IFERROR(ROUND(E2521/L2521,2),0)</f>
        <v>100</v>
      </c>
      <c r="Q2521" s="18" t="s">
        <v>8308</v>
      </c>
      <c r="R2521" t="s">
        <v>8310</v>
      </c>
      <c r="S2521" s="14">
        <f t="shared" si="78"/>
        <v>42173.843240740738</v>
      </c>
      <c r="T2521">
        <f t="shared" si="79"/>
        <v>2015</v>
      </c>
    </row>
    <row r="2522" spans="1:20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 s="16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>ROUND(E2522/D2522*100,0)</f>
        <v>100</v>
      </c>
      <c r="P2522" s="13">
        <f>IFERROR(ROUND(E2522/L2522,2),0)</f>
        <v>50</v>
      </c>
      <c r="Q2522" s="18" t="s">
        <v>8327</v>
      </c>
      <c r="R2522" t="s">
        <v>8331</v>
      </c>
      <c r="S2522" s="14">
        <f t="shared" si="78"/>
        <v>41116.758125</v>
      </c>
      <c r="T2522">
        <f t="shared" si="79"/>
        <v>2012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 s="16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>ROUND(E2523/D2523*100,0)</f>
        <v>139</v>
      </c>
      <c r="P2523" s="13">
        <f>IFERROR(ROUND(E2523/L2523,2),0)</f>
        <v>57.92</v>
      </c>
      <c r="Q2523" s="18" t="s">
        <v>8323</v>
      </c>
      <c r="R2523" t="s">
        <v>8326</v>
      </c>
      <c r="S2523" s="14">
        <f t="shared" si="78"/>
        <v>42643.632858796293</v>
      </c>
      <c r="T2523">
        <f t="shared" si="79"/>
        <v>2016</v>
      </c>
    </row>
    <row r="2524" spans="1:20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 s="16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>ROUND(E2524/D2524*100,0)</f>
        <v>1</v>
      </c>
      <c r="P2524" s="13">
        <f>IFERROR(ROUND(E2524/L2524,2),0)</f>
        <v>76.67</v>
      </c>
      <c r="Q2524" s="18" t="s">
        <v>8308</v>
      </c>
      <c r="R2524" t="s">
        <v>8342</v>
      </c>
      <c r="S2524" s="14">
        <f t="shared" si="78"/>
        <v>42489.772326388891</v>
      </c>
      <c r="T2524">
        <f t="shared" si="79"/>
        <v>2016</v>
      </c>
    </row>
    <row r="2525" spans="1:20" ht="48" x14ac:dyDescent="0.2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 s="16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>ROUND(E2525/D2525*100,0)</f>
        <v>5</v>
      </c>
      <c r="P2525" s="13">
        <f>IFERROR(ROUND(E2525/L2525,2),0)</f>
        <v>27.36</v>
      </c>
      <c r="Q2525" s="18" t="s">
        <v>8308</v>
      </c>
      <c r="R2525" t="s">
        <v>8310</v>
      </c>
      <c r="S2525" s="14">
        <f t="shared" si="78"/>
        <v>42090.831273148149</v>
      </c>
      <c r="T2525">
        <f t="shared" si="79"/>
        <v>2015</v>
      </c>
    </row>
    <row r="2526" spans="1:20" ht="48" x14ac:dyDescent="0.2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 s="1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>ROUND(E2526/D2526*100,0)</f>
        <v>137</v>
      </c>
      <c r="P2526" s="13">
        <f>IFERROR(ROUND(E2526/L2526,2),0)</f>
        <v>45.6</v>
      </c>
      <c r="Q2526" s="18" t="s">
        <v>8321</v>
      </c>
      <c r="R2526" t="s">
        <v>8322</v>
      </c>
      <c r="S2526" s="14">
        <f t="shared" si="78"/>
        <v>42543.862777777773</v>
      </c>
      <c r="T2526">
        <f t="shared" si="79"/>
        <v>2016</v>
      </c>
    </row>
    <row r="2527" spans="1:20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 s="16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>ROUND(E2527/D2527*100,0)</f>
        <v>137</v>
      </c>
      <c r="P2527" s="13">
        <f>IFERROR(ROUND(E2527/L2527,2),0)</f>
        <v>26.27</v>
      </c>
      <c r="Q2527" s="18" t="s">
        <v>8327</v>
      </c>
      <c r="R2527" t="s">
        <v>8328</v>
      </c>
      <c r="S2527" s="14">
        <f t="shared" si="78"/>
        <v>40671.637511574074</v>
      </c>
      <c r="T2527">
        <f t="shared" si="79"/>
        <v>2011</v>
      </c>
    </row>
    <row r="2528" spans="1:20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 s="16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>ROUND(E2528/D2528*100,0)</f>
        <v>113</v>
      </c>
      <c r="P2528" s="13">
        <f>IFERROR(ROUND(E2528/L2528,2),0)</f>
        <v>23.45</v>
      </c>
      <c r="Q2528" s="18" t="s">
        <v>8327</v>
      </c>
      <c r="R2528" t="s">
        <v>8328</v>
      </c>
      <c r="S2528" s="14">
        <f t="shared" si="78"/>
        <v>41053.772858796299</v>
      </c>
      <c r="T2528">
        <f t="shared" si="79"/>
        <v>2012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 s="16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>ROUND(E2529/D2529*100,0)</f>
        <v>170</v>
      </c>
      <c r="P2529" s="13">
        <f>IFERROR(ROUND(E2529/L2529,2),0)</f>
        <v>39.97</v>
      </c>
      <c r="Q2529" s="18" t="s">
        <v>8327</v>
      </c>
      <c r="R2529" t="s">
        <v>8331</v>
      </c>
      <c r="S2529" s="14">
        <f t="shared" si="78"/>
        <v>40379.23096064815</v>
      </c>
      <c r="T2529">
        <f t="shared" si="79"/>
        <v>2010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 s="16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>ROUND(E2530/D2530*100,0)</f>
        <v>3</v>
      </c>
      <c r="P2530" s="13">
        <f>IFERROR(ROUND(E2530/L2530,2),0)</f>
        <v>37.67</v>
      </c>
      <c r="Q2530" s="18" t="s">
        <v>8316</v>
      </c>
      <c r="R2530" t="s">
        <v>8334</v>
      </c>
      <c r="S2530" s="14">
        <f t="shared" si="78"/>
        <v>42479.566388888896</v>
      </c>
      <c r="T2530">
        <f t="shared" si="79"/>
        <v>2016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 s="16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>ROUND(E2531/D2531*100,0)</f>
        <v>45</v>
      </c>
      <c r="P2531" s="13">
        <f>IFERROR(ROUND(E2531/L2531,2),0)</f>
        <v>56.42</v>
      </c>
      <c r="Q2531" s="18" t="s">
        <v>8313</v>
      </c>
      <c r="R2531" t="s">
        <v>8355</v>
      </c>
      <c r="S2531" s="14">
        <f t="shared" si="78"/>
        <v>42525.153055555551</v>
      </c>
      <c r="T2531">
        <f t="shared" si="79"/>
        <v>2016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 s="16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>ROUND(E2532/D2532*100,0)</f>
        <v>6</v>
      </c>
      <c r="P2532" s="13">
        <f>IFERROR(ROUND(E2532/L2532,2),0)</f>
        <v>52</v>
      </c>
      <c r="Q2532" s="18" t="s">
        <v>8321</v>
      </c>
      <c r="R2532" t="s">
        <v>8339</v>
      </c>
      <c r="S2532" s="14">
        <f t="shared" si="78"/>
        <v>41778.766724537039</v>
      </c>
      <c r="T2532">
        <f t="shared" si="79"/>
        <v>2014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 s="16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>ROUND(E2533/D2533*100,0)</f>
        <v>135</v>
      </c>
      <c r="P2533" s="13">
        <f>IFERROR(ROUND(E2533/L2533,2),0)</f>
        <v>51.92</v>
      </c>
      <c r="Q2533" s="18" t="s">
        <v>8313</v>
      </c>
      <c r="R2533" t="s">
        <v>8314</v>
      </c>
      <c r="S2533" s="14">
        <f t="shared" si="78"/>
        <v>41852.665798611109</v>
      </c>
      <c r="T2533">
        <f t="shared" si="79"/>
        <v>2014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 s="16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>ROUND(E2534/D2534*100,0)</f>
        <v>27</v>
      </c>
      <c r="P2534" s="13">
        <f>IFERROR(ROUND(E2534/L2534,2),0)</f>
        <v>51.62</v>
      </c>
      <c r="Q2534" s="18" t="s">
        <v>8323</v>
      </c>
      <c r="R2534" t="s">
        <v>8326</v>
      </c>
      <c r="S2534" s="14">
        <f t="shared" si="78"/>
        <v>42058.792476851857</v>
      </c>
      <c r="T2534">
        <f t="shared" si="79"/>
        <v>2015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 s="16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>ROUND(E2535/D2535*100,0)</f>
        <v>1</v>
      </c>
      <c r="P2535" s="13">
        <f>IFERROR(ROUND(E2535/L2535,2),0)</f>
        <v>47.86</v>
      </c>
      <c r="Q2535" s="18" t="s">
        <v>8308</v>
      </c>
      <c r="R2535" t="s">
        <v>8342</v>
      </c>
      <c r="S2535" s="14">
        <f t="shared" si="78"/>
        <v>42425.970092592594</v>
      </c>
      <c r="T2535">
        <f t="shared" si="79"/>
        <v>2016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 s="1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>ROUND(E2536/D2536*100,0)</f>
        <v>9</v>
      </c>
      <c r="P2536" s="13">
        <f>IFERROR(ROUND(E2536/L2536,2),0)</f>
        <v>41.75</v>
      </c>
      <c r="Q2536" s="18" t="s">
        <v>8308</v>
      </c>
      <c r="R2536" t="s">
        <v>8310</v>
      </c>
      <c r="S2536" s="14">
        <f t="shared" si="78"/>
        <v>42382.843287037031</v>
      </c>
      <c r="T2536">
        <f t="shared" si="79"/>
        <v>2016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 s="16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>ROUND(E2537/D2537*100,0)</f>
        <v>133</v>
      </c>
      <c r="P2537" s="13">
        <f>IFERROR(ROUND(E2537/L2537,2),0)</f>
        <v>51.23</v>
      </c>
      <c r="Q2537" s="18" t="s">
        <v>8323</v>
      </c>
      <c r="R2537" t="s">
        <v>8326</v>
      </c>
      <c r="S2537" s="14">
        <f t="shared" si="78"/>
        <v>41900.243159722224</v>
      </c>
      <c r="T2537">
        <f t="shared" si="79"/>
        <v>2014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 s="16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>ROUND(E2538/D2538*100,0)</f>
        <v>133</v>
      </c>
      <c r="P2538" s="13">
        <f>IFERROR(ROUND(E2538/L2538,2),0)</f>
        <v>26.61</v>
      </c>
      <c r="Q2538" s="18" t="s">
        <v>8323</v>
      </c>
      <c r="R2538" t="s">
        <v>8326</v>
      </c>
      <c r="S2538" s="14">
        <f t="shared" si="78"/>
        <v>42758.368078703701</v>
      </c>
      <c r="T2538">
        <f t="shared" si="79"/>
        <v>2017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 s="16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>ROUND(E2539/D2539*100,0)</f>
        <v>132</v>
      </c>
      <c r="P2539" s="13">
        <f>IFERROR(ROUND(E2539/L2539,2),0)</f>
        <v>36.67</v>
      </c>
      <c r="Q2539" s="18" t="s">
        <v>8323</v>
      </c>
      <c r="R2539" t="s">
        <v>8326</v>
      </c>
      <c r="S2539" s="14">
        <f t="shared" si="78"/>
        <v>42177.761782407411</v>
      </c>
      <c r="T2539">
        <f t="shared" si="79"/>
        <v>2015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 s="16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>ROUND(E2540/D2540*100,0)</f>
        <v>101</v>
      </c>
      <c r="P2540" s="13">
        <f>IFERROR(ROUND(E2540/L2540,2),0)</f>
        <v>41.13</v>
      </c>
      <c r="Q2540" s="18" t="s">
        <v>8323</v>
      </c>
      <c r="R2540" t="s">
        <v>8326</v>
      </c>
      <c r="S2540" s="14">
        <f t="shared" si="78"/>
        <v>42088.723692129628</v>
      </c>
      <c r="T2540">
        <f t="shared" si="79"/>
        <v>2015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 s="16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>ROUND(E2541/D2541*100,0)</f>
        <v>37</v>
      </c>
      <c r="P2541" s="13">
        <f>IFERROR(ROUND(E2541/L2541,2),0)</f>
        <v>46.93</v>
      </c>
      <c r="Q2541" s="18" t="s">
        <v>8323</v>
      </c>
      <c r="R2541" t="s">
        <v>8326</v>
      </c>
      <c r="S2541" s="14">
        <f t="shared" si="78"/>
        <v>42142.768819444449</v>
      </c>
      <c r="T2541">
        <f t="shared" si="79"/>
        <v>2015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 s="16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>ROUND(E2542/D2542*100,0)</f>
        <v>26</v>
      </c>
      <c r="P2542" s="13">
        <f>IFERROR(ROUND(E2542/L2542,2),0)</f>
        <v>218.33</v>
      </c>
      <c r="Q2542" s="18" t="s">
        <v>8313</v>
      </c>
      <c r="R2542" t="s">
        <v>8353</v>
      </c>
      <c r="S2542" s="14">
        <f t="shared" si="78"/>
        <v>41807.118495370371</v>
      </c>
      <c r="T2542">
        <f t="shared" si="79"/>
        <v>2014</v>
      </c>
    </row>
    <row r="2543" spans="1:20" ht="48" x14ac:dyDescent="0.2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 s="16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>ROUND(E2543/D2543*100,0)</f>
        <v>13</v>
      </c>
      <c r="P2543" s="13">
        <f>IFERROR(ROUND(E2543/L2543,2),0)</f>
        <v>93</v>
      </c>
      <c r="Q2543" s="18" t="s">
        <v>8323</v>
      </c>
      <c r="R2543" t="s">
        <v>8326</v>
      </c>
      <c r="S2543" s="14">
        <f t="shared" si="78"/>
        <v>42265.683182870373</v>
      </c>
      <c r="T2543">
        <f t="shared" si="79"/>
        <v>2015</v>
      </c>
    </row>
    <row r="2544" spans="1:20" ht="48" x14ac:dyDescent="0.2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 s="16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>ROUND(E2544/D2544*100,0)</f>
        <v>14</v>
      </c>
      <c r="P2544" s="13">
        <f>IFERROR(ROUND(E2544/L2544,2),0)</f>
        <v>65.099999999999994</v>
      </c>
      <c r="Q2544" s="18" t="s">
        <v>8313</v>
      </c>
      <c r="R2544" t="s">
        <v>8314</v>
      </c>
      <c r="S2544" s="14">
        <f t="shared" si="78"/>
        <v>42025.357094907406</v>
      </c>
      <c r="T2544">
        <f t="shared" si="79"/>
        <v>2015</v>
      </c>
    </row>
    <row r="2545" spans="1:20" ht="48" x14ac:dyDescent="0.2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 s="16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>ROUND(E2545/D2545*100,0)</f>
        <v>7</v>
      </c>
      <c r="P2545" s="13">
        <f>IFERROR(ROUND(E2545/L2545,2),0)</f>
        <v>216.67</v>
      </c>
      <c r="Q2545" s="18" t="s">
        <v>8327</v>
      </c>
      <c r="R2545" t="s">
        <v>8330</v>
      </c>
      <c r="S2545" s="14">
        <f t="shared" si="78"/>
        <v>42129.82540509259</v>
      </c>
      <c r="T2545">
        <f t="shared" si="79"/>
        <v>2015</v>
      </c>
    </row>
    <row r="2546" spans="1:20" ht="48" x14ac:dyDescent="0.2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 s="1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>ROUND(E2546/D2546*100,0)</f>
        <v>11</v>
      </c>
      <c r="P2546" s="13">
        <f>IFERROR(ROUND(E2546/L2546,2),0)</f>
        <v>108.33</v>
      </c>
      <c r="Q2546" s="18" t="s">
        <v>8323</v>
      </c>
      <c r="R2546" t="s">
        <v>8326</v>
      </c>
      <c r="S2546" s="14">
        <f t="shared" si="78"/>
        <v>42672.955138888887</v>
      </c>
      <c r="T2546">
        <f t="shared" si="79"/>
        <v>2016</v>
      </c>
    </row>
    <row r="2547" spans="1:20" ht="32" x14ac:dyDescent="0.2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 s="16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>ROUND(E2547/D2547*100,0)</f>
        <v>13</v>
      </c>
      <c r="P2547" s="13">
        <f>IFERROR(ROUND(E2547/L2547,2),0)</f>
        <v>65</v>
      </c>
      <c r="Q2547" s="18" t="s">
        <v>8311</v>
      </c>
      <c r="R2547" t="s">
        <v>8349</v>
      </c>
      <c r="S2547" s="14">
        <f t="shared" si="78"/>
        <v>42140.879259259258</v>
      </c>
      <c r="T2547">
        <f t="shared" si="79"/>
        <v>2015</v>
      </c>
    </row>
    <row r="2548" spans="1:20" ht="48" x14ac:dyDescent="0.2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 s="16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>ROUND(E2548/D2548*100,0)</f>
        <v>27</v>
      </c>
      <c r="P2548" s="13">
        <f>IFERROR(ROUND(E2548/L2548,2),0)</f>
        <v>46.43</v>
      </c>
      <c r="Q2548" s="18" t="s">
        <v>8323</v>
      </c>
      <c r="R2548" t="s">
        <v>8326</v>
      </c>
      <c r="S2548" s="14">
        <f t="shared" si="78"/>
        <v>41841.651597222226</v>
      </c>
      <c r="T2548">
        <f t="shared" si="79"/>
        <v>2014</v>
      </c>
    </row>
    <row r="2549" spans="1:20" ht="48" x14ac:dyDescent="0.2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 s="16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>ROUND(E2549/D2549*100,0)</f>
        <v>130</v>
      </c>
      <c r="P2549" s="13">
        <f>IFERROR(ROUND(E2549/L2549,2),0)</f>
        <v>50</v>
      </c>
      <c r="Q2549" s="18" t="s">
        <v>8323</v>
      </c>
      <c r="R2549" t="s">
        <v>8326</v>
      </c>
      <c r="S2549" s="14">
        <f t="shared" si="78"/>
        <v>42053.106111111112</v>
      </c>
      <c r="T2549">
        <f t="shared" si="79"/>
        <v>2015</v>
      </c>
    </row>
    <row r="2550" spans="1:20" ht="48" x14ac:dyDescent="0.2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 s="16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>ROUND(E2550/D2550*100,0)</f>
        <v>130</v>
      </c>
      <c r="P2550" s="13">
        <f>IFERROR(ROUND(E2550/L2550,2),0)</f>
        <v>46.43</v>
      </c>
      <c r="Q2550" s="18" t="s">
        <v>8323</v>
      </c>
      <c r="R2550" t="s">
        <v>8326</v>
      </c>
      <c r="S2550" s="14">
        <f t="shared" si="78"/>
        <v>42053.733078703706</v>
      </c>
      <c r="T2550">
        <f t="shared" si="79"/>
        <v>2015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 s="16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>ROUND(E2551/D2551*100,0)</f>
        <v>0</v>
      </c>
      <c r="P2551" s="13">
        <f>IFERROR(ROUND(E2551/L2551,2),0)</f>
        <v>92.14</v>
      </c>
      <c r="Q2551" s="18" t="s">
        <v>8323</v>
      </c>
      <c r="R2551" t="s">
        <v>8324</v>
      </c>
      <c r="S2551" s="14">
        <f t="shared" si="78"/>
        <v>42111.684027777781</v>
      </c>
      <c r="T2551">
        <f t="shared" si="79"/>
        <v>2015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 s="16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>ROUND(E2552/D2552*100,0)</f>
        <v>16</v>
      </c>
      <c r="P2552" s="13">
        <f>IFERROR(ROUND(E2552/L2552,2),0)</f>
        <v>53.75</v>
      </c>
      <c r="Q2552" s="18" t="s">
        <v>8323</v>
      </c>
      <c r="R2552" t="s">
        <v>8326</v>
      </c>
      <c r="S2552" s="14">
        <f t="shared" si="78"/>
        <v>42803.579224537039</v>
      </c>
      <c r="T2552">
        <f t="shared" si="79"/>
        <v>2017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 s="16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>ROUND(E2553/D2553*100,0)</f>
        <v>31</v>
      </c>
      <c r="P2553" s="13">
        <f>IFERROR(ROUND(E2553/L2553,2),0)</f>
        <v>21.47</v>
      </c>
      <c r="Q2553" s="18" t="s">
        <v>8327</v>
      </c>
      <c r="R2553" t="s">
        <v>8350</v>
      </c>
      <c r="S2553" s="14">
        <f t="shared" si="78"/>
        <v>41037.829918981479</v>
      </c>
      <c r="T2553">
        <f t="shared" si="79"/>
        <v>2012</v>
      </c>
    </row>
    <row r="2554" spans="1:20" ht="48" x14ac:dyDescent="0.2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 s="16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>ROUND(E2554/D2554*100,0)</f>
        <v>21</v>
      </c>
      <c r="P2554" s="13">
        <f>IFERROR(ROUND(E2554/L2554,2),0)</f>
        <v>45.79</v>
      </c>
      <c r="Q2554" s="18" t="s">
        <v>8323</v>
      </c>
      <c r="R2554" t="s">
        <v>8326</v>
      </c>
      <c r="S2554" s="14">
        <f t="shared" si="78"/>
        <v>42640.278171296297</v>
      </c>
      <c r="T2554">
        <f t="shared" si="79"/>
        <v>2016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 s="16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>ROUND(E2555/D2555*100,0)</f>
        <v>32</v>
      </c>
      <c r="P2555" s="13">
        <f>IFERROR(ROUND(E2555/L2555,2),0)</f>
        <v>40.06</v>
      </c>
      <c r="Q2555" s="18" t="s">
        <v>8323</v>
      </c>
      <c r="R2555" t="s">
        <v>8326</v>
      </c>
      <c r="S2555" s="14">
        <f t="shared" si="78"/>
        <v>41816.950370370374</v>
      </c>
      <c r="T2555">
        <f t="shared" si="79"/>
        <v>2014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 s="1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>ROUND(E2556/D2556*100,0)</f>
        <v>32</v>
      </c>
      <c r="P2556" s="13">
        <f>IFERROR(ROUND(E2556/L2556,2),0)</f>
        <v>33.74</v>
      </c>
      <c r="Q2556" s="18" t="s">
        <v>8323</v>
      </c>
      <c r="R2556" t="s">
        <v>8326</v>
      </c>
      <c r="S2556" s="14">
        <f t="shared" si="78"/>
        <v>42399.707407407404</v>
      </c>
      <c r="T2556">
        <f t="shared" si="79"/>
        <v>2016</v>
      </c>
    </row>
    <row r="2557" spans="1:20" ht="48" x14ac:dyDescent="0.2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 s="16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>ROUND(E2557/D2557*100,0)</f>
        <v>128</v>
      </c>
      <c r="P2557" s="13">
        <f>IFERROR(ROUND(E2557/L2557,2),0)</f>
        <v>21.37</v>
      </c>
      <c r="Q2557" s="18" t="s">
        <v>8327</v>
      </c>
      <c r="R2557" t="s">
        <v>8329</v>
      </c>
      <c r="S2557" s="14">
        <f t="shared" si="78"/>
        <v>42692.109328703707</v>
      </c>
      <c r="T2557">
        <f t="shared" si="79"/>
        <v>2016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 s="16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>ROUND(E2558/D2558*100,0)</f>
        <v>1</v>
      </c>
      <c r="P2558" s="13">
        <f>IFERROR(ROUND(E2558/L2558,2),0)</f>
        <v>91.43</v>
      </c>
      <c r="Q2558" s="18" t="s">
        <v>8321</v>
      </c>
      <c r="R2558" t="s">
        <v>8325</v>
      </c>
      <c r="S2558" s="14">
        <f t="shared" si="78"/>
        <v>41841.762743055559</v>
      </c>
      <c r="T2558">
        <f t="shared" si="79"/>
        <v>2014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 s="16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>ROUND(E2559/D2559*100,0)</f>
        <v>3</v>
      </c>
      <c r="P2559" s="13">
        <f>IFERROR(ROUND(E2559/L2559,2),0)</f>
        <v>64</v>
      </c>
      <c r="Q2559" s="18" t="s">
        <v>8321</v>
      </c>
      <c r="R2559" t="s">
        <v>8339</v>
      </c>
      <c r="S2559" s="14">
        <f t="shared" si="78"/>
        <v>41156.958993055552</v>
      </c>
      <c r="T2559">
        <f t="shared" si="79"/>
        <v>2012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 s="16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>ROUND(E2560/D2560*100,0)</f>
        <v>18</v>
      </c>
      <c r="P2560" s="13">
        <f>IFERROR(ROUND(E2560/L2560,2),0)</f>
        <v>58.18</v>
      </c>
      <c r="Q2560" s="18" t="s">
        <v>8327</v>
      </c>
      <c r="R2560" t="s">
        <v>8350</v>
      </c>
      <c r="S2560" s="14">
        <f t="shared" si="78"/>
        <v>42025.637939814813</v>
      </c>
      <c r="T2560">
        <f t="shared" si="79"/>
        <v>2015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 s="16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>ROUND(E2561/D2561*100,0)</f>
        <v>128</v>
      </c>
      <c r="P2561" s="13">
        <f>IFERROR(ROUND(E2561/L2561,2),0)</f>
        <v>37.65</v>
      </c>
      <c r="Q2561" s="18" t="s">
        <v>8327</v>
      </c>
      <c r="R2561" t="s">
        <v>8328</v>
      </c>
      <c r="S2561" s="14">
        <f t="shared" si="78"/>
        <v>40893.992962962962</v>
      </c>
      <c r="T2561">
        <f t="shared" si="79"/>
        <v>2011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 s="16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>ROUND(E2562/D2562*100,0)</f>
        <v>128</v>
      </c>
      <c r="P2562" s="13">
        <f>IFERROR(ROUND(E2562/L2562,2),0)</f>
        <v>29.05</v>
      </c>
      <c r="Q2562" s="18" t="s">
        <v>8323</v>
      </c>
      <c r="R2562" t="s">
        <v>8326</v>
      </c>
      <c r="S2562" s="14">
        <f t="shared" si="78"/>
        <v>42789.462430555555</v>
      </c>
      <c r="T2562">
        <f t="shared" si="79"/>
        <v>2017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 s="16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>ROUND(E2563/D2563*100,0)</f>
        <v>1</v>
      </c>
      <c r="P2563" s="13">
        <f>IFERROR(ROUND(E2563/L2563,2),0)</f>
        <v>24.5</v>
      </c>
      <c r="Q2563" s="18" t="s">
        <v>8308</v>
      </c>
      <c r="R2563" t="s">
        <v>8318</v>
      </c>
      <c r="S2563" s="14">
        <f t="shared" ref="S2563:S2626" si="80">(((J2563/60)/60)/24)+DATE(1970,1,1)</f>
        <v>41890.511319444442</v>
      </c>
      <c r="T2563">
        <f t="shared" ref="T2563:T2626" si="81">YEAR(S2563)</f>
        <v>2014</v>
      </c>
    </row>
    <row r="2564" spans="1:20" ht="48" x14ac:dyDescent="0.2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 s="16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>ROUND(E2564/D2564*100,0)</f>
        <v>1</v>
      </c>
      <c r="P2564" s="13">
        <f>IFERROR(ROUND(E2564/L2564,2),0)</f>
        <v>90.86</v>
      </c>
      <c r="Q2564" s="18" t="s">
        <v>8308</v>
      </c>
      <c r="R2564" t="s">
        <v>8310</v>
      </c>
      <c r="S2564" s="14">
        <f t="shared" si="80"/>
        <v>41913.521064814813</v>
      </c>
      <c r="T2564">
        <f t="shared" si="81"/>
        <v>2014</v>
      </c>
    </row>
    <row r="2565" spans="1:20" ht="32" x14ac:dyDescent="0.2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 s="16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>ROUND(E2565/D2565*100,0)</f>
        <v>106</v>
      </c>
      <c r="P2565" s="13">
        <f>IFERROR(ROUND(E2565/L2565,2),0)</f>
        <v>70.67</v>
      </c>
      <c r="Q2565" s="18" t="s">
        <v>8323</v>
      </c>
      <c r="R2565" t="s">
        <v>8324</v>
      </c>
      <c r="S2565" s="14">
        <f t="shared" si="80"/>
        <v>42465.16851851852</v>
      </c>
      <c r="T2565">
        <f t="shared" si="81"/>
        <v>2016</v>
      </c>
    </row>
    <row r="2566" spans="1:20" ht="48" x14ac:dyDescent="0.2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 s="1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>ROUND(E2566/D2566*100,0)</f>
        <v>127</v>
      </c>
      <c r="P2566" s="13">
        <f>IFERROR(ROUND(E2566/L2566,2),0)</f>
        <v>37.409999999999997</v>
      </c>
      <c r="Q2566" s="18" t="s">
        <v>8321</v>
      </c>
      <c r="R2566" t="s">
        <v>8343</v>
      </c>
      <c r="S2566" s="14">
        <f t="shared" si="80"/>
        <v>40730.896354166667</v>
      </c>
      <c r="T2566">
        <f t="shared" si="81"/>
        <v>2011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 s="16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>ROUND(E2567/D2567*100,0)</f>
        <v>25</v>
      </c>
      <c r="P2567" s="13">
        <f>IFERROR(ROUND(E2567/L2567,2),0)</f>
        <v>57.73</v>
      </c>
      <c r="Q2567" s="18" t="s">
        <v>8327</v>
      </c>
      <c r="R2567" t="s">
        <v>8330</v>
      </c>
      <c r="S2567" s="14">
        <f t="shared" si="80"/>
        <v>42801.43104166667</v>
      </c>
      <c r="T2567">
        <f t="shared" si="81"/>
        <v>2017</v>
      </c>
    </row>
    <row r="2568" spans="1:20" ht="48" x14ac:dyDescent="0.2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 s="16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>ROUND(E2568/D2568*100,0)</f>
        <v>127</v>
      </c>
      <c r="P2568" s="13">
        <f>IFERROR(ROUND(E2568/L2568,2),0)</f>
        <v>22.61</v>
      </c>
      <c r="Q2568" s="18" t="s">
        <v>8323</v>
      </c>
      <c r="R2568" t="s">
        <v>8326</v>
      </c>
      <c r="S2568" s="14">
        <f t="shared" si="80"/>
        <v>42503.539976851855</v>
      </c>
      <c r="T2568">
        <f t="shared" si="81"/>
        <v>2016</v>
      </c>
    </row>
    <row r="2569" spans="1:20" ht="48" x14ac:dyDescent="0.2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 s="16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>ROUND(E2569/D2569*100,0)</f>
        <v>181</v>
      </c>
      <c r="P2569" s="13">
        <f>IFERROR(ROUND(E2569/L2569,2),0)</f>
        <v>33.32</v>
      </c>
      <c r="Q2569" s="18" t="s">
        <v>8327</v>
      </c>
      <c r="R2569" t="s">
        <v>8331</v>
      </c>
      <c r="S2569" s="14">
        <f t="shared" si="80"/>
        <v>42198.750254629631</v>
      </c>
      <c r="T2569">
        <f t="shared" si="81"/>
        <v>2015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 s="16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>ROUND(E2570/D2570*100,0)</f>
        <v>140</v>
      </c>
      <c r="P2570" s="13">
        <f>IFERROR(ROUND(E2570/L2570,2),0)</f>
        <v>28.73</v>
      </c>
      <c r="Q2570" s="18" t="s">
        <v>8321</v>
      </c>
      <c r="R2570" t="s">
        <v>8343</v>
      </c>
      <c r="S2570" s="14">
        <f t="shared" si="80"/>
        <v>40918.738935185182</v>
      </c>
      <c r="T2570">
        <f t="shared" si="81"/>
        <v>2012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 s="16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>ROUND(E2571/D2571*100,0)</f>
        <v>126</v>
      </c>
      <c r="P2571" s="13">
        <f>IFERROR(ROUND(E2571/L2571,2),0)</f>
        <v>17.53</v>
      </c>
      <c r="Q2571" s="18" t="s">
        <v>8323</v>
      </c>
      <c r="R2571" t="s">
        <v>8326</v>
      </c>
      <c r="S2571" s="14">
        <f t="shared" si="80"/>
        <v>42480.479861111111</v>
      </c>
      <c r="T2571">
        <f t="shared" si="81"/>
        <v>2016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 s="16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>ROUND(E2572/D2572*100,0)</f>
        <v>126</v>
      </c>
      <c r="P2572" s="13">
        <f>IFERROR(ROUND(E2572/L2572,2),0)</f>
        <v>78.88</v>
      </c>
      <c r="Q2572" s="18" t="s">
        <v>8323</v>
      </c>
      <c r="R2572" t="s">
        <v>8326</v>
      </c>
      <c r="S2572" s="14">
        <f t="shared" si="80"/>
        <v>42289.761192129634</v>
      </c>
      <c r="T2572">
        <f t="shared" si="81"/>
        <v>2015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 s="16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>ROUND(E2573/D2573*100,0)</f>
        <v>126</v>
      </c>
      <c r="P2573" s="13">
        <f>IFERROR(ROUND(E2573/L2573,2),0)</f>
        <v>31.5</v>
      </c>
      <c r="Q2573" s="18" t="s">
        <v>8321</v>
      </c>
      <c r="R2573" t="s">
        <v>8332</v>
      </c>
      <c r="S2573" s="14">
        <f t="shared" si="80"/>
        <v>42447.103518518517</v>
      </c>
      <c r="T2573">
        <f t="shared" si="81"/>
        <v>2016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 s="16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>ROUND(E2574/D2574*100,0)</f>
        <v>127</v>
      </c>
      <c r="P2574" s="13">
        <f>IFERROR(ROUND(E2574/L2574,2),0)</f>
        <v>62.8</v>
      </c>
      <c r="Q2574" s="18" t="s">
        <v>8308</v>
      </c>
      <c r="R2574" t="s">
        <v>8309</v>
      </c>
      <c r="S2574" s="14">
        <f t="shared" si="80"/>
        <v>42115.853888888887</v>
      </c>
      <c r="T2574">
        <f t="shared" si="81"/>
        <v>2015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 s="16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>ROUND(E2575/D2575*100,0)</f>
        <v>13</v>
      </c>
      <c r="P2575" s="13">
        <f>IFERROR(ROUND(E2575/L2575,2),0)</f>
        <v>25</v>
      </c>
      <c r="Q2575" s="18" t="s">
        <v>8313</v>
      </c>
      <c r="R2575" t="s">
        <v>8353</v>
      </c>
      <c r="S2575" s="14">
        <f t="shared" si="80"/>
        <v>42345.951539351852</v>
      </c>
      <c r="T2575">
        <f t="shared" si="81"/>
        <v>2015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 s="1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>ROUND(E2576/D2576*100,0)</f>
        <v>21</v>
      </c>
      <c r="P2576" s="13">
        <f>IFERROR(ROUND(E2576/L2576,2),0)</f>
        <v>52.08</v>
      </c>
      <c r="Q2576" s="18" t="s">
        <v>8323</v>
      </c>
      <c r="R2576" t="s">
        <v>8326</v>
      </c>
      <c r="S2576" s="14">
        <f t="shared" si="80"/>
        <v>42701.908807870372</v>
      </c>
      <c r="T2576">
        <f t="shared" si="81"/>
        <v>2016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 s="16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>ROUND(E2577/D2577*100,0)</f>
        <v>18</v>
      </c>
      <c r="P2577" s="13">
        <f>IFERROR(ROUND(E2577/L2577,2),0)</f>
        <v>36.590000000000003</v>
      </c>
      <c r="Q2577" s="18" t="s">
        <v>8323</v>
      </c>
      <c r="R2577" t="s">
        <v>8326</v>
      </c>
      <c r="S2577" s="14">
        <f t="shared" si="80"/>
        <v>42606.056863425925</v>
      </c>
      <c r="T2577">
        <f t="shared" si="81"/>
        <v>2016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 s="16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>ROUND(E2578/D2578*100,0)</f>
        <v>3</v>
      </c>
      <c r="P2578" s="13">
        <f>IFERROR(ROUND(E2578/L2578,2),0)</f>
        <v>88.71</v>
      </c>
      <c r="Q2578" s="18" t="s">
        <v>8308</v>
      </c>
      <c r="R2578" t="s">
        <v>8310</v>
      </c>
      <c r="S2578" s="14">
        <f t="shared" si="80"/>
        <v>42535.492280092592</v>
      </c>
      <c r="T2578">
        <f t="shared" si="81"/>
        <v>2016</v>
      </c>
    </row>
    <row r="2579" spans="1:20" ht="48" x14ac:dyDescent="0.2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 s="16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>ROUND(E2579/D2579*100,0)</f>
        <v>11</v>
      </c>
      <c r="P2579" s="13">
        <f>IFERROR(ROUND(E2579/L2579,2),0)</f>
        <v>51.67</v>
      </c>
      <c r="Q2579" s="18" t="s">
        <v>8323</v>
      </c>
      <c r="R2579" t="s">
        <v>8326</v>
      </c>
      <c r="S2579" s="14">
        <f t="shared" si="80"/>
        <v>41983.752847222218</v>
      </c>
      <c r="T2579">
        <f t="shared" si="81"/>
        <v>2014</v>
      </c>
    </row>
    <row r="2580" spans="1:20" ht="48" x14ac:dyDescent="0.2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 s="16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>ROUND(E2580/D2580*100,0)</f>
        <v>48</v>
      </c>
      <c r="P2580" s="13">
        <f>IFERROR(ROUND(E2580/L2580,2),0)</f>
        <v>62</v>
      </c>
      <c r="Q2580" s="18" t="s">
        <v>8323</v>
      </c>
      <c r="R2580" t="s">
        <v>8326</v>
      </c>
      <c r="S2580" s="14">
        <f t="shared" si="80"/>
        <v>41830.858344907407</v>
      </c>
      <c r="T2580">
        <f t="shared" si="81"/>
        <v>2014</v>
      </c>
    </row>
    <row r="2581" spans="1:20" ht="16" x14ac:dyDescent="0.2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 s="16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>ROUND(E2581/D2581*100,0)</f>
        <v>103</v>
      </c>
      <c r="P2581" s="13">
        <f>IFERROR(ROUND(E2581/L2581,2),0)</f>
        <v>56.36</v>
      </c>
      <c r="Q2581" s="18" t="s">
        <v>8327</v>
      </c>
      <c r="R2581" t="s">
        <v>8328</v>
      </c>
      <c r="S2581" s="14">
        <f t="shared" si="80"/>
        <v>40960.861562500002</v>
      </c>
      <c r="T2581">
        <f t="shared" si="81"/>
        <v>2012</v>
      </c>
    </row>
    <row r="2582" spans="1:20" ht="16" x14ac:dyDescent="0.2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 s="16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>ROUND(E2582/D2582*100,0)</f>
        <v>124</v>
      </c>
      <c r="P2582" s="13">
        <f>IFERROR(ROUND(E2582/L2582,2),0)</f>
        <v>38.75</v>
      </c>
      <c r="Q2582" s="18" t="s">
        <v>8327</v>
      </c>
      <c r="R2582" t="s">
        <v>8331</v>
      </c>
      <c r="S2582" s="14">
        <f t="shared" si="80"/>
        <v>41072.739953703705</v>
      </c>
      <c r="T2582">
        <f t="shared" si="81"/>
        <v>2012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 s="16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>ROUND(E2583/D2583*100,0)</f>
        <v>124</v>
      </c>
      <c r="P2583" s="13">
        <f>IFERROR(ROUND(E2583/L2583,2),0)</f>
        <v>29.43</v>
      </c>
      <c r="Q2583" s="18" t="s">
        <v>8323</v>
      </c>
      <c r="R2583" t="s">
        <v>8326</v>
      </c>
      <c r="S2583" s="14">
        <f t="shared" si="80"/>
        <v>42544.814328703709</v>
      </c>
      <c r="T2583">
        <f t="shared" si="81"/>
        <v>2016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 s="16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>ROUND(E2584/D2584*100,0)</f>
        <v>103</v>
      </c>
      <c r="P2584" s="13">
        <f>IFERROR(ROUND(E2584/L2584,2),0)</f>
        <v>205</v>
      </c>
      <c r="Q2584" s="18" t="s">
        <v>8308</v>
      </c>
      <c r="R2584" t="s">
        <v>8309</v>
      </c>
      <c r="S2584" s="14">
        <f t="shared" si="80"/>
        <v>42466.826180555552</v>
      </c>
      <c r="T2584">
        <f t="shared" si="81"/>
        <v>2016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 s="16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>ROUND(E2585/D2585*100,0)</f>
        <v>61</v>
      </c>
      <c r="P2585" s="13">
        <f>IFERROR(ROUND(E2585/L2585,2),0)</f>
        <v>203.67</v>
      </c>
      <c r="Q2585" s="18" t="s">
        <v>8323</v>
      </c>
      <c r="R2585" t="s">
        <v>8326</v>
      </c>
      <c r="S2585" s="14">
        <f t="shared" si="80"/>
        <v>42415.398032407407</v>
      </c>
      <c r="T2585">
        <f t="shared" si="81"/>
        <v>2016</v>
      </c>
    </row>
    <row r="2586" spans="1:20" ht="48" x14ac:dyDescent="0.2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 s="1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>ROUND(E2586/D2586*100,0)</f>
        <v>2</v>
      </c>
      <c r="P2586" s="13">
        <f>IFERROR(ROUND(E2586/L2586,2),0)</f>
        <v>67.78</v>
      </c>
      <c r="Q2586" s="18" t="s">
        <v>8323</v>
      </c>
      <c r="R2586" t="s">
        <v>8324</v>
      </c>
      <c r="S2586" s="14">
        <f t="shared" si="80"/>
        <v>42246.883784722217</v>
      </c>
      <c r="T2586">
        <f t="shared" si="81"/>
        <v>2015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 s="16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>ROUND(E2587/D2587*100,0)</f>
        <v>102</v>
      </c>
      <c r="P2587" s="13">
        <f>IFERROR(ROUND(E2587/L2587,2),0)</f>
        <v>43.57</v>
      </c>
      <c r="Q2587" s="18" t="s">
        <v>8327</v>
      </c>
      <c r="R2587" t="s">
        <v>8328</v>
      </c>
      <c r="S2587" s="14">
        <f t="shared" si="80"/>
        <v>41192.758506944447</v>
      </c>
      <c r="T2587">
        <f t="shared" si="81"/>
        <v>2012</v>
      </c>
    </row>
    <row r="2588" spans="1:20" ht="48" x14ac:dyDescent="0.2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 s="16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>ROUND(E2588/D2588*100,0)</f>
        <v>122</v>
      </c>
      <c r="P2588" s="13">
        <f>IFERROR(ROUND(E2588/L2588,2),0)</f>
        <v>27.73</v>
      </c>
      <c r="Q2588" s="18" t="s">
        <v>8323</v>
      </c>
      <c r="R2588" t="s">
        <v>8326</v>
      </c>
      <c r="S2588" s="14">
        <f t="shared" si="80"/>
        <v>42278.453668981485</v>
      </c>
      <c r="T2588">
        <f t="shared" si="81"/>
        <v>2015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 s="16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>ROUND(E2589/D2589*100,0)</f>
        <v>122</v>
      </c>
      <c r="P2589" s="13">
        <f>IFERROR(ROUND(E2589/L2589,2),0)</f>
        <v>203.33</v>
      </c>
      <c r="Q2589" s="18" t="s">
        <v>8323</v>
      </c>
      <c r="R2589" t="s">
        <v>8326</v>
      </c>
      <c r="S2589" s="14">
        <f t="shared" si="80"/>
        <v>42152.503495370373</v>
      </c>
      <c r="T2589">
        <f t="shared" si="81"/>
        <v>2015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 s="16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>ROUND(E2590/D2590*100,0)</f>
        <v>2</v>
      </c>
      <c r="P2590" s="13">
        <f>IFERROR(ROUND(E2590/L2590,2),0)</f>
        <v>25.29</v>
      </c>
      <c r="Q2590" s="18" t="s">
        <v>8316</v>
      </c>
      <c r="R2590" t="s">
        <v>8334</v>
      </c>
      <c r="S2590" s="14">
        <f t="shared" si="80"/>
        <v>41499.546759259261</v>
      </c>
      <c r="T2590">
        <f t="shared" si="81"/>
        <v>2013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 s="16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>ROUND(E2591/D2591*100,0)</f>
        <v>121</v>
      </c>
      <c r="P2591" s="13">
        <f>IFERROR(ROUND(E2591/L2591,2),0)</f>
        <v>37.94</v>
      </c>
      <c r="Q2591" s="18" t="s">
        <v>8327</v>
      </c>
      <c r="R2591" t="s">
        <v>8328</v>
      </c>
      <c r="S2591" s="14">
        <f t="shared" si="80"/>
        <v>41023.227731481478</v>
      </c>
      <c r="T2591">
        <f t="shared" si="81"/>
        <v>2012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 s="16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>ROUND(E2592/D2592*100,0)</f>
        <v>121</v>
      </c>
      <c r="P2592" s="13">
        <f>IFERROR(ROUND(E2592/L2592,2),0)</f>
        <v>33.67</v>
      </c>
      <c r="Q2592" s="18" t="s">
        <v>8323</v>
      </c>
      <c r="R2592" t="s">
        <v>8326</v>
      </c>
      <c r="S2592" s="14">
        <f t="shared" si="80"/>
        <v>41882.585648148146</v>
      </c>
      <c r="T2592">
        <f t="shared" si="81"/>
        <v>2014</v>
      </c>
    </row>
    <row r="2593" spans="1:20" ht="48" x14ac:dyDescent="0.2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 s="16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>ROUND(E2593/D2593*100,0)</f>
        <v>0</v>
      </c>
      <c r="P2593" s="13">
        <f>IFERROR(ROUND(E2593/L2593,2),0)</f>
        <v>201.67</v>
      </c>
      <c r="Q2593" s="18" t="s">
        <v>8323</v>
      </c>
      <c r="R2593" t="s">
        <v>8324</v>
      </c>
      <c r="S2593" s="14">
        <f t="shared" si="80"/>
        <v>42255.791909722218</v>
      </c>
      <c r="T2593">
        <f t="shared" si="81"/>
        <v>2015</v>
      </c>
    </row>
    <row r="2594" spans="1:20" ht="64" x14ac:dyDescent="0.2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 s="16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>ROUND(E2594/D2594*100,0)</f>
        <v>242</v>
      </c>
      <c r="P2594" s="13">
        <f>IFERROR(ROUND(E2594/L2594,2),0)</f>
        <v>24.2</v>
      </c>
      <c r="Q2594" s="18" t="s">
        <v>8323</v>
      </c>
      <c r="R2594" t="s">
        <v>8326</v>
      </c>
      <c r="S2594" s="14">
        <f t="shared" si="80"/>
        <v>42107.621018518519</v>
      </c>
      <c r="T2594">
        <f t="shared" si="81"/>
        <v>2015</v>
      </c>
    </row>
    <row r="2595" spans="1:20" ht="48" x14ac:dyDescent="0.2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 s="16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>ROUND(E2595/D2595*100,0)</f>
        <v>242</v>
      </c>
      <c r="P2595" s="13">
        <f>IFERROR(ROUND(E2595/L2595,2),0)</f>
        <v>43.21</v>
      </c>
      <c r="Q2595" s="18" t="s">
        <v>8323</v>
      </c>
      <c r="R2595" t="s">
        <v>8326</v>
      </c>
      <c r="S2595" s="14">
        <f t="shared" si="80"/>
        <v>42559.776724537034</v>
      </c>
      <c r="T2595">
        <f t="shared" si="81"/>
        <v>2016</v>
      </c>
    </row>
    <row r="2596" spans="1:20" ht="48" x14ac:dyDescent="0.2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 s="1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>ROUND(E2596/D2596*100,0)</f>
        <v>6</v>
      </c>
      <c r="P2596" s="13">
        <f>IFERROR(ROUND(E2596/L2596,2),0)</f>
        <v>50.08</v>
      </c>
      <c r="Q2596" s="18" t="s">
        <v>8316</v>
      </c>
      <c r="R2596" t="s">
        <v>8334</v>
      </c>
      <c r="S2596" s="14">
        <f t="shared" si="80"/>
        <v>42340.701504629629</v>
      </c>
      <c r="T2596">
        <f t="shared" si="81"/>
        <v>2015</v>
      </c>
    </row>
    <row r="2597" spans="1:20" ht="48" x14ac:dyDescent="0.2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 s="16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>ROUND(E2597/D2597*100,0)</f>
        <v>100</v>
      </c>
      <c r="P2597" s="13">
        <f>IFERROR(ROUND(E2597/L2597,2),0)</f>
        <v>46.23</v>
      </c>
      <c r="Q2597" s="18" t="s">
        <v>8321</v>
      </c>
      <c r="R2597" t="s">
        <v>8322</v>
      </c>
      <c r="S2597" s="14">
        <f t="shared" si="80"/>
        <v>42211.951284722221</v>
      </c>
      <c r="T2597">
        <f t="shared" si="81"/>
        <v>2015</v>
      </c>
    </row>
    <row r="2598" spans="1:20" ht="48" x14ac:dyDescent="0.2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 s="16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>ROUND(E2598/D2598*100,0)</f>
        <v>3</v>
      </c>
      <c r="P2598" s="13">
        <f>IFERROR(ROUND(E2598/L2598,2),0)</f>
        <v>75</v>
      </c>
      <c r="Q2598" s="18" t="s">
        <v>8311</v>
      </c>
      <c r="R2598" t="s">
        <v>8348</v>
      </c>
      <c r="S2598" s="14">
        <f t="shared" si="80"/>
        <v>42457.871516203704</v>
      </c>
      <c r="T2598">
        <f t="shared" si="81"/>
        <v>2016</v>
      </c>
    </row>
    <row r="2599" spans="1:20" ht="48" x14ac:dyDescent="0.2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 s="16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>ROUND(E2599/D2599*100,0)</f>
        <v>100</v>
      </c>
      <c r="P2599" s="13">
        <f>IFERROR(ROUND(E2599/L2599,2),0)</f>
        <v>27.27</v>
      </c>
      <c r="Q2599" s="18" t="s">
        <v>8321</v>
      </c>
      <c r="R2599" t="s">
        <v>8332</v>
      </c>
      <c r="S2599" s="14">
        <f t="shared" si="80"/>
        <v>41995.752986111111</v>
      </c>
      <c r="T2599">
        <f t="shared" si="81"/>
        <v>2014</v>
      </c>
    </row>
    <row r="2600" spans="1:20" ht="32" x14ac:dyDescent="0.2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 s="16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>ROUND(E2600/D2600*100,0)</f>
        <v>120</v>
      </c>
      <c r="P2600" s="13">
        <f>IFERROR(ROUND(E2600/L2600,2),0)</f>
        <v>60</v>
      </c>
      <c r="Q2600" s="18" t="s">
        <v>8321</v>
      </c>
      <c r="R2600" t="s">
        <v>8343</v>
      </c>
      <c r="S2600" s="14">
        <f t="shared" si="80"/>
        <v>40612.695208333331</v>
      </c>
      <c r="T2600">
        <f t="shared" si="81"/>
        <v>2011</v>
      </c>
    </row>
    <row r="2601" spans="1:20" ht="48" x14ac:dyDescent="0.2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 s="16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>ROUND(E2601/D2601*100,0)</f>
        <v>120</v>
      </c>
      <c r="P2601" s="13">
        <f>IFERROR(ROUND(E2601/L2601,2),0)</f>
        <v>42.86</v>
      </c>
      <c r="Q2601" s="18" t="s">
        <v>8321</v>
      </c>
      <c r="R2601" t="s">
        <v>8322</v>
      </c>
      <c r="S2601" s="14">
        <f t="shared" si="80"/>
        <v>41657.985081018516</v>
      </c>
      <c r="T2601">
        <f t="shared" si="81"/>
        <v>2014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 s="16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>ROUND(E2602/D2602*100,0)</f>
        <v>299</v>
      </c>
      <c r="P2602" s="13">
        <f>IFERROR(ROUND(E2602/L2602,2),0)</f>
        <v>35.119999999999997</v>
      </c>
      <c r="Q2602" s="18" t="s">
        <v>8316</v>
      </c>
      <c r="R2602" t="s">
        <v>8317</v>
      </c>
      <c r="S2602" s="14">
        <f t="shared" si="80"/>
        <v>42689.853090277778</v>
      </c>
      <c r="T2602">
        <f t="shared" si="81"/>
        <v>2016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 s="16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>ROUND(E2603/D2603*100,0)</f>
        <v>238</v>
      </c>
      <c r="P2603" s="13">
        <f>IFERROR(ROUND(E2603/L2603,2),0)</f>
        <v>33.06</v>
      </c>
      <c r="Q2603" s="18" t="s">
        <v>8311</v>
      </c>
      <c r="R2603" t="s">
        <v>8333</v>
      </c>
      <c r="S2603" s="14">
        <f t="shared" si="80"/>
        <v>41235.054560185185</v>
      </c>
      <c r="T2603">
        <f t="shared" si="81"/>
        <v>2012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 s="16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>ROUND(E2604/D2604*100,0)</f>
        <v>169</v>
      </c>
      <c r="P2604" s="13">
        <f>IFERROR(ROUND(E2604/L2604,2),0)</f>
        <v>45.62</v>
      </c>
      <c r="Q2604" s="18" t="s">
        <v>8323</v>
      </c>
      <c r="R2604" t="s">
        <v>8326</v>
      </c>
      <c r="S2604" s="14">
        <f t="shared" si="80"/>
        <v>41881.361342592594</v>
      </c>
      <c r="T2604">
        <f t="shared" si="81"/>
        <v>2014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 s="16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>ROUND(E2605/D2605*100,0)</f>
        <v>108</v>
      </c>
      <c r="P2605" s="13">
        <f>IFERROR(ROUND(E2605/L2605,2),0)</f>
        <v>28.19</v>
      </c>
      <c r="Q2605" s="18" t="s">
        <v>8323</v>
      </c>
      <c r="R2605" t="s">
        <v>8326</v>
      </c>
      <c r="S2605" s="14">
        <f t="shared" si="80"/>
        <v>41858.355393518519</v>
      </c>
      <c r="T2605">
        <f t="shared" si="81"/>
        <v>2014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 s="1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>ROUND(E2606/D2606*100,0)</f>
        <v>3</v>
      </c>
      <c r="P2606" s="13">
        <f>IFERROR(ROUND(E2606/L2606,2),0)</f>
        <v>73.88</v>
      </c>
      <c r="Q2606" s="18" t="s">
        <v>8313</v>
      </c>
      <c r="R2606" t="s">
        <v>8314</v>
      </c>
      <c r="S2606" s="14">
        <f t="shared" si="80"/>
        <v>41877.638298611113</v>
      </c>
      <c r="T2606">
        <f t="shared" si="81"/>
        <v>2014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 s="16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>ROUND(E2607/D2607*100,0)</f>
        <v>4</v>
      </c>
      <c r="P2607" s="13">
        <f>IFERROR(ROUND(E2607/L2607,2),0)</f>
        <v>45.39</v>
      </c>
      <c r="Q2607" s="18" t="s">
        <v>8308</v>
      </c>
      <c r="R2607" t="s">
        <v>8342</v>
      </c>
      <c r="S2607" s="14">
        <f t="shared" si="80"/>
        <v>41835.639155092591</v>
      </c>
      <c r="T2607">
        <f t="shared" si="81"/>
        <v>2014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 s="16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>ROUND(E2608/D2608*100,0)</f>
        <v>0</v>
      </c>
      <c r="P2608" s="13">
        <f>IFERROR(ROUND(E2608/L2608,2),0)</f>
        <v>84.29</v>
      </c>
      <c r="Q2608" s="18" t="s">
        <v>8308</v>
      </c>
      <c r="R2608" t="s">
        <v>8310</v>
      </c>
      <c r="S2608" s="14">
        <f t="shared" si="80"/>
        <v>42737.663877314815</v>
      </c>
      <c r="T2608">
        <f t="shared" si="81"/>
        <v>2017</v>
      </c>
    </row>
    <row r="2609" spans="1:20" ht="48" x14ac:dyDescent="0.2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 s="16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>ROUND(E2609/D2609*100,0)</f>
        <v>12</v>
      </c>
      <c r="P2609" s="13">
        <f>IFERROR(ROUND(E2609/L2609,2),0)</f>
        <v>24.46</v>
      </c>
      <c r="Q2609" s="18" t="s">
        <v>8323</v>
      </c>
      <c r="R2609" t="s">
        <v>8335</v>
      </c>
      <c r="S2609" s="14">
        <f t="shared" si="80"/>
        <v>42010.968240740738</v>
      </c>
      <c r="T2609">
        <f t="shared" si="81"/>
        <v>2015</v>
      </c>
    </row>
    <row r="2610" spans="1:20" ht="32" x14ac:dyDescent="0.2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 s="16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>ROUND(E2610/D2610*100,0)</f>
        <v>20</v>
      </c>
      <c r="P2610" s="13">
        <f>IFERROR(ROUND(E2610/L2610,2),0)</f>
        <v>25.52</v>
      </c>
      <c r="Q2610" s="18" t="s">
        <v>8323</v>
      </c>
      <c r="R2610" t="s">
        <v>8324</v>
      </c>
      <c r="S2610" s="14">
        <f t="shared" si="80"/>
        <v>42630.922893518517</v>
      </c>
      <c r="T2610">
        <f t="shared" si="81"/>
        <v>2016</v>
      </c>
    </row>
    <row r="2611" spans="1:20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 s="16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>ROUND(E2611/D2611*100,0)</f>
        <v>167</v>
      </c>
      <c r="P2611" s="13">
        <f>IFERROR(ROUND(E2611/L2611,2),0)</f>
        <v>17.239999999999998</v>
      </c>
      <c r="Q2611" s="18" t="s">
        <v>8327</v>
      </c>
      <c r="R2611" t="s">
        <v>8331</v>
      </c>
      <c r="S2611" s="14">
        <f t="shared" si="80"/>
        <v>42498.341122685189</v>
      </c>
      <c r="T2611">
        <f t="shared" si="81"/>
        <v>2016</v>
      </c>
    </row>
    <row r="2612" spans="1:20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 s="16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>ROUND(E2612/D2612*100,0)</f>
        <v>2</v>
      </c>
      <c r="P2612" s="13">
        <f>IFERROR(ROUND(E2612/L2612,2),0)</f>
        <v>25.43</v>
      </c>
      <c r="Q2612" s="18" t="s">
        <v>8316</v>
      </c>
      <c r="R2612" t="s">
        <v>8344</v>
      </c>
      <c r="S2612" s="14">
        <f t="shared" si="80"/>
        <v>41926.854166666664</v>
      </c>
      <c r="T2612">
        <f t="shared" si="81"/>
        <v>2014</v>
      </c>
    </row>
    <row r="2613" spans="1:20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 s="16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>ROUND(E2613/D2613*100,0)</f>
        <v>3</v>
      </c>
      <c r="P2613" s="13">
        <f>IFERROR(ROUND(E2613/L2613,2),0)</f>
        <v>65</v>
      </c>
      <c r="Q2613" s="18" t="s">
        <v>8319</v>
      </c>
      <c r="R2613" t="s">
        <v>8345</v>
      </c>
      <c r="S2613" s="14">
        <f t="shared" si="80"/>
        <v>42170.728460648148</v>
      </c>
      <c r="T2613">
        <f t="shared" si="81"/>
        <v>2015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 s="16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>ROUND(E2614/D2614*100,0)</f>
        <v>105</v>
      </c>
      <c r="P2614" s="13">
        <f>IFERROR(ROUND(E2614/L2614,2),0)</f>
        <v>29</v>
      </c>
      <c r="Q2614" s="18" t="s">
        <v>8323</v>
      </c>
      <c r="R2614" t="s">
        <v>8326</v>
      </c>
      <c r="S2614" s="14">
        <f t="shared" si="80"/>
        <v>42338.963912037041</v>
      </c>
      <c r="T2614">
        <f t="shared" si="81"/>
        <v>2015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 s="16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>ROUND(E2615/D2615*100,0)</f>
        <v>29</v>
      </c>
      <c r="P2615" s="13">
        <f>IFERROR(ROUND(E2615/L2615,2),0)</f>
        <v>44.31</v>
      </c>
      <c r="Q2615" s="18" t="s">
        <v>8323</v>
      </c>
      <c r="R2615" t="s">
        <v>8326</v>
      </c>
      <c r="S2615" s="14">
        <f t="shared" si="80"/>
        <v>41779.045937499999</v>
      </c>
      <c r="T2615">
        <f t="shared" si="81"/>
        <v>2014</v>
      </c>
    </row>
    <row r="2616" spans="1:20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 s="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>ROUND(E2616/D2616*100,0)</f>
        <v>10</v>
      </c>
      <c r="P2616" s="13">
        <f>IFERROR(ROUND(E2616/L2616,2),0)</f>
        <v>71.25</v>
      </c>
      <c r="Q2616" s="18" t="s">
        <v>8321</v>
      </c>
      <c r="R2616" t="s">
        <v>8339</v>
      </c>
      <c r="S2616" s="14">
        <f t="shared" si="80"/>
        <v>42238.726631944446</v>
      </c>
      <c r="T2616">
        <f t="shared" si="81"/>
        <v>2015</v>
      </c>
    </row>
    <row r="2617" spans="1:20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 s="16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>ROUND(E2617/D2617*100,0)</f>
        <v>14</v>
      </c>
      <c r="P2617" s="13">
        <f>IFERROR(ROUND(E2617/L2617,2),0)</f>
        <v>43.85</v>
      </c>
      <c r="Q2617" s="18" t="s">
        <v>8311</v>
      </c>
      <c r="R2617" t="s">
        <v>8356</v>
      </c>
      <c r="S2617" s="14">
        <f t="shared" si="80"/>
        <v>41311.126481481479</v>
      </c>
      <c r="T2617">
        <f t="shared" si="81"/>
        <v>2013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 s="16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>ROUND(E2618/D2618*100,0)</f>
        <v>114</v>
      </c>
      <c r="P2618" s="13">
        <f>IFERROR(ROUND(E2618/L2618,2),0)</f>
        <v>40.71</v>
      </c>
      <c r="Q2618" s="18" t="s">
        <v>8323</v>
      </c>
      <c r="R2618" t="s">
        <v>8326</v>
      </c>
      <c r="S2618" s="14">
        <f t="shared" si="80"/>
        <v>42232.702546296292</v>
      </c>
      <c r="T2618">
        <f t="shared" si="81"/>
        <v>2015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 s="16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>ROUND(E2619/D2619*100,0)</f>
        <v>114</v>
      </c>
      <c r="P2619" s="13">
        <f>IFERROR(ROUND(E2619/L2619,2),0)</f>
        <v>27.14</v>
      </c>
      <c r="Q2619" s="18" t="s">
        <v>8323</v>
      </c>
      <c r="R2619" t="s">
        <v>8326</v>
      </c>
      <c r="S2619" s="14">
        <f t="shared" si="80"/>
        <v>41779.724224537036</v>
      </c>
      <c r="T2619">
        <f t="shared" si="81"/>
        <v>2014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 s="16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>ROUND(E2620/D2620*100,0)</f>
        <v>228</v>
      </c>
      <c r="P2620" s="13">
        <f>IFERROR(ROUND(E2620/L2620,2),0)</f>
        <v>57</v>
      </c>
      <c r="Q2620" s="18" t="s">
        <v>8323</v>
      </c>
      <c r="R2620" t="s">
        <v>8326</v>
      </c>
      <c r="S2620" s="14">
        <f t="shared" si="80"/>
        <v>42045.84238425926</v>
      </c>
      <c r="T2620">
        <f t="shared" si="81"/>
        <v>2015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 s="16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>ROUND(E2621/D2621*100,0)</f>
        <v>9</v>
      </c>
      <c r="P2621" s="13">
        <f>IFERROR(ROUND(E2621/L2621,2),0)</f>
        <v>80.709999999999994</v>
      </c>
      <c r="Q2621" s="18" t="s">
        <v>8323</v>
      </c>
      <c r="R2621" t="s">
        <v>8326</v>
      </c>
      <c r="S2621" s="14">
        <f t="shared" si="80"/>
        <v>42199.648912037039</v>
      </c>
      <c r="T2621">
        <f t="shared" si="81"/>
        <v>2015</v>
      </c>
    </row>
    <row r="2622" spans="1:20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 s="16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>ROUND(E2622/D2622*100,0)</f>
        <v>113</v>
      </c>
      <c r="P2622" s="13">
        <f>IFERROR(ROUND(E2622/L2622,2),0)</f>
        <v>37.67</v>
      </c>
      <c r="Q2622" s="18" t="s">
        <v>8323</v>
      </c>
      <c r="R2622" t="s">
        <v>8335</v>
      </c>
      <c r="S2622" s="14">
        <f t="shared" si="80"/>
        <v>42619.802488425921</v>
      </c>
      <c r="T2622">
        <f t="shared" si="81"/>
        <v>2016</v>
      </c>
    </row>
    <row r="2623" spans="1:20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 s="16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>ROUND(E2623/D2623*100,0)</f>
        <v>113</v>
      </c>
      <c r="P2623" s="13">
        <f>IFERROR(ROUND(E2623/L2623,2),0)</f>
        <v>19.47</v>
      </c>
      <c r="Q2623" s="18" t="s">
        <v>8321</v>
      </c>
      <c r="R2623" t="s">
        <v>8343</v>
      </c>
      <c r="S2623" s="14">
        <f t="shared" si="80"/>
        <v>42360.487210648149</v>
      </c>
      <c r="T2623">
        <f t="shared" si="81"/>
        <v>2015</v>
      </c>
    </row>
    <row r="2624" spans="1:20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 s="16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>ROUND(E2624/D2624*100,0)</f>
        <v>113</v>
      </c>
      <c r="P2624" s="13">
        <f>IFERROR(ROUND(E2624/L2624,2),0)</f>
        <v>12.53</v>
      </c>
      <c r="Q2624" s="18" t="s">
        <v>8327</v>
      </c>
      <c r="R2624" t="s">
        <v>8338</v>
      </c>
      <c r="S2624" s="14">
        <f t="shared" si="80"/>
        <v>41596.913437499999</v>
      </c>
      <c r="T2624">
        <f t="shared" si="81"/>
        <v>2013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 s="16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>ROUND(E2625/D2625*100,0)</f>
        <v>28</v>
      </c>
      <c r="P2625" s="13">
        <f>IFERROR(ROUND(E2625/L2625,2),0)</f>
        <v>51</v>
      </c>
      <c r="Q2625" s="18" t="s">
        <v>8323</v>
      </c>
      <c r="R2625" t="s">
        <v>8326</v>
      </c>
      <c r="S2625" s="14">
        <f t="shared" si="80"/>
        <v>41765.938657407409</v>
      </c>
      <c r="T2625">
        <f t="shared" si="81"/>
        <v>2014</v>
      </c>
    </row>
    <row r="2626" spans="1:20" ht="48" x14ac:dyDescent="0.2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 s="1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>ROUND(E2626/D2626*100,0)</f>
        <v>0</v>
      </c>
      <c r="P2626" s="13">
        <f>IFERROR(ROUND(E2626/L2626,2),0)</f>
        <v>50.91</v>
      </c>
      <c r="Q2626" s="18" t="s">
        <v>8316</v>
      </c>
      <c r="R2626" t="s">
        <v>8334</v>
      </c>
      <c r="S2626" s="14">
        <f t="shared" si="80"/>
        <v>41255.833611111113</v>
      </c>
      <c r="T2626">
        <f t="shared" si="81"/>
        <v>2012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 s="16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>ROUND(E2627/D2627*100,0)</f>
        <v>10</v>
      </c>
      <c r="P2627" s="13">
        <f>IFERROR(ROUND(E2627/L2627,2),0)</f>
        <v>62.22</v>
      </c>
      <c r="Q2627" s="18" t="s">
        <v>8327</v>
      </c>
      <c r="R2627" t="s">
        <v>8330</v>
      </c>
      <c r="S2627" s="14">
        <f t="shared" ref="S2627:S2690" si="82">(((J2627/60)/60)/24)+DATE(1970,1,1)</f>
        <v>41845.968159722222</v>
      </c>
      <c r="T2627">
        <f t="shared" ref="T2627:T2690" si="83">YEAR(S2627)</f>
        <v>2014</v>
      </c>
    </row>
    <row r="2628" spans="1:20" ht="48" x14ac:dyDescent="0.2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 s="16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>ROUND(E2628/D2628*100,0)</f>
        <v>22</v>
      </c>
      <c r="P2628" s="13">
        <f>IFERROR(ROUND(E2628/L2628,2),0)</f>
        <v>56</v>
      </c>
      <c r="Q2628" s="18" t="s">
        <v>8321</v>
      </c>
      <c r="R2628" t="s">
        <v>8325</v>
      </c>
      <c r="S2628" s="14">
        <f t="shared" si="82"/>
        <v>41900.505312499998</v>
      </c>
      <c r="T2628">
        <f t="shared" si="83"/>
        <v>2014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 s="16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>ROUND(E2629/D2629*100,0)</f>
        <v>124</v>
      </c>
      <c r="P2629" s="13">
        <f>IFERROR(ROUND(E2629/L2629,2),0)</f>
        <v>43</v>
      </c>
      <c r="Q2629" s="18" t="s">
        <v>8327</v>
      </c>
      <c r="R2629" t="s">
        <v>8328</v>
      </c>
      <c r="S2629" s="14">
        <f t="shared" si="82"/>
        <v>40981.710243055553</v>
      </c>
      <c r="T2629">
        <f t="shared" si="83"/>
        <v>2012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 s="16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>ROUND(E2630/D2630*100,0)</f>
        <v>159</v>
      </c>
      <c r="P2630" s="13">
        <f>IFERROR(ROUND(E2630/L2630,2),0)</f>
        <v>18</v>
      </c>
      <c r="Q2630" s="18" t="s">
        <v>8323</v>
      </c>
      <c r="R2630" t="s">
        <v>8326</v>
      </c>
      <c r="S2630" s="14">
        <f t="shared" si="82"/>
        <v>42628.650208333333</v>
      </c>
      <c r="T2630">
        <f t="shared" si="83"/>
        <v>2016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 s="16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>ROUND(E2631/D2631*100,0)</f>
        <v>185</v>
      </c>
      <c r="P2631" s="13">
        <f>IFERROR(ROUND(E2631/L2631,2),0)</f>
        <v>50.45</v>
      </c>
      <c r="Q2631" s="18" t="s">
        <v>8327</v>
      </c>
      <c r="R2631" t="s">
        <v>8331</v>
      </c>
      <c r="S2631" s="14">
        <f t="shared" si="82"/>
        <v>40687.285844907405</v>
      </c>
      <c r="T2631">
        <f t="shared" si="83"/>
        <v>2011</v>
      </c>
    </row>
    <row r="2632" spans="1:20" ht="32" x14ac:dyDescent="0.2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 s="16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>ROUND(E2632/D2632*100,0)</f>
        <v>11</v>
      </c>
      <c r="P2632" s="13">
        <f>IFERROR(ROUND(E2632/L2632,2),0)</f>
        <v>69.13</v>
      </c>
      <c r="Q2632" s="18" t="s">
        <v>8313</v>
      </c>
      <c r="R2632" t="s">
        <v>8314</v>
      </c>
      <c r="S2632" s="14">
        <f t="shared" si="82"/>
        <v>41880.068437499998</v>
      </c>
      <c r="T2632">
        <f t="shared" si="83"/>
        <v>2014</v>
      </c>
    </row>
    <row r="2633" spans="1:20" ht="48" x14ac:dyDescent="0.2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 s="16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>ROUND(E2633/D2633*100,0)</f>
        <v>28</v>
      </c>
      <c r="P2633" s="13">
        <f>IFERROR(ROUND(E2633/L2633,2),0)</f>
        <v>55.3</v>
      </c>
      <c r="Q2633" s="18" t="s">
        <v>8308</v>
      </c>
      <c r="R2633" t="s">
        <v>8310</v>
      </c>
      <c r="S2633" s="14">
        <f t="shared" si="82"/>
        <v>41971.866574074069</v>
      </c>
      <c r="T2633">
        <f t="shared" si="83"/>
        <v>2014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 s="16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>ROUND(E2634/D2634*100,0)</f>
        <v>110</v>
      </c>
      <c r="P2634" s="13">
        <f>IFERROR(ROUND(E2634/L2634,2),0)</f>
        <v>42.38</v>
      </c>
      <c r="Q2634" s="18" t="s">
        <v>8327</v>
      </c>
      <c r="R2634" t="s">
        <v>8331</v>
      </c>
      <c r="S2634" s="14">
        <f t="shared" si="82"/>
        <v>42193.650671296295</v>
      </c>
      <c r="T2634">
        <f t="shared" si="83"/>
        <v>2015</v>
      </c>
    </row>
    <row r="2635" spans="1:20" ht="48" x14ac:dyDescent="0.2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 s="16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>ROUND(E2635/D2635*100,0)</f>
        <v>5</v>
      </c>
      <c r="P2635" s="13">
        <f>IFERROR(ROUND(E2635/L2635,2),0)</f>
        <v>183.33</v>
      </c>
      <c r="Q2635" s="18" t="s">
        <v>8323</v>
      </c>
      <c r="R2635" t="s">
        <v>8326</v>
      </c>
      <c r="S2635" s="14">
        <f t="shared" si="82"/>
        <v>42258.646504629629</v>
      </c>
      <c r="T2635">
        <f t="shared" si="83"/>
        <v>2015</v>
      </c>
    </row>
    <row r="2636" spans="1:20" ht="48" x14ac:dyDescent="0.2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 s="1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>ROUND(E2636/D2636*100,0)</f>
        <v>11</v>
      </c>
      <c r="P2636" s="13">
        <f>IFERROR(ROUND(E2636/L2636,2),0)</f>
        <v>45.83</v>
      </c>
      <c r="Q2636" s="18" t="s">
        <v>8323</v>
      </c>
      <c r="R2636" t="s">
        <v>8326</v>
      </c>
      <c r="S2636" s="14">
        <f t="shared" si="82"/>
        <v>42233.671747685185</v>
      </c>
      <c r="T2636">
        <f t="shared" si="83"/>
        <v>2015</v>
      </c>
    </row>
    <row r="2637" spans="1:20" ht="48" x14ac:dyDescent="0.2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 s="16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>ROUND(E2637/D2637*100,0)</f>
        <v>11</v>
      </c>
      <c r="P2637" s="13">
        <f>IFERROR(ROUND(E2637/L2637,2),0)</f>
        <v>39.29</v>
      </c>
      <c r="Q2637" s="18" t="s">
        <v>8311</v>
      </c>
      <c r="R2637" t="s">
        <v>8356</v>
      </c>
      <c r="S2637" s="14">
        <f t="shared" si="82"/>
        <v>40855.765092592592</v>
      </c>
      <c r="T2637">
        <f t="shared" si="83"/>
        <v>2011</v>
      </c>
    </row>
    <row r="2638" spans="1:20" ht="32" x14ac:dyDescent="0.2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 s="16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>ROUND(E2638/D2638*100,0)</f>
        <v>110</v>
      </c>
      <c r="P2638" s="13">
        <f>IFERROR(ROUND(E2638/L2638,2),0)</f>
        <v>50</v>
      </c>
      <c r="Q2638" s="18" t="s">
        <v>8327</v>
      </c>
      <c r="R2638" t="s">
        <v>8331</v>
      </c>
      <c r="S2638" s="14">
        <f t="shared" si="82"/>
        <v>41246.874814814815</v>
      </c>
      <c r="T2638">
        <f t="shared" si="83"/>
        <v>2012</v>
      </c>
    </row>
    <row r="2639" spans="1:20" ht="48" x14ac:dyDescent="0.2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 s="16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>ROUND(E2639/D2639*100,0)</f>
        <v>110</v>
      </c>
      <c r="P2639" s="13">
        <f>IFERROR(ROUND(E2639/L2639,2),0)</f>
        <v>55</v>
      </c>
      <c r="Q2639" s="18" t="s">
        <v>8323</v>
      </c>
      <c r="R2639" t="s">
        <v>8326</v>
      </c>
      <c r="S2639" s="14">
        <f t="shared" si="82"/>
        <v>42020.846666666665</v>
      </c>
      <c r="T2639">
        <f t="shared" si="83"/>
        <v>2015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 s="16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>ROUND(E2640/D2640*100,0)</f>
        <v>182</v>
      </c>
      <c r="P2640" s="13">
        <f>IFERROR(ROUND(E2640/L2640,2),0)</f>
        <v>34.130000000000003</v>
      </c>
      <c r="Q2640" s="18" t="s">
        <v>8319</v>
      </c>
      <c r="R2640" t="s">
        <v>8320</v>
      </c>
      <c r="S2640" s="14">
        <f t="shared" si="82"/>
        <v>42452.781828703708</v>
      </c>
      <c r="T2640">
        <f t="shared" si="83"/>
        <v>2016</v>
      </c>
    </row>
    <row r="2641" spans="1:20" ht="48" x14ac:dyDescent="0.2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 s="16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>ROUND(E2641/D2641*100,0)</f>
        <v>109</v>
      </c>
      <c r="P2641" s="13">
        <f>IFERROR(ROUND(E2641/L2641,2),0)</f>
        <v>36.33</v>
      </c>
      <c r="Q2641" s="18" t="s">
        <v>8323</v>
      </c>
      <c r="R2641" t="s">
        <v>8326</v>
      </c>
      <c r="S2641" s="14">
        <f t="shared" si="82"/>
        <v>41779.310034722221</v>
      </c>
      <c r="T2641">
        <f t="shared" si="83"/>
        <v>2014</v>
      </c>
    </row>
    <row r="2642" spans="1:20" ht="48" x14ac:dyDescent="0.2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 s="16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>ROUND(E2642/D2642*100,0)</f>
        <v>156</v>
      </c>
      <c r="P2642" s="13">
        <f>IFERROR(ROUND(E2642/L2642,2),0)</f>
        <v>28.68</v>
      </c>
      <c r="Q2642" s="18" t="s">
        <v>8327</v>
      </c>
      <c r="R2642" t="s">
        <v>8331</v>
      </c>
      <c r="S2642" s="14">
        <f t="shared" si="82"/>
        <v>41120.882881944446</v>
      </c>
      <c r="T2642">
        <f t="shared" si="83"/>
        <v>2012</v>
      </c>
    </row>
    <row r="2643" spans="1:20" ht="48" x14ac:dyDescent="0.2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 s="16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>ROUND(E2643/D2643*100,0)</f>
        <v>218</v>
      </c>
      <c r="P2643" s="13">
        <f>IFERROR(ROUND(E2643/L2643,2),0)</f>
        <v>19.46</v>
      </c>
      <c r="Q2643" s="18" t="s">
        <v>8327</v>
      </c>
      <c r="R2643" t="s">
        <v>8336</v>
      </c>
      <c r="S2643" s="14">
        <f t="shared" si="82"/>
        <v>42609.311990740738</v>
      </c>
      <c r="T2643">
        <f t="shared" si="83"/>
        <v>2016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 s="16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>ROUND(E2644/D2644*100,0)</f>
        <v>27</v>
      </c>
      <c r="P2644" s="13">
        <f>IFERROR(ROUND(E2644/L2644,2),0)</f>
        <v>38.71</v>
      </c>
      <c r="Q2644" s="18" t="s">
        <v>8323</v>
      </c>
      <c r="R2644" t="s">
        <v>8326</v>
      </c>
      <c r="S2644" s="14">
        <f t="shared" si="82"/>
        <v>42762.545810185184</v>
      </c>
      <c r="T2644">
        <f t="shared" si="83"/>
        <v>2017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 s="16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>ROUND(E2645/D2645*100,0)</f>
        <v>5</v>
      </c>
      <c r="P2645" s="13">
        <f>IFERROR(ROUND(E2645/L2645,2),0)</f>
        <v>60.11</v>
      </c>
      <c r="Q2645" s="18" t="s">
        <v>8323</v>
      </c>
      <c r="R2645" t="s">
        <v>8326</v>
      </c>
      <c r="S2645" s="14">
        <f t="shared" si="82"/>
        <v>42289.94049768518</v>
      </c>
      <c r="T2645">
        <f t="shared" si="83"/>
        <v>2015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 s="1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>ROUND(E2646/D2646*100,0)</f>
        <v>108</v>
      </c>
      <c r="P2646" s="13">
        <f>IFERROR(ROUND(E2646/L2646,2),0)</f>
        <v>33.75</v>
      </c>
      <c r="Q2646" s="18" t="s">
        <v>8323</v>
      </c>
      <c r="R2646" t="s">
        <v>8326</v>
      </c>
      <c r="S2646" s="14">
        <f t="shared" si="82"/>
        <v>42788.565208333333</v>
      </c>
      <c r="T2646">
        <f t="shared" si="83"/>
        <v>2017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 s="16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>ROUND(E2647/D2647*100,0)</f>
        <v>108</v>
      </c>
      <c r="P2647" s="13">
        <f>IFERROR(ROUND(E2647/L2647,2),0)</f>
        <v>33.75</v>
      </c>
      <c r="Q2647" s="18" t="s">
        <v>8323</v>
      </c>
      <c r="R2647" t="s">
        <v>8326</v>
      </c>
      <c r="S2647" s="14">
        <f t="shared" si="82"/>
        <v>41990.585486111115</v>
      </c>
      <c r="T2647">
        <f t="shared" si="83"/>
        <v>2014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 s="16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>ROUND(E2648/D2648*100,0)</f>
        <v>107</v>
      </c>
      <c r="P2648" s="13">
        <f>IFERROR(ROUND(E2648/L2648,2),0)</f>
        <v>35.799999999999997</v>
      </c>
      <c r="Q2648" s="18" t="s">
        <v>8323</v>
      </c>
      <c r="R2648" t="s">
        <v>8326</v>
      </c>
      <c r="S2648" s="14">
        <f t="shared" si="82"/>
        <v>41914.100289351853</v>
      </c>
      <c r="T2648">
        <f t="shared" si="83"/>
        <v>2014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 s="16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>ROUND(E2649/D2649*100,0)</f>
        <v>106</v>
      </c>
      <c r="P2649" s="13">
        <f>IFERROR(ROUND(E2649/L2649,2),0)</f>
        <v>58.9</v>
      </c>
      <c r="Q2649" s="18" t="s">
        <v>8323</v>
      </c>
      <c r="R2649" t="s">
        <v>8326</v>
      </c>
      <c r="S2649" s="14">
        <f t="shared" si="82"/>
        <v>41927.848900462966</v>
      </c>
      <c r="T2649">
        <f t="shared" si="83"/>
        <v>2014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 s="16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>ROUND(E2650/D2650*100,0)</f>
        <v>9</v>
      </c>
      <c r="P2650" s="13">
        <f>IFERROR(ROUND(E2650/L2650,2),0)</f>
        <v>44.17</v>
      </c>
      <c r="Q2650" s="18" t="s">
        <v>8319</v>
      </c>
      <c r="R2650" t="s">
        <v>8345</v>
      </c>
      <c r="S2650" s="14">
        <f t="shared" si="82"/>
        <v>41723.9533912037</v>
      </c>
      <c r="T2650">
        <f t="shared" si="83"/>
        <v>2014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 s="16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>ROUND(E2651/D2651*100,0)</f>
        <v>11</v>
      </c>
      <c r="P2651" s="13">
        <f>IFERROR(ROUND(E2651/L2651,2),0)</f>
        <v>48.18</v>
      </c>
      <c r="Q2651" s="18" t="s">
        <v>8319</v>
      </c>
      <c r="R2651" t="s">
        <v>8345</v>
      </c>
      <c r="S2651" s="14">
        <f t="shared" si="82"/>
        <v>42294.628449074073</v>
      </c>
      <c r="T2651">
        <f t="shared" si="83"/>
        <v>2015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 s="16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>ROUND(E2652/D2652*100,0)</f>
        <v>106</v>
      </c>
      <c r="P2652" s="13">
        <f>IFERROR(ROUND(E2652/L2652,2),0)</f>
        <v>75.709999999999994</v>
      </c>
      <c r="Q2652" s="18" t="s">
        <v>8323</v>
      </c>
      <c r="R2652" t="s">
        <v>8326</v>
      </c>
      <c r="S2652" s="14">
        <f t="shared" si="82"/>
        <v>42214.6956712963</v>
      </c>
      <c r="T2652">
        <f t="shared" si="83"/>
        <v>2015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 s="16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>ROUND(E2653/D2653*100,0)</f>
        <v>105</v>
      </c>
      <c r="P2653" s="13">
        <f>IFERROR(ROUND(E2653/L2653,2),0)</f>
        <v>21.1</v>
      </c>
      <c r="Q2653" s="18" t="s">
        <v>8323</v>
      </c>
      <c r="R2653" t="s">
        <v>8326</v>
      </c>
      <c r="S2653" s="14">
        <f t="shared" si="82"/>
        <v>42555.671944444446</v>
      </c>
      <c r="T2653">
        <f t="shared" si="83"/>
        <v>2016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 s="16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>ROUND(E2654/D2654*100,0)</f>
        <v>11</v>
      </c>
      <c r="P2654" s="13">
        <f>IFERROR(ROUND(E2654/L2654,2),0)</f>
        <v>47.91</v>
      </c>
      <c r="Q2654" s="18" t="s">
        <v>8323</v>
      </c>
      <c r="R2654" t="s">
        <v>8326</v>
      </c>
      <c r="S2654" s="14">
        <f t="shared" si="82"/>
        <v>42452.815659722226</v>
      </c>
      <c r="T2654">
        <f t="shared" si="83"/>
        <v>2016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 s="16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>ROUND(E2655/D2655*100,0)</f>
        <v>105</v>
      </c>
      <c r="P2655" s="13">
        <f>IFERROR(ROUND(E2655/L2655,2),0)</f>
        <v>15</v>
      </c>
      <c r="Q2655" s="18" t="s">
        <v>8321</v>
      </c>
      <c r="R2655" t="s">
        <v>8332</v>
      </c>
      <c r="S2655" s="14">
        <f t="shared" si="82"/>
        <v>42405.702349537038</v>
      </c>
      <c r="T2655">
        <f t="shared" si="83"/>
        <v>2016</v>
      </c>
    </row>
    <row r="2656" spans="1:20" ht="48" x14ac:dyDescent="0.2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 s="1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>ROUND(E2656/D2656*100,0)</f>
        <v>105</v>
      </c>
      <c r="P2656" s="13">
        <f>IFERROR(ROUND(E2656/L2656,2),0)</f>
        <v>75</v>
      </c>
      <c r="Q2656" s="18" t="s">
        <v>8323</v>
      </c>
      <c r="R2656" t="s">
        <v>8335</v>
      </c>
      <c r="S2656" s="14">
        <f t="shared" si="82"/>
        <v>42458.127175925925</v>
      </c>
      <c r="T2656">
        <f t="shared" si="83"/>
        <v>2016</v>
      </c>
    </row>
    <row r="2657" spans="1:20" ht="48" x14ac:dyDescent="0.2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 s="16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>ROUND(E2657/D2657*100,0)</f>
        <v>175</v>
      </c>
      <c r="P2657" s="13">
        <f>IFERROR(ROUND(E2657/L2657,2),0)</f>
        <v>29.17</v>
      </c>
      <c r="Q2657" s="18" t="s">
        <v>8323</v>
      </c>
      <c r="R2657" t="s">
        <v>8326</v>
      </c>
      <c r="S2657" s="14">
        <f t="shared" si="82"/>
        <v>41889.768229166664</v>
      </c>
      <c r="T2657">
        <f t="shared" si="83"/>
        <v>2014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 s="16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>ROUND(E2658/D2658*100,0)</f>
        <v>5</v>
      </c>
      <c r="P2658" s="13">
        <f>IFERROR(ROUND(E2658/L2658,2),0)</f>
        <v>57.89</v>
      </c>
      <c r="Q2658" s="18" t="s">
        <v>8323</v>
      </c>
      <c r="R2658" t="s">
        <v>8324</v>
      </c>
      <c r="S2658" s="14">
        <f t="shared" si="82"/>
        <v>42615.121921296297</v>
      </c>
      <c r="T2658">
        <f t="shared" si="83"/>
        <v>2016</v>
      </c>
    </row>
    <row r="2659" spans="1:20" ht="48" x14ac:dyDescent="0.2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 s="16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>ROUND(E2659/D2659*100,0)</f>
        <v>3</v>
      </c>
      <c r="P2659" s="13">
        <f>IFERROR(ROUND(E2659/L2659,2),0)</f>
        <v>65</v>
      </c>
      <c r="Q2659" s="18" t="s">
        <v>8327</v>
      </c>
      <c r="R2659" t="s">
        <v>8350</v>
      </c>
      <c r="S2659" s="14">
        <f t="shared" si="82"/>
        <v>41081.69027777778</v>
      </c>
      <c r="T2659">
        <f t="shared" si="83"/>
        <v>2012</v>
      </c>
    </row>
    <row r="2660" spans="1:20" ht="48" x14ac:dyDescent="0.2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 s="16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>ROUND(E2660/D2660*100,0)</f>
        <v>3</v>
      </c>
      <c r="P2660" s="13">
        <f>IFERROR(ROUND(E2660/L2660,2),0)</f>
        <v>47.27</v>
      </c>
      <c r="Q2660" s="18" t="s">
        <v>8323</v>
      </c>
      <c r="R2660" t="s">
        <v>8326</v>
      </c>
      <c r="S2660" s="14">
        <f t="shared" si="82"/>
        <v>42679.958472222221</v>
      </c>
      <c r="T2660">
        <f t="shared" si="83"/>
        <v>2016</v>
      </c>
    </row>
    <row r="2661" spans="1:20" ht="48" x14ac:dyDescent="0.2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 s="16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>ROUND(E2661/D2661*100,0)</f>
        <v>104</v>
      </c>
      <c r="P2661" s="13">
        <f>IFERROR(ROUND(E2661/L2661,2),0)</f>
        <v>32.5</v>
      </c>
      <c r="Q2661" s="18" t="s">
        <v>8327</v>
      </c>
      <c r="R2661" t="s">
        <v>8331</v>
      </c>
      <c r="S2661" s="14">
        <f t="shared" si="82"/>
        <v>42504.801388888889</v>
      </c>
      <c r="T2661">
        <f t="shared" si="83"/>
        <v>2016</v>
      </c>
    </row>
    <row r="2662" spans="1:20" ht="64" x14ac:dyDescent="0.2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 s="16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>ROUND(E2662/D2662*100,0)</f>
        <v>104</v>
      </c>
      <c r="P2662" s="13">
        <f>IFERROR(ROUND(E2662/L2662,2),0)</f>
        <v>47.27</v>
      </c>
      <c r="Q2662" s="18" t="s">
        <v>8327</v>
      </c>
      <c r="R2662" t="s">
        <v>8331</v>
      </c>
      <c r="S2662" s="14">
        <f t="shared" si="82"/>
        <v>42430.702210648145</v>
      </c>
      <c r="T2662">
        <f t="shared" si="83"/>
        <v>2016</v>
      </c>
    </row>
    <row r="2663" spans="1:20" ht="32" x14ac:dyDescent="0.2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 s="16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>ROUND(E2663/D2663*100,0)</f>
        <v>104</v>
      </c>
      <c r="P2663" s="13">
        <f>IFERROR(ROUND(E2663/L2663,2),0)</f>
        <v>57.78</v>
      </c>
      <c r="Q2663" s="18" t="s">
        <v>8323</v>
      </c>
      <c r="R2663" t="s">
        <v>8326</v>
      </c>
      <c r="S2663" s="14">
        <f t="shared" si="82"/>
        <v>41828.646319444444</v>
      </c>
      <c r="T2663">
        <f t="shared" si="83"/>
        <v>2014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 s="16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>ROUND(E2664/D2664*100,0)</f>
        <v>104</v>
      </c>
      <c r="P2664" s="13">
        <f>IFERROR(ROUND(E2664/L2664,2),0)</f>
        <v>34.6</v>
      </c>
      <c r="Q2664" s="18" t="s">
        <v>8327</v>
      </c>
      <c r="R2664" t="s">
        <v>8331</v>
      </c>
      <c r="S2664" s="14">
        <f t="shared" si="82"/>
        <v>40122.751620370371</v>
      </c>
      <c r="T2664">
        <f t="shared" si="83"/>
        <v>2009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 s="16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>ROUND(E2665/D2665*100,0)</f>
        <v>103</v>
      </c>
      <c r="P2665" s="13">
        <f>IFERROR(ROUND(E2665/L2665,2),0)</f>
        <v>51.6</v>
      </c>
      <c r="Q2665" s="18" t="s">
        <v>8327</v>
      </c>
      <c r="R2665" t="s">
        <v>8328</v>
      </c>
      <c r="S2665" s="14">
        <f t="shared" si="82"/>
        <v>40542.839282407411</v>
      </c>
      <c r="T2665">
        <f t="shared" si="83"/>
        <v>2010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 s="1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>ROUND(E2666/D2666*100,0)</f>
        <v>2</v>
      </c>
      <c r="P2666" s="13">
        <f>IFERROR(ROUND(E2666/L2666,2),0)</f>
        <v>84.83</v>
      </c>
      <c r="Q2666" s="18" t="s">
        <v>8313</v>
      </c>
      <c r="R2666" t="s">
        <v>8314</v>
      </c>
      <c r="S2666" s="14">
        <f t="shared" si="82"/>
        <v>42548.876192129625</v>
      </c>
      <c r="T2666">
        <f t="shared" si="83"/>
        <v>2016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 s="16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>ROUND(E2667/D2667*100,0)</f>
        <v>17</v>
      </c>
      <c r="P2667" s="13">
        <f>IFERROR(ROUND(E2667/L2667,2),0)</f>
        <v>101.8</v>
      </c>
      <c r="Q2667" s="18" t="s">
        <v>8313</v>
      </c>
      <c r="R2667" t="s">
        <v>8353</v>
      </c>
      <c r="S2667" s="14">
        <f t="shared" si="82"/>
        <v>42398.195972222224</v>
      </c>
      <c r="T2667">
        <f t="shared" si="83"/>
        <v>2016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 s="16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>ROUND(E2668/D2668*100,0)</f>
        <v>5</v>
      </c>
      <c r="P2668" s="13">
        <f>IFERROR(ROUND(E2668/L2668,2),0)</f>
        <v>84.33</v>
      </c>
      <c r="Q2668" s="18" t="s">
        <v>8311</v>
      </c>
      <c r="R2668" t="s">
        <v>8349</v>
      </c>
      <c r="S2668" s="14">
        <f t="shared" si="82"/>
        <v>42017.927418981482</v>
      </c>
      <c r="T2668">
        <f t="shared" si="83"/>
        <v>2015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 s="16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>ROUND(E2669/D2669*100,0)</f>
        <v>202</v>
      </c>
      <c r="P2669" s="13">
        <f>IFERROR(ROUND(E2669/L2669,2),0)</f>
        <v>29.71</v>
      </c>
      <c r="Q2669" s="18" t="s">
        <v>8323</v>
      </c>
      <c r="R2669" t="s">
        <v>8326</v>
      </c>
      <c r="S2669" s="14">
        <f t="shared" si="82"/>
        <v>42179.898472222223</v>
      </c>
      <c r="T2669">
        <f t="shared" si="83"/>
        <v>2015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 s="16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>ROUND(E2670/D2670*100,0)</f>
        <v>20</v>
      </c>
      <c r="P2670" s="13">
        <f>IFERROR(ROUND(E2670/L2670,2),0)</f>
        <v>50.4</v>
      </c>
      <c r="Q2670" s="18" t="s">
        <v>8323</v>
      </c>
      <c r="R2670" t="s">
        <v>8326</v>
      </c>
      <c r="S2670" s="14">
        <f t="shared" si="82"/>
        <v>42531.195277777777</v>
      </c>
      <c r="T2670">
        <f t="shared" si="83"/>
        <v>2016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 s="16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>ROUND(E2671/D2671*100,0)</f>
        <v>144</v>
      </c>
      <c r="P2671" s="13">
        <f>IFERROR(ROUND(E2671/L2671,2),0)</f>
        <v>22.91</v>
      </c>
      <c r="Q2671" s="18" t="s">
        <v>8323</v>
      </c>
      <c r="R2671" t="s">
        <v>8326</v>
      </c>
      <c r="S2671" s="14">
        <f t="shared" si="82"/>
        <v>42139.816840277781</v>
      </c>
      <c r="T2671">
        <f t="shared" si="83"/>
        <v>2015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 s="16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>ROUND(E2672/D2672*100,0)</f>
        <v>101</v>
      </c>
      <c r="P2672" s="13">
        <f>IFERROR(ROUND(E2672/L2672,2),0)</f>
        <v>25.16</v>
      </c>
      <c r="Q2672" s="18" t="s">
        <v>8323</v>
      </c>
      <c r="R2672" t="s">
        <v>8326</v>
      </c>
      <c r="S2672" s="14">
        <f t="shared" si="82"/>
        <v>42535.049849537041</v>
      </c>
      <c r="T2672">
        <f t="shared" si="83"/>
        <v>2016</v>
      </c>
    </row>
    <row r="2673" spans="1:20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 s="16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>ROUND(E2673/D2673*100,0)</f>
        <v>1</v>
      </c>
      <c r="P2673" s="13">
        <f>IFERROR(ROUND(E2673/L2673,2),0)</f>
        <v>167.67</v>
      </c>
      <c r="Q2673" s="18" t="s">
        <v>8308</v>
      </c>
      <c r="R2673" t="s">
        <v>8310</v>
      </c>
      <c r="S2673" s="14">
        <f t="shared" si="82"/>
        <v>42705.690347222218</v>
      </c>
      <c r="T2673">
        <f t="shared" si="83"/>
        <v>2016</v>
      </c>
    </row>
    <row r="2674" spans="1:20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 s="16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>ROUND(E2674/D2674*100,0)</f>
        <v>100</v>
      </c>
      <c r="P2674" s="13">
        <f>IFERROR(ROUND(E2674/L2674,2),0)</f>
        <v>31.38</v>
      </c>
      <c r="Q2674" s="18" t="s">
        <v>8321</v>
      </c>
      <c r="R2674" t="s">
        <v>8343</v>
      </c>
      <c r="S2674" s="14">
        <f t="shared" si="82"/>
        <v>40706.297442129631</v>
      </c>
      <c r="T2674">
        <f t="shared" si="83"/>
        <v>2011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 s="16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>ROUND(E2675/D2675*100,0)</f>
        <v>100</v>
      </c>
      <c r="P2675" s="13">
        <f>IFERROR(ROUND(E2675/L2675,2),0)</f>
        <v>62.63</v>
      </c>
      <c r="Q2675" s="18" t="s">
        <v>8323</v>
      </c>
      <c r="R2675" t="s">
        <v>8326</v>
      </c>
      <c r="S2675" s="14">
        <f t="shared" si="82"/>
        <v>42593.865405092598</v>
      </c>
      <c r="T2675">
        <f t="shared" si="83"/>
        <v>2016</v>
      </c>
    </row>
    <row r="2676" spans="1:20" ht="80" x14ac:dyDescent="0.2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 s="1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>ROUND(E2676/D2676*100,0)</f>
        <v>1</v>
      </c>
      <c r="P2676" s="13">
        <f>IFERROR(ROUND(E2676/L2676,2),0)</f>
        <v>500</v>
      </c>
      <c r="Q2676" s="18" t="s">
        <v>8323</v>
      </c>
      <c r="R2676" t="s">
        <v>8335</v>
      </c>
      <c r="S2676" s="14">
        <f t="shared" si="82"/>
        <v>42333.695821759262</v>
      </c>
      <c r="T2676">
        <f t="shared" si="83"/>
        <v>2015</v>
      </c>
    </row>
    <row r="2677" spans="1:20" ht="48" x14ac:dyDescent="0.2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 s="16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>ROUND(E2677/D2677*100,0)</f>
        <v>9</v>
      </c>
      <c r="P2677" s="13">
        <f>IFERROR(ROUND(E2677/L2677,2),0)</f>
        <v>29.41</v>
      </c>
      <c r="Q2677" s="18" t="s">
        <v>8323</v>
      </c>
      <c r="R2677" t="s">
        <v>8326</v>
      </c>
      <c r="S2677" s="14">
        <f t="shared" si="82"/>
        <v>41869.714166666665</v>
      </c>
      <c r="T2677">
        <f t="shared" si="83"/>
        <v>2014</v>
      </c>
    </row>
    <row r="2678" spans="1:20" ht="48" x14ac:dyDescent="0.2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 s="16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>ROUND(E2678/D2678*100,0)</f>
        <v>100</v>
      </c>
      <c r="P2678" s="13">
        <f>IFERROR(ROUND(E2678/L2678,2),0)</f>
        <v>71.430000000000007</v>
      </c>
      <c r="Q2678" s="18" t="s">
        <v>8321</v>
      </c>
      <c r="R2678" t="s">
        <v>8343</v>
      </c>
      <c r="S2678" s="14">
        <f t="shared" si="82"/>
        <v>40648.757939814815</v>
      </c>
      <c r="T2678">
        <f t="shared" si="83"/>
        <v>2011</v>
      </c>
    </row>
    <row r="2679" spans="1:20" ht="32" x14ac:dyDescent="0.2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 s="16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>ROUND(E2679/D2679*100,0)</f>
        <v>100</v>
      </c>
      <c r="P2679" s="13">
        <f>IFERROR(ROUND(E2679/L2679,2),0)</f>
        <v>500</v>
      </c>
      <c r="Q2679" s="18" t="s">
        <v>8321</v>
      </c>
      <c r="R2679" t="s">
        <v>8337</v>
      </c>
      <c r="S2679" s="14">
        <f t="shared" si="82"/>
        <v>42187.920972222222</v>
      </c>
      <c r="T2679">
        <f t="shared" si="83"/>
        <v>2015</v>
      </c>
    </row>
    <row r="2680" spans="1:20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 s="16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>ROUND(E2680/D2680*100,0)</f>
        <v>100</v>
      </c>
      <c r="P2680" s="13">
        <f>IFERROR(ROUND(E2680/L2680,2),0)</f>
        <v>83.33</v>
      </c>
      <c r="Q2680" s="18" t="s">
        <v>8323</v>
      </c>
      <c r="R2680" t="s">
        <v>8335</v>
      </c>
      <c r="S2680" s="14">
        <f t="shared" si="82"/>
        <v>42097.874155092592</v>
      </c>
      <c r="T2680">
        <f t="shared" si="83"/>
        <v>2015</v>
      </c>
    </row>
    <row r="2681" spans="1:20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 s="16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>ROUND(E2681/D2681*100,0)</f>
        <v>100</v>
      </c>
      <c r="P2681" s="13">
        <f>IFERROR(ROUND(E2681/L2681,2),0)</f>
        <v>62.5</v>
      </c>
      <c r="Q2681" s="18" t="s">
        <v>8323</v>
      </c>
      <c r="R2681" t="s">
        <v>8324</v>
      </c>
      <c r="S2681" s="14">
        <f t="shared" si="82"/>
        <v>42752.827199074076</v>
      </c>
      <c r="T2681">
        <f t="shared" si="83"/>
        <v>2017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 s="16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>ROUND(E2682/D2682*100,0)</f>
        <v>100</v>
      </c>
      <c r="P2682" s="13">
        <f>IFERROR(ROUND(E2682/L2682,2),0)</f>
        <v>41.67</v>
      </c>
      <c r="Q2682" s="18" t="s">
        <v>8323</v>
      </c>
      <c r="R2682" t="s">
        <v>8326</v>
      </c>
      <c r="S2682" s="14">
        <f t="shared" si="82"/>
        <v>42446.845543981486</v>
      </c>
      <c r="T2682">
        <f t="shared" si="83"/>
        <v>2016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 s="16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>ROUND(E2683/D2683*100,0)</f>
        <v>100</v>
      </c>
      <c r="P2683" s="13">
        <f>IFERROR(ROUND(E2683/L2683,2),0)</f>
        <v>55.56</v>
      </c>
      <c r="Q2683" s="18" t="s">
        <v>8323</v>
      </c>
      <c r="R2683" t="s">
        <v>8326</v>
      </c>
      <c r="S2683" s="14">
        <f t="shared" si="82"/>
        <v>42146.570393518516</v>
      </c>
      <c r="T2683">
        <f t="shared" si="83"/>
        <v>2015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 s="16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>ROUND(E2684/D2684*100,0)</f>
        <v>100</v>
      </c>
      <c r="P2684" s="13">
        <f>IFERROR(ROUND(E2684/L2684,2),0)</f>
        <v>35.71</v>
      </c>
      <c r="Q2684" s="18" t="s">
        <v>8323</v>
      </c>
      <c r="R2684" t="s">
        <v>8326</v>
      </c>
      <c r="S2684" s="14">
        <f t="shared" si="82"/>
        <v>42430.762222222227</v>
      </c>
      <c r="T2684">
        <f t="shared" si="83"/>
        <v>2016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 s="16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>ROUND(E2685/D2685*100,0)</f>
        <v>100</v>
      </c>
      <c r="P2685" s="13">
        <f>IFERROR(ROUND(E2685/L2685,2),0)</f>
        <v>29.41</v>
      </c>
      <c r="Q2685" s="18" t="s">
        <v>8323</v>
      </c>
      <c r="R2685" t="s">
        <v>8326</v>
      </c>
      <c r="S2685" s="14">
        <f t="shared" si="82"/>
        <v>42381.478981481487</v>
      </c>
      <c r="T2685">
        <f t="shared" si="83"/>
        <v>2016</v>
      </c>
    </row>
    <row r="2686" spans="1:20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 s="1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>ROUND(E2686/D2686*100,0)</f>
        <v>100</v>
      </c>
      <c r="P2686" s="13">
        <f>IFERROR(ROUND(E2686/L2686,2),0)</f>
        <v>166.67</v>
      </c>
      <c r="Q2686" s="18" t="s">
        <v>8323</v>
      </c>
      <c r="R2686" t="s">
        <v>8335</v>
      </c>
      <c r="S2686" s="14">
        <f t="shared" si="82"/>
        <v>42173.466863425929</v>
      </c>
      <c r="T2686">
        <f t="shared" si="83"/>
        <v>2015</v>
      </c>
    </row>
    <row r="2687" spans="1:20" ht="48" x14ac:dyDescent="0.2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 s="16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>ROUND(E2687/D2687*100,0)</f>
        <v>143</v>
      </c>
      <c r="P2687" s="13">
        <f>IFERROR(ROUND(E2687/L2687,2),0)</f>
        <v>25</v>
      </c>
      <c r="Q2687" s="18" t="s">
        <v>8327</v>
      </c>
      <c r="R2687" t="s">
        <v>8331</v>
      </c>
      <c r="S2687" s="14">
        <f t="shared" si="82"/>
        <v>40576.539664351854</v>
      </c>
      <c r="T2687">
        <f t="shared" si="83"/>
        <v>2011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 s="16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>ROUND(E2688/D2688*100,0)</f>
        <v>17</v>
      </c>
      <c r="P2688" s="13">
        <f>IFERROR(ROUND(E2688/L2688,2),0)</f>
        <v>29.24</v>
      </c>
      <c r="Q2688" s="18" t="s">
        <v>8323</v>
      </c>
      <c r="R2688" t="s">
        <v>8326</v>
      </c>
      <c r="S2688" s="14">
        <f t="shared" si="82"/>
        <v>41950.26694444444</v>
      </c>
      <c r="T2688">
        <f t="shared" si="83"/>
        <v>2014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 s="16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>ROUND(E2689/D2689*100,0)</f>
        <v>164</v>
      </c>
      <c r="P2689" s="13">
        <f>IFERROR(ROUND(E2689/L2689,2),0)</f>
        <v>10.039999999999999</v>
      </c>
      <c r="Q2689" s="18" t="s">
        <v>8308</v>
      </c>
      <c r="R2689" t="s">
        <v>8315</v>
      </c>
      <c r="S2689" s="14">
        <f t="shared" si="82"/>
        <v>42024.86513888889</v>
      </c>
      <c r="T2689">
        <f t="shared" si="83"/>
        <v>2015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 s="16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>ROUND(E2690/D2690*100,0)</f>
        <v>2</v>
      </c>
      <c r="P2690" s="13">
        <f>IFERROR(ROUND(E2690/L2690,2),0)</f>
        <v>163.33000000000001</v>
      </c>
      <c r="Q2690" s="18" t="s">
        <v>8323</v>
      </c>
      <c r="R2690" t="s">
        <v>8326</v>
      </c>
      <c r="S2690" s="14">
        <f t="shared" si="82"/>
        <v>42523.739212962959</v>
      </c>
      <c r="T2690">
        <f t="shared" si="83"/>
        <v>2016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 s="16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>ROUND(E2691/D2691*100,0)</f>
        <v>10</v>
      </c>
      <c r="P2691" s="13">
        <f>IFERROR(ROUND(E2691/L2691,2),0)</f>
        <v>37.54</v>
      </c>
      <c r="Q2691" s="18" t="s">
        <v>8323</v>
      </c>
      <c r="R2691" t="s">
        <v>8326</v>
      </c>
      <c r="S2691" s="14">
        <f t="shared" ref="S2691:S2754" si="84">(((J2691/60)/60)/24)+DATE(1970,1,1)</f>
        <v>42467.548541666663</v>
      </c>
      <c r="T2691">
        <f t="shared" ref="T2691:T2754" si="85">YEAR(S2691)</f>
        <v>2016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 s="16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>ROUND(E2692/D2692*100,0)</f>
        <v>10</v>
      </c>
      <c r="P2692" s="13">
        <f>IFERROR(ROUND(E2692/L2692,2),0)</f>
        <v>54.11</v>
      </c>
      <c r="Q2692" s="18" t="s">
        <v>8327</v>
      </c>
      <c r="R2692" t="s">
        <v>8330</v>
      </c>
      <c r="S2692" s="14">
        <f t="shared" si="84"/>
        <v>42427.721006944441</v>
      </c>
      <c r="T2692">
        <f t="shared" si="85"/>
        <v>2016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 s="16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>ROUND(E2693/D2693*100,0)</f>
        <v>2</v>
      </c>
      <c r="P2693" s="13">
        <f>IFERROR(ROUND(E2693/L2693,2),0)</f>
        <v>60.75</v>
      </c>
      <c r="Q2693" s="18" t="s">
        <v>8308</v>
      </c>
      <c r="R2693" t="s">
        <v>8310</v>
      </c>
      <c r="S2693" s="14">
        <f t="shared" si="84"/>
        <v>42704.086053240739</v>
      </c>
      <c r="T2693">
        <f t="shared" si="85"/>
        <v>2016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 s="16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>ROUND(E2694/D2694*100,0)</f>
        <v>108</v>
      </c>
      <c r="P2694" s="13">
        <f>IFERROR(ROUND(E2694/L2694,2),0)</f>
        <v>44.09</v>
      </c>
      <c r="Q2694" s="18" t="s">
        <v>8323</v>
      </c>
      <c r="R2694" t="s">
        <v>8326</v>
      </c>
      <c r="S2694" s="14">
        <f t="shared" si="84"/>
        <v>42746.261782407411</v>
      </c>
      <c r="T2694">
        <f t="shared" si="85"/>
        <v>2017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 s="16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>ROUND(E2695/D2695*100,0)</f>
        <v>138</v>
      </c>
      <c r="P2695" s="13">
        <f>IFERROR(ROUND(E2695/L2695,2),0)</f>
        <v>28.32</v>
      </c>
      <c r="Q2695" s="18" t="s">
        <v>8323</v>
      </c>
      <c r="R2695" t="s">
        <v>8326</v>
      </c>
      <c r="S2695" s="14">
        <f t="shared" si="84"/>
        <v>42410.017199074078</v>
      </c>
      <c r="T2695">
        <f t="shared" si="85"/>
        <v>2016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 s="1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>ROUND(E2696/D2696*100,0)</f>
        <v>1</v>
      </c>
      <c r="P2696" s="13">
        <f>IFERROR(ROUND(E2696/L2696,2),0)</f>
        <v>120.25</v>
      </c>
      <c r="Q2696" s="18" t="s">
        <v>8308</v>
      </c>
      <c r="R2696" t="s">
        <v>8310</v>
      </c>
      <c r="S2696" s="14">
        <f t="shared" si="84"/>
        <v>42726.192916666667</v>
      </c>
      <c r="T2696">
        <f t="shared" si="85"/>
        <v>2016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 s="16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>ROUND(E2697/D2697*100,0)</f>
        <v>5</v>
      </c>
      <c r="P2697" s="13">
        <f>IFERROR(ROUND(E2697/L2697,2),0)</f>
        <v>60.13</v>
      </c>
      <c r="Q2697" s="18" t="s">
        <v>8323</v>
      </c>
      <c r="R2697" t="s">
        <v>8335</v>
      </c>
      <c r="S2697" s="14">
        <f t="shared" si="84"/>
        <v>42140.421319444446</v>
      </c>
      <c r="T2697">
        <f t="shared" si="85"/>
        <v>2015</v>
      </c>
    </row>
    <row r="2698" spans="1:20" ht="48" x14ac:dyDescent="0.2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 s="16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>ROUND(E2698/D2698*100,0)</f>
        <v>12</v>
      </c>
      <c r="P2698" s="13">
        <f>IFERROR(ROUND(E2698/L2698,2),0)</f>
        <v>60</v>
      </c>
      <c r="Q2698" s="18" t="s">
        <v>8308</v>
      </c>
      <c r="R2698" t="s">
        <v>8310</v>
      </c>
      <c r="S2698" s="14">
        <f t="shared" si="84"/>
        <v>42411.828287037039</v>
      </c>
      <c r="T2698">
        <f t="shared" si="85"/>
        <v>2016</v>
      </c>
    </row>
    <row r="2699" spans="1:20" ht="32" x14ac:dyDescent="0.2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 s="16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>ROUND(E2699/D2699*100,0)</f>
        <v>64</v>
      </c>
      <c r="P2699" s="13">
        <f>IFERROR(ROUND(E2699/L2699,2),0)</f>
        <v>40</v>
      </c>
      <c r="Q2699" s="18" t="s">
        <v>8321</v>
      </c>
      <c r="R2699" t="s">
        <v>8339</v>
      </c>
      <c r="S2699" s="14">
        <f t="shared" si="84"/>
        <v>42107.703877314809</v>
      </c>
      <c r="T2699">
        <f t="shared" si="85"/>
        <v>2015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 s="16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>ROUND(E2700/D2700*100,0)</f>
        <v>10</v>
      </c>
      <c r="P2700" s="13">
        <f>IFERROR(ROUND(E2700/L2700,2),0)</f>
        <v>21.73</v>
      </c>
      <c r="Q2700" s="18" t="s">
        <v>8316</v>
      </c>
      <c r="R2700" t="s">
        <v>8334</v>
      </c>
      <c r="S2700" s="14">
        <f t="shared" si="84"/>
        <v>41156.963344907403</v>
      </c>
      <c r="T2700">
        <f t="shared" si="85"/>
        <v>2012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 s="16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>ROUND(E2701/D2701*100,0)</f>
        <v>12</v>
      </c>
      <c r="P2701" s="13">
        <f>IFERROR(ROUND(E2701/L2701,2),0)</f>
        <v>78.33</v>
      </c>
      <c r="Q2701" s="18" t="s">
        <v>8323</v>
      </c>
      <c r="R2701" t="s">
        <v>8324</v>
      </c>
      <c r="S2701" s="14">
        <f t="shared" si="84"/>
        <v>42100.723738425921</v>
      </c>
      <c r="T2701">
        <f t="shared" si="85"/>
        <v>2015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 s="16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>ROUND(E2702/D2702*100,0)</f>
        <v>149</v>
      </c>
      <c r="P2702" s="13">
        <f>IFERROR(ROUND(E2702/L2702,2),0)</f>
        <v>15.13</v>
      </c>
      <c r="Q2702" s="18" t="s">
        <v>8323</v>
      </c>
      <c r="R2702" t="s">
        <v>8326</v>
      </c>
      <c r="S2702" s="14">
        <f t="shared" si="84"/>
        <v>42433.761886574073</v>
      </c>
      <c r="T2702">
        <f t="shared" si="85"/>
        <v>2016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 s="16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>ROUND(E2703/D2703*100,0)</f>
        <v>0</v>
      </c>
      <c r="P2703" s="13">
        <f>IFERROR(ROUND(E2703/L2703,2),0)</f>
        <v>116.75</v>
      </c>
      <c r="Q2703" s="18" t="s">
        <v>8308</v>
      </c>
      <c r="R2703" t="s">
        <v>8310</v>
      </c>
      <c r="S2703" s="14">
        <f t="shared" si="84"/>
        <v>42437.924988425926</v>
      </c>
      <c r="T2703">
        <f t="shared" si="85"/>
        <v>2016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 s="16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>ROUND(E2704/D2704*100,0)</f>
        <v>5</v>
      </c>
      <c r="P2704" s="13">
        <f>IFERROR(ROUND(E2704/L2704,2),0)</f>
        <v>35.92</v>
      </c>
      <c r="Q2704" s="18" t="s">
        <v>8323</v>
      </c>
      <c r="R2704" t="s">
        <v>8326</v>
      </c>
      <c r="S2704" s="14">
        <f t="shared" si="84"/>
        <v>41974.738576388889</v>
      </c>
      <c r="T2704">
        <f t="shared" si="85"/>
        <v>2014</v>
      </c>
    </row>
    <row r="2705" spans="1:20" ht="48" x14ac:dyDescent="0.2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 s="16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>ROUND(E2705/D2705*100,0)</f>
        <v>1</v>
      </c>
      <c r="P2705" s="13">
        <f>IFERROR(ROUND(E2705/L2705,2),0)</f>
        <v>57.88</v>
      </c>
      <c r="Q2705" s="18" t="s">
        <v>8308</v>
      </c>
      <c r="R2705" t="s">
        <v>8342</v>
      </c>
      <c r="S2705" s="14">
        <f t="shared" si="84"/>
        <v>41989.853692129633</v>
      </c>
      <c r="T2705">
        <f t="shared" si="85"/>
        <v>2014</v>
      </c>
    </row>
    <row r="2706" spans="1:20" ht="32" x14ac:dyDescent="0.2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 s="1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>ROUND(E2706/D2706*100,0)</f>
        <v>116</v>
      </c>
      <c r="P2706" s="13">
        <f>IFERROR(ROUND(E2706/L2706,2),0)</f>
        <v>35.619999999999997</v>
      </c>
      <c r="Q2706" s="18" t="s">
        <v>8327</v>
      </c>
      <c r="R2706" t="s">
        <v>8331</v>
      </c>
      <c r="S2706" s="14">
        <f t="shared" si="84"/>
        <v>42240.852534722217</v>
      </c>
      <c r="T2706">
        <f t="shared" si="85"/>
        <v>2015</v>
      </c>
    </row>
    <row r="2707" spans="1:20" ht="32" x14ac:dyDescent="0.2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 s="16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>ROUND(E2707/D2707*100,0)</f>
        <v>2</v>
      </c>
      <c r="P2707" s="13">
        <f>IFERROR(ROUND(E2707/L2707,2),0)</f>
        <v>76.67</v>
      </c>
      <c r="Q2707" s="18" t="s">
        <v>8319</v>
      </c>
      <c r="R2707" t="s">
        <v>8345</v>
      </c>
      <c r="S2707" s="14">
        <f t="shared" si="84"/>
        <v>42204.875868055555</v>
      </c>
      <c r="T2707">
        <f t="shared" si="85"/>
        <v>2015</v>
      </c>
    </row>
    <row r="2708" spans="1:20" ht="48" x14ac:dyDescent="0.2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 s="16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>ROUND(E2708/D2708*100,0)</f>
        <v>3</v>
      </c>
      <c r="P2708" s="13">
        <f>IFERROR(ROUND(E2708/L2708,2),0)</f>
        <v>35.380000000000003</v>
      </c>
      <c r="Q2708" s="18" t="s">
        <v>8319</v>
      </c>
      <c r="R2708" t="s">
        <v>8345</v>
      </c>
      <c r="S2708" s="14">
        <f t="shared" si="84"/>
        <v>42198.695138888885</v>
      </c>
      <c r="T2708">
        <f t="shared" si="85"/>
        <v>2015</v>
      </c>
    </row>
    <row r="2709" spans="1:20" ht="48" x14ac:dyDescent="0.2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 s="16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>ROUND(E2709/D2709*100,0)</f>
        <v>8</v>
      </c>
      <c r="P2709" s="13">
        <f>IFERROR(ROUND(E2709/L2709,2),0)</f>
        <v>38.33</v>
      </c>
      <c r="Q2709" s="18" t="s">
        <v>8323</v>
      </c>
      <c r="R2709" t="s">
        <v>8326</v>
      </c>
      <c r="S2709" s="14">
        <f t="shared" si="84"/>
        <v>41904.650578703702</v>
      </c>
      <c r="T2709">
        <f t="shared" si="85"/>
        <v>2014</v>
      </c>
    </row>
    <row r="2710" spans="1:20" ht="48" x14ac:dyDescent="0.2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 s="16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>ROUND(E2710/D2710*100,0)</f>
        <v>131</v>
      </c>
      <c r="P2710" s="13">
        <f>IFERROR(ROUND(E2710/L2710,2),0)</f>
        <v>21.9</v>
      </c>
      <c r="Q2710" s="18" t="s">
        <v>8321</v>
      </c>
      <c r="R2710" t="s">
        <v>8343</v>
      </c>
      <c r="S2710" s="14">
        <f t="shared" si="84"/>
        <v>40935.005104166667</v>
      </c>
      <c r="T2710">
        <f t="shared" si="85"/>
        <v>2012</v>
      </c>
    </row>
    <row r="2711" spans="1:20" ht="48" x14ac:dyDescent="0.2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 s="16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>ROUND(E2711/D2711*100,0)</f>
        <v>153</v>
      </c>
      <c r="P2711" s="13">
        <f>IFERROR(ROUND(E2711/L2711,2),0)</f>
        <v>30.67</v>
      </c>
      <c r="Q2711" s="18" t="s">
        <v>8321</v>
      </c>
      <c r="R2711" t="s">
        <v>8343</v>
      </c>
      <c r="S2711" s="14">
        <f t="shared" si="84"/>
        <v>40844.691643518519</v>
      </c>
      <c r="T2711">
        <f t="shared" si="85"/>
        <v>2011</v>
      </c>
    </row>
    <row r="2712" spans="1:20" ht="48" x14ac:dyDescent="0.2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 s="16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>ROUND(E2712/D2712*100,0)</f>
        <v>184</v>
      </c>
      <c r="P2712" s="13">
        <f>IFERROR(ROUND(E2712/L2712,2),0)</f>
        <v>30.67</v>
      </c>
      <c r="Q2712" s="18" t="s">
        <v>8323</v>
      </c>
      <c r="R2712" t="s">
        <v>8326</v>
      </c>
      <c r="S2712" s="14">
        <f t="shared" si="84"/>
        <v>42383.793124999997</v>
      </c>
      <c r="T2712">
        <f t="shared" si="85"/>
        <v>2016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 s="16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>ROUND(E2713/D2713*100,0)</f>
        <v>30</v>
      </c>
      <c r="P2713" s="13">
        <f>IFERROR(ROUND(E2713/L2713,2),0)</f>
        <v>50.56</v>
      </c>
      <c r="Q2713" s="18" t="s">
        <v>8323</v>
      </c>
      <c r="R2713" t="s">
        <v>8335</v>
      </c>
      <c r="S2713" s="14">
        <f t="shared" si="84"/>
        <v>42090.909016203703</v>
      </c>
      <c r="T2713">
        <f t="shared" si="85"/>
        <v>2015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 s="16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>ROUND(E2714/D2714*100,0)</f>
        <v>2</v>
      </c>
      <c r="P2714" s="13">
        <f>IFERROR(ROUND(E2714/L2714,2),0)</f>
        <v>32.36</v>
      </c>
      <c r="Q2714" s="18" t="s">
        <v>8323</v>
      </c>
      <c r="R2714" t="s">
        <v>8326</v>
      </c>
      <c r="S2714" s="14">
        <f t="shared" si="84"/>
        <v>42601.827141203699</v>
      </c>
      <c r="T2714">
        <f t="shared" si="85"/>
        <v>2016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 s="16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>ROUND(E2715/D2715*100,0)</f>
        <v>38</v>
      </c>
      <c r="P2715" s="13">
        <f>IFERROR(ROUND(E2715/L2715,2),0)</f>
        <v>32.36</v>
      </c>
      <c r="Q2715" s="18" t="s">
        <v>8323</v>
      </c>
      <c r="R2715" t="s">
        <v>8326</v>
      </c>
      <c r="S2715" s="14">
        <f t="shared" si="84"/>
        <v>42775.964212962965</v>
      </c>
      <c r="T2715">
        <f t="shared" si="85"/>
        <v>2017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 s="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>ROUND(E2716/D2716*100,0)</f>
        <v>3</v>
      </c>
      <c r="P2716" s="13">
        <f>IFERROR(ROUND(E2716/L2716,2),0)</f>
        <v>30.13</v>
      </c>
      <c r="Q2716" s="18" t="s">
        <v>8323</v>
      </c>
      <c r="R2716" t="s">
        <v>8335</v>
      </c>
      <c r="S2716" s="14">
        <f t="shared" si="84"/>
        <v>42047.724444444444</v>
      </c>
      <c r="T2716">
        <f t="shared" si="85"/>
        <v>2015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 s="16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>ROUND(E2717/D2717*100,0)</f>
        <v>3</v>
      </c>
      <c r="P2717" s="13">
        <f>IFERROR(ROUND(E2717/L2717,2),0)</f>
        <v>41</v>
      </c>
      <c r="Q2717" s="18" t="s">
        <v>8323</v>
      </c>
      <c r="R2717" t="s">
        <v>8324</v>
      </c>
      <c r="S2717" s="14">
        <f t="shared" si="84"/>
        <v>41829.935717592591</v>
      </c>
      <c r="T2717">
        <f t="shared" si="85"/>
        <v>2014</v>
      </c>
    </row>
    <row r="2718" spans="1:20" ht="48" x14ac:dyDescent="0.2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 s="16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>ROUND(E2718/D2718*100,0)</f>
        <v>18</v>
      </c>
      <c r="P2718" s="13">
        <f>IFERROR(ROUND(E2718/L2718,2),0)</f>
        <v>64.290000000000006</v>
      </c>
      <c r="Q2718" s="18" t="s">
        <v>8323</v>
      </c>
      <c r="R2718" t="s">
        <v>8326</v>
      </c>
      <c r="S2718" s="14">
        <f t="shared" si="84"/>
        <v>41795.598923611113</v>
      </c>
      <c r="T2718">
        <f t="shared" si="85"/>
        <v>2014</v>
      </c>
    </row>
    <row r="2719" spans="1:20" ht="48" x14ac:dyDescent="0.2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 s="16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>ROUND(E2719/D2719*100,0)</f>
        <v>113</v>
      </c>
      <c r="P2719" s="13">
        <f>IFERROR(ROUND(E2719/L2719,2),0)</f>
        <v>30</v>
      </c>
      <c r="Q2719" s="18" t="s">
        <v>8323</v>
      </c>
      <c r="R2719" t="s">
        <v>8326</v>
      </c>
      <c r="S2719" s="14">
        <f t="shared" si="84"/>
        <v>42064.785613425927</v>
      </c>
      <c r="T2719">
        <f t="shared" si="85"/>
        <v>2015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 s="16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>ROUND(E2720/D2720*100,0)</f>
        <v>7</v>
      </c>
      <c r="P2720" s="13">
        <f>IFERROR(ROUND(E2720/L2720,2),0)</f>
        <v>44.5</v>
      </c>
      <c r="Q2720" s="18" t="s">
        <v>8311</v>
      </c>
      <c r="R2720" t="s">
        <v>8348</v>
      </c>
      <c r="S2720" s="14">
        <f t="shared" si="84"/>
        <v>42622.456238425926</v>
      </c>
      <c r="T2720">
        <f t="shared" si="85"/>
        <v>2016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 s="16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>ROUND(E2721/D2721*100,0)</f>
        <v>9</v>
      </c>
      <c r="P2721" s="13">
        <f>IFERROR(ROUND(E2721/L2721,2),0)</f>
        <v>40.450000000000003</v>
      </c>
      <c r="Q2721" s="18" t="s">
        <v>8311</v>
      </c>
      <c r="R2721" t="s">
        <v>8352</v>
      </c>
      <c r="S2721" s="14">
        <f t="shared" si="84"/>
        <v>42067.722372685181</v>
      </c>
      <c r="T2721">
        <f t="shared" si="85"/>
        <v>2015</v>
      </c>
    </row>
    <row r="2722" spans="1:20" ht="48" x14ac:dyDescent="0.2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 s="16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>ROUND(E2722/D2722*100,0)</f>
        <v>18</v>
      </c>
      <c r="P2722" s="13">
        <f>IFERROR(ROUND(E2722/L2722,2),0)</f>
        <v>44</v>
      </c>
      <c r="Q2722" s="18" t="s">
        <v>8323</v>
      </c>
      <c r="R2722" t="s">
        <v>8326</v>
      </c>
      <c r="S2722" s="14">
        <f t="shared" si="84"/>
        <v>41982.87364583333</v>
      </c>
      <c r="T2722">
        <f t="shared" si="85"/>
        <v>2014</v>
      </c>
    </row>
    <row r="2723" spans="1:20" ht="64" x14ac:dyDescent="0.2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 s="16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>ROUND(E2723/D2723*100,0)</f>
        <v>110</v>
      </c>
      <c r="P2723" s="13">
        <f>IFERROR(ROUND(E2723/L2723,2),0)</f>
        <v>24.44</v>
      </c>
      <c r="Q2723" s="18" t="s">
        <v>8323</v>
      </c>
      <c r="R2723" t="s">
        <v>8326</v>
      </c>
      <c r="S2723" s="14">
        <f t="shared" si="84"/>
        <v>42213.505474537036</v>
      </c>
      <c r="T2723">
        <f t="shared" si="85"/>
        <v>2015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 s="16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>ROUND(E2724/D2724*100,0)</f>
        <v>22</v>
      </c>
      <c r="P2724" s="13">
        <f>IFERROR(ROUND(E2724/L2724,2),0)</f>
        <v>48.56</v>
      </c>
      <c r="Q2724" s="18" t="s">
        <v>8323</v>
      </c>
      <c r="R2724" t="s">
        <v>8326</v>
      </c>
      <c r="S2724" s="14">
        <f t="shared" si="84"/>
        <v>42245.234340277777</v>
      </c>
      <c r="T2724">
        <f t="shared" si="85"/>
        <v>2015</v>
      </c>
    </row>
    <row r="2725" spans="1:20" ht="48" x14ac:dyDescent="0.2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 s="16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>ROUND(E2725/D2725*100,0)</f>
        <v>4</v>
      </c>
      <c r="P2725" s="13">
        <f>IFERROR(ROUND(E2725/L2725,2),0)</f>
        <v>145</v>
      </c>
      <c r="Q2725" s="18" t="s">
        <v>8308</v>
      </c>
      <c r="R2725" t="s">
        <v>8342</v>
      </c>
      <c r="S2725" s="14">
        <f t="shared" si="84"/>
        <v>42027.056793981479</v>
      </c>
      <c r="T2725">
        <f t="shared" si="85"/>
        <v>2015</v>
      </c>
    </row>
    <row r="2726" spans="1:20" ht="48" x14ac:dyDescent="0.2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 s="1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>ROUND(E2726/D2726*100,0)</f>
        <v>16</v>
      </c>
      <c r="P2726" s="13">
        <f>IFERROR(ROUND(E2726/L2726,2),0)</f>
        <v>43.5</v>
      </c>
      <c r="Q2726" s="18" t="s">
        <v>8321</v>
      </c>
      <c r="R2726" t="s">
        <v>8325</v>
      </c>
      <c r="S2726" s="14">
        <f t="shared" si="84"/>
        <v>41835.126805555556</v>
      </c>
      <c r="T2726">
        <f t="shared" si="85"/>
        <v>2014</v>
      </c>
    </row>
    <row r="2727" spans="1:20" ht="32" x14ac:dyDescent="0.2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 s="16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>ROUND(E2727/D2727*100,0)</f>
        <v>109</v>
      </c>
      <c r="P2727" s="13">
        <f>IFERROR(ROUND(E2727/L2727,2),0)</f>
        <v>31.07</v>
      </c>
      <c r="Q2727" s="18" t="s">
        <v>8327</v>
      </c>
      <c r="R2727" t="s">
        <v>8331</v>
      </c>
      <c r="S2727" s="14">
        <f t="shared" si="84"/>
        <v>41619.998310185183</v>
      </c>
      <c r="T2727">
        <f t="shared" si="85"/>
        <v>2013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 s="16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>ROUND(E2728/D2728*100,0)</f>
        <v>2</v>
      </c>
      <c r="P2728" s="13">
        <f>IFERROR(ROUND(E2728/L2728,2),0)</f>
        <v>108.25</v>
      </c>
      <c r="Q2728" s="18" t="s">
        <v>8308</v>
      </c>
      <c r="R2728" t="s">
        <v>8318</v>
      </c>
      <c r="S2728" s="14">
        <f t="shared" si="84"/>
        <v>42703.917824074073</v>
      </c>
      <c r="T2728">
        <f t="shared" si="85"/>
        <v>2016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 s="16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>ROUND(E2729/D2729*100,0)</f>
        <v>1</v>
      </c>
      <c r="P2729" s="13">
        <f>IFERROR(ROUND(E2729/L2729,2),0)</f>
        <v>35.83</v>
      </c>
      <c r="Q2729" s="18" t="s">
        <v>8321</v>
      </c>
      <c r="R2729" t="s">
        <v>8339</v>
      </c>
      <c r="S2729" s="14">
        <f t="shared" si="84"/>
        <v>41863.260381944441</v>
      </c>
      <c r="T2729">
        <f t="shared" si="85"/>
        <v>2014</v>
      </c>
    </row>
    <row r="2730" spans="1:20" ht="48" x14ac:dyDescent="0.2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 s="16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>ROUND(E2730/D2730*100,0)</f>
        <v>34</v>
      </c>
      <c r="P2730" s="13">
        <f>IFERROR(ROUND(E2730/L2730,2),0)</f>
        <v>33.08</v>
      </c>
      <c r="Q2730" s="18" t="s">
        <v>8323</v>
      </c>
      <c r="R2730" t="s">
        <v>8326</v>
      </c>
      <c r="S2730" s="14">
        <f t="shared" si="84"/>
        <v>42022.661527777775</v>
      </c>
      <c r="T2730">
        <f t="shared" si="85"/>
        <v>2015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 s="16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>ROUND(E2731/D2731*100,0)</f>
        <v>57</v>
      </c>
      <c r="P2731" s="13">
        <f>IFERROR(ROUND(E2731/L2731,2),0)</f>
        <v>43</v>
      </c>
      <c r="Q2731" s="18" t="s">
        <v>8323</v>
      </c>
      <c r="R2731" t="s">
        <v>8324</v>
      </c>
      <c r="S2731" s="14">
        <f t="shared" si="84"/>
        <v>42081.515335648146</v>
      </c>
      <c r="T2731">
        <f t="shared" si="85"/>
        <v>2015</v>
      </c>
    </row>
    <row r="2732" spans="1:20" ht="48" x14ac:dyDescent="0.2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 s="16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>ROUND(E2732/D2732*100,0)</f>
        <v>108</v>
      </c>
      <c r="P2732" s="13">
        <f>IFERROR(ROUND(E2732/L2732,2),0)</f>
        <v>47.78</v>
      </c>
      <c r="Q2732" s="18" t="s">
        <v>8319</v>
      </c>
      <c r="R2732" t="s">
        <v>8320</v>
      </c>
      <c r="S2732" s="14">
        <f t="shared" si="84"/>
        <v>42607.316122685181</v>
      </c>
      <c r="T2732">
        <f t="shared" si="85"/>
        <v>2016</v>
      </c>
    </row>
    <row r="2733" spans="1:20" ht="48" x14ac:dyDescent="0.2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 s="16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>ROUND(E2733/D2733*100,0)</f>
        <v>129</v>
      </c>
      <c r="P2733" s="13">
        <f>IFERROR(ROUND(E2733/L2733,2),0)</f>
        <v>30.71</v>
      </c>
      <c r="Q2733" s="18" t="s">
        <v>8323</v>
      </c>
      <c r="R2733" t="s">
        <v>8326</v>
      </c>
      <c r="S2733" s="14">
        <f t="shared" si="84"/>
        <v>42309.191307870366</v>
      </c>
      <c r="T2733">
        <f t="shared" si="85"/>
        <v>2015</v>
      </c>
    </row>
    <row r="2734" spans="1:20" ht="48" x14ac:dyDescent="0.2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 s="16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>ROUND(E2734/D2734*100,0)</f>
        <v>143</v>
      </c>
      <c r="P2734" s="13">
        <f>IFERROR(ROUND(E2734/L2734,2),0)</f>
        <v>21.5</v>
      </c>
      <c r="Q2734" s="18" t="s">
        <v>8323</v>
      </c>
      <c r="R2734" t="s">
        <v>8326</v>
      </c>
      <c r="S2734" s="14">
        <f t="shared" si="84"/>
        <v>42160.651817129634</v>
      </c>
      <c r="T2734">
        <f t="shared" si="85"/>
        <v>2015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 s="16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>ROUND(E2735/D2735*100,0)</f>
        <v>28</v>
      </c>
      <c r="P2735" s="13">
        <f>IFERROR(ROUND(E2735/L2735,2),0)</f>
        <v>61</v>
      </c>
      <c r="Q2735" s="18" t="s">
        <v>8323</v>
      </c>
      <c r="R2735" t="s">
        <v>8326</v>
      </c>
      <c r="S2735" s="14">
        <f t="shared" si="84"/>
        <v>42089.901574074072</v>
      </c>
      <c r="T2735">
        <f t="shared" si="85"/>
        <v>2015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 s="1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>ROUND(E2736/D2736*100,0)</f>
        <v>0</v>
      </c>
      <c r="P2736" s="13">
        <f>IFERROR(ROUND(E2736/L2736,2),0)</f>
        <v>53.25</v>
      </c>
      <c r="Q2736" s="18" t="s">
        <v>8308</v>
      </c>
      <c r="R2736" t="s">
        <v>8342</v>
      </c>
      <c r="S2736" s="14">
        <f t="shared" si="84"/>
        <v>42083.069884259254</v>
      </c>
      <c r="T2736">
        <f t="shared" si="85"/>
        <v>2015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 s="16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>ROUND(E2737/D2737*100,0)</f>
        <v>9</v>
      </c>
      <c r="P2737" s="13">
        <f>IFERROR(ROUND(E2737/L2737,2),0)</f>
        <v>47.33</v>
      </c>
      <c r="Q2737" s="18" t="s">
        <v>8323</v>
      </c>
      <c r="R2737" t="s">
        <v>8335</v>
      </c>
      <c r="S2737" s="14">
        <f t="shared" si="84"/>
        <v>41975.676111111112</v>
      </c>
      <c r="T2737">
        <f t="shared" si="85"/>
        <v>2014</v>
      </c>
    </row>
    <row r="2738" spans="1:20" ht="48" x14ac:dyDescent="0.2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 s="16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>ROUND(E2738/D2738*100,0)</f>
        <v>0</v>
      </c>
      <c r="P2738" s="13">
        <f>IFERROR(ROUND(E2738/L2738,2),0)</f>
        <v>60.71</v>
      </c>
      <c r="Q2738" s="18" t="s">
        <v>8316</v>
      </c>
      <c r="R2738" t="s">
        <v>8344</v>
      </c>
      <c r="S2738" s="14">
        <f t="shared" si="84"/>
        <v>42094.667256944449</v>
      </c>
      <c r="T2738">
        <f t="shared" si="85"/>
        <v>2015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 s="16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>ROUND(E2739/D2739*100,0)</f>
        <v>5</v>
      </c>
      <c r="P2739" s="13">
        <f>IFERROR(ROUND(E2739/L2739,2),0)</f>
        <v>17.71</v>
      </c>
      <c r="Q2739" s="18" t="s">
        <v>8316</v>
      </c>
      <c r="R2739" t="s">
        <v>8334</v>
      </c>
      <c r="S2739" s="14">
        <f t="shared" si="84"/>
        <v>41577.045428240745</v>
      </c>
      <c r="T2739">
        <f t="shared" si="85"/>
        <v>2013</v>
      </c>
    </row>
    <row r="2740" spans="1:20" ht="48" x14ac:dyDescent="0.2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 s="16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>ROUND(E2740/D2740*100,0)</f>
        <v>24</v>
      </c>
      <c r="P2740" s="13">
        <f>IFERROR(ROUND(E2740/L2740,2),0)</f>
        <v>53.13</v>
      </c>
      <c r="Q2740" s="18" t="s">
        <v>8323</v>
      </c>
      <c r="R2740" t="s">
        <v>8326</v>
      </c>
      <c r="S2740" s="14">
        <f t="shared" si="84"/>
        <v>42306.848854166667</v>
      </c>
      <c r="T2740">
        <f t="shared" si="85"/>
        <v>2015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 s="16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>ROUND(E2741/D2741*100,0)</f>
        <v>101</v>
      </c>
      <c r="P2741" s="13">
        <f>IFERROR(ROUND(E2741/L2741,2),0)</f>
        <v>47.22</v>
      </c>
      <c r="Q2741" s="18" t="s">
        <v>8327</v>
      </c>
      <c r="R2741" t="s">
        <v>8329</v>
      </c>
      <c r="S2741" s="14">
        <f t="shared" si="84"/>
        <v>42299.776770833334</v>
      </c>
      <c r="T2741">
        <f t="shared" si="85"/>
        <v>2015</v>
      </c>
    </row>
    <row r="2742" spans="1:20" ht="48" x14ac:dyDescent="0.2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 s="16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>ROUND(E2742/D2742*100,0)</f>
        <v>106</v>
      </c>
      <c r="P2742" s="13">
        <f>IFERROR(ROUND(E2742/L2742,2),0)</f>
        <v>53.13</v>
      </c>
      <c r="Q2742" s="18" t="s">
        <v>8321</v>
      </c>
      <c r="R2742" t="s">
        <v>8343</v>
      </c>
      <c r="S2742" s="14">
        <f t="shared" si="84"/>
        <v>40706.135208333333</v>
      </c>
      <c r="T2742">
        <f t="shared" si="85"/>
        <v>2011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 s="16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>ROUND(E2743/D2743*100,0)</f>
        <v>383</v>
      </c>
      <c r="P2743" s="13">
        <f>IFERROR(ROUND(E2743/L2743,2),0)</f>
        <v>15.04</v>
      </c>
      <c r="Q2743" s="18" t="s">
        <v>8327</v>
      </c>
      <c r="R2743" t="s">
        <v>8329</v>
      </c>
      <c r="S2743" s="14">
        <f t="shared" si="84"/>
        <v>41276.846817129634</v>
      </c>
      <c r="T2743">
        <f t="shared" si="85"/>
        <v>2013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 s="16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>ROUND(E2744/D2744*100,0)</f>
        <v>210</v>
      </c>
      <c r="P2744" s="13">
        <f>IFERROR(ROUND(E2744/L2744,2),0)</f>
        <v>105</v>
      </c>
      <c r="Q2744" s="18" t="s">
        <v>8323</v>
      </c>
      <c r="R2744" t="s">
        <v>8326</v>
      </c>
      <c r="S2744" s="14">
        <f t="shared" si="84"/>
        <v>42147.729930555557</v>
      </c>
      <c r="T2744">
        <f t="shared" si="85"/>
        <v>2015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 s="16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>ROUND(E2745/D2745*100,0)</f>
        <v>8</v>
      </c>
      <c r="P2745" s="13">
        <f>IFERROR(ROUND(E2745/L2745,2),0)</f>
        <v>104.75</v>
      </c>
      <c r="Q2745" s="18" t="s">
        <v>8311</v>
      </c>
      <c r="R2745" t="s">
        <v>8348</v>
      </c>
      <c r="S2745" s="14">
        <f t="shared" si="84"/>
        <v>42601.851678240739</v>
      </c>
      <c r="T2745">
        <f t="shared" si="85"/>
        <v>2016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 s="1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>ROUND(E2746/D2746*100,0)</f>
        <v>42</v>
      </c>
      <c r="P2746" s="13">
        <f>IFERROR(ROUND(E2746/L2746,2),0)</f>
        <v>29.79</v>
      </c>
      <c r="Q2746" s="18" t="s">
        <v>8323</v>
      </c>
      <c r="R2746" t="s">
        <v>8326</v>
      </c>
      <c r="S2746" s="14">
        <f t="shared" si="84"/>
        <v>42111.71665509259</v>
      </c>
      <c r="T2746">
        <f t="shared" si="85"/>
        <v>2015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 s="16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>ROUND(E2747/D2747*100,0)</f>
        <v>104</v>
      </c>
      <c r="P2747" s="13">
        <f>IFERROR(ROUND(E2747/L2747,2),0)</f>
        <v>18.91</v>
      </c>
      <c r="Q2747" s="18" t="s">
        <v>8327</v>
      </c>
      <c r="R2747" t="s">
        <v>8328</v>
      </c>
      <c r="S2747" s="14">
        <f t="shared" si="84"/>
        <v>40192.542233796295</v>
      </c>
      <c r="T2747">
        <f t="shared" si="85"/>
        <v>2010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 s="16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>ROUND(E2748/D2748*100,0)</f>
        <v>14</v>
      </c>
      <c r="P2748" s="13">
        <f>IFERROR(ROUND(E2748/L2748,2),0)</f>
        <v>51.88</v>
      </c>
      <c r="Q2748" s="18" t="s">
        <v>8321</v>
      </c>
      <c r="R2748" t="s">
        <v>8339</v>
      </c>
      <c r="S2748" s="14">
        <f t="shared" si="84"/>
        <v>42526.871331018512</v>
      </c>
      <c r="T2748">
        <f t="shared" si="85"/>
        <v>2016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 s="16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>ROUND(E2749/D2749*100,0)</f>
        <v>7</v>
      </c>
      <c r="P2749" s="13">
        <f>IFERROR(ROUND(E2749/L2749,2),0)</f>
        <v>59</v>
      </c>
      <c r="Q2749" s="18" t="s">
        <v>8323</v>
      </c>
      <c r="R2749" t="s">
        <v>8326</v>
      </c>
      <c r="S2749" s="14">
        <f t="shared" si="84"/>
        <v>42293.809212962966</v>
      </c>
      <c r="T2749">
        <f t="shared" si="85"/>
        <v>2015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 s="16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>ROUND(E2750/D2750*100,0)</f>
        <v>2</v>
      </c>
      <c r="P2750" s="13">
        <f>IFERROR(ROUND(E2750/L2750,2),0)</f>
        <v>51.38</v>
      </c>
      <c r="Q2750" s="18" t="s">
        <v>8308</v>
      </c>
      <c r="R2750" t="s">
        <v>8310</v>
      </c>
      <c r="S2750" s="14">
        <f t="shared" si="84"/>
        <v>42257.014965277776</v>
      </c>
      <c r="T2750">
        <f t="shared" si="85"/>
        <v>2015</v>
      </c>
    </row>
    <row r="2751" spans="1:20" ht="48" x14ac:dyDescent="0.2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 s="16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>ROUND(E2751/D2751*100,0)</f>
        <v>1</v>
      </c>
      <c r="P2751" s="13">
        <f>IFERROR(ROUND(E2751/L2751,2),0)</f>
        <v>410</v>
      </c>
      <c r="Q2751" s="18" t="s">
        <v>8316</v>
      </c>
      <c r="R2751" t="s">
        <v>8334</v>
      </c>
      <c r="S2751" s="14">
        <f t="shared" si="84"/>
        <v>41793.659525462965</v>
      </c>
      <c r="T2751">
        <f t="shared" si="85"/>
        <v>2014</v>
      </c>
    </row>
    <row r="2752" spans="1:20" ht="48" x14ac:dyDescent="0.2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 s="16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>ROUND(E2752/D2752*100,0)</f>
        <v>24</v>
      </c>
      <c r="P2752" s="13">
        <f>IFERROR(ROUND(E2752/L2752,2),0)</f>
        <v>41</v>
      </c>
      <c r="Q2752" s="18" t="s">
        <v>8323</v>
      </c>
      <c r="R2752" t="s">
        <v>8326</v>
      </c>
      <c r="S2752" s="14">
        <f t="shared" si="84"/>
        <v>42770.290590277778</v>
      </c>
      <c r="T2752">
        <f t="shared" si="85"/>
        <v>2017</v>
      </c>
    </row>
    <row r="2753" spans="1:20" ht="32" x14ac:dyDescent="0.2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 s="16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>ROUND(E2753/D2753*100,0)</f>
        <v>117</v>
      </c>
      <c r="P2753" s="13">
        <f>IFERROR(ROUND(E2753/L2753,2),0)</f>
        <v>51.25</v>
      </c>
      <c r="Q2753" s="18" t="s">
        <v>8321</v>
      </c>
      <c r="R2753" t="s">
        <v>8332</v>
      </c>
      <c r="S2753" s="14">
        <f t="shared" si="84"/>
        <v>41989.91134259259</v>
      </c>
      <c r="T2753">
        <f t="shared" si="85"/>
        <v>2014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 s="16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>ROUND(E2754/D2754*100,0)</f>
        <v>136</v>
      </c>
      <c r="P2754" s="13">
        <f>IFERROR(ROUND(E2754/L2754,2),0)</f>
        <v>15.15</v>
      </c>
      <c r="Q2754" s="18" t="s">
        <v>8323</v>
      </c>
      <c r="R2754" t="s">
        <v>8326</v>
      </c>
      <c r="S2754" s="14">
        <f t="shared" si="84"/>
        <v>42461.689745370371</v>
      </c>
      <c r="T2754">
        <f t="shared" si="85"/>
        <v>2016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 s="16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>ROUND(E2755/D2755*100,0)</f>
        <v>1</v>
      </c>
      <c r="P2755" s="13">
        <f>IFERROR(ROUND(E2755/L2755,2),0)</f>
        <v>45.33</v>
      </c>
      <c r="Q2755" s="18" t="s">
        <v>8308</v>
      </c>
      <c r="R2755" t="s">
        <v>8310</v>
      </c>
      <c r="S2755" s="14">
        <f t="shared" ref="S2755:S2818" si="86">(((J2755/60)/60)/24)+DATE(1970,1,1)</f>
        <v>41935.221585648149</v>
      </c>
      <c r="T2755">
        <f t="shared" ref="T2755:T2818" si="87">YEAR(S2755)</f>
        <v>2014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 s="1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>ROUND(E2756/D2756*100,0)</f>
        <v>1</v>
      </c>
      <c r="P2756" s="13">
        <f>IFERROR(ROUND(E2756/L2756,2),0)</f>
        <v>101.25</v>
      </c>
      <c r="Q2756" s="18" t="s">
        <v>8316</v>
      </c>
      <c r="R2756" t="s">
        <v>8334</v>
      </c>
      <c r="S2756" s="14">
        <f t="shared" si="86"/>
        <v>42534.284710648149</v>
      </c>
      <c r="T2756">
        <f t="shared" si="87"/>
        <v>2016</v>
      </c>
    </row>
    <row r="2757" spans="1:20" ht="48" x14ac:dyDescent="0.2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 s="16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>ROUND(E2757/D2757*100,0)</f>
        <v>3</v>
      </c>
      <c r="P2757" s="13">
        <f>IFERROR(ROUND(E2757/L2757,2),0)</f>
        <v>13</v>
      </c>
      <c r="Q2757" s="18" t="s">
        <v>8308</v>
      </c>
      <c r="R2757" t="s">
        <v>8310</v>
      </c>
      <c r="S2757" s="14">
        <f t="shared" si="86"/>
        <v>42715.688437500001</v>
      </c>
      <c r="T2757">
        <f t="shared" si="87"/>
        <v>2016</v>
      </c>
    </row>
    <row r="2758" spans="1:20" ht="48" x14ac:dyDescent="0.2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 s="16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>ROUND(E2758/D2758*100,0)</f>
        <v>8</v>
      </c>
      <c r="P2758" s="13">
        <f>IFERROR(ROUND(E2758/L2758,2),0)</f>
        <v>80.599999999999994</v>
      </c>
      <c r="Q2758" s="18" t="s">
        <v>8311</v>
      </c>
      <c r="R2758" t="s">
        <v>8348</v>
      </c>
      <c r="S2758" s="14">
        <f t="shared" si="86"/>
        <v>41961.813518518517</v>
      </c>
      <c r="T2758">
        <f t="shared" si="87"/>
        <v>2014</v>
      </c>
    </row>
    <row r="2759" spans="1:20" ht="48" x14ac:dyDescent="0.2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 s="16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>ROUND(E2759/D2759*100,0)</f>
        <v>13</v>
      </c>
      <c r="P2759" s="13">
        <f>IFERROR(ROUND(E2759/L2759,2),0)</f>
        <v>80.599999999999994</v>
      </c>
      <c r="Q2759" s="18" t="s">
        <v>8321</v>
      </c>
      <c r="R2759" t="s">
        <v>8337</v>
      </c>
      <c r="S2759" s="14">
        <f t="shared" si="86"/>
        <v>41788.381909722222</v>
      </c>
      <c r="T2759">
        <f t="shared" si="87"/>
        <v>2014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 s="16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>ROUND(E2760/D2760*100,0)</f>
        <v>4</v>
      </c>
      <c r="P2760" s="13">
        <f>IFERROR(ROUND(E2760/L2760,2),0)</f>
        <v>100.5</v>
      </c>
      <c r="Q2760" s="18" t="s">
        <v>8323</v>
      </c>
      <c r="R2760" t="s">
        <v>8335</v>
      </c>
      <c r="S2760" s="14">
        <f t="shared" si="86"/>
        <v>42410.93105324074</v>
      </c>
      <c r="T2760">
        <f t="shared" si="87"/>
        <v>2016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 s="16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>ROUND(E2761/D2761*100,0)</f>
        <v>33</v>
      </c>
      <c r="P2761" s="13">
        <f>IFERROR(ROUND(E2761/L2761,2),0)</f>
        <v>30.85</v>
      </c>
      <c r="Q2761" s="18" t="s">
        <v>8321</v>
      </c>
      <c r="R2761" t="s">
        <v>8325</v>
      </c>
      <c r="S2761" s="14">
        <f t="shared" si="86"/>
        <v>42067.991238425922</v>
      </c>
      <c r="T2761">
        <f t="shared" si="87"/>
        <v>2015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 s="16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>ROUND(E2762/D2762*100,0)</f>
        <v>40</v>
      </c>
      <c r="P2762" s="13">
        <f>IFERROR(ROUND(E2762/L2762,2),0)</f>
        <v>80.2</v>
      </c>
      <c r="Q2762" s="18" t="s">
        <v>8321</v>
      </c>
      <c r="R2762" t="s">
        <v>8325</v>
      </c>
      <c r="S2762" s="14">
        <f t="shared" si="86"/>
        <v>42136.035405092596</v>
      </c>
      <c r="T2762">
        <f t="shared" si="87"/>
        <v>2015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 s="16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>ROUND(E2763/D2763*100,0)</f>
        <v>133</v>
      </c>
      <c r="P2763" s="13">
        <f>IFERROR(ROUND(E2763/L2763,2),0)</f>
        <v>25.02</v>
      </c>
      <c r="Q2763" s="18" t="s">
        <v>8327</v>
      </c>
      <c r="R2763" t="s">
        <v>8328</v>
      </c>
      <c r="S2763" s="14">
        <f t="shared" si="86"/>
        <v>41107.726782407408</v>
      </c>
      <c r="T2763">
        <f t="shared" si="87"/>
        <v>2012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 s="16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>ROUND(E2764/D2764*100,0)</f>
        <v>1</v>
      </c>
      <c r="P2764" s="13">
        <f>IFERROR(ROUND(E2764/L2764,2),0)</f>
        <v>133.33000000000001</v>
      </c>
      <c r="Q2764" s="18" t="s">
        <v>8321</v>
      </c>
      <c r="R2764" t="s">
        <v>8339</v>
      </c>
      <c r="S2764" s="14">
        <f t="shared" si="86"/>
        <v>40995.024317129632</v>
      </c>
      <c r="T2764">
        <f t="shared" si="87"/>
        <v>2012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 s="16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>ROUND(E2765/D2765*100,0)</f>
        <v>3</v>
      </c>
      <c r="P2765" s="13">
        <f>IFERROR(ROUND(E2765/L2765,2),0)</f>
        <v>66.67</v>
      </c>
      <c r="Q2765" s="18" t="s">
        <v>8311</v>
      </c>
      <c r="R2765" t="s">
        <v>8352</v>
      </c>
      <c r="S2765" s="14">
        <f t="shared" si="86"/>
        <v>40436.68408564815</v>
      </c>
      <c r="T2765">
        <f t="shared" si="87"/>
        <v>2010</v>
      </c>
    </row>
    <row r="2766" spans="1:20" ht="48" x14ac:dyDescent="0.2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 s="1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>ROUND(E2766/D2766*100,0)</f>
        <v>11</v>
      </c>
      <c r="P2766" s="13">
        <f>IFERROR(ROUND(E2766/L2766,2),0)</f>
        <v>80</v>
      </c>
      <c r="Q2766" s="18" t="s">
        <v>8323</v>
      </c>
      <c r="R2766" t="s">
        <v>8326</v>
      </c>
      <c r="S2766" s="14">
        <f t="shared" si="86"/>
        <v>42750.530312499999</v>
      </c>
      <c r="T2766">
        <f t="shared" si="87"/>
        <v>2017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 s="16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>ROUND(E2767/D2767*100,0)</f>
        <v>16</v>
      </c>
      <c r="P2767" s="13">
        <f>IFERROR(ROUND(E2767/L2767,2),0)</f>
        <v>66.67</v>
      </c>
      <c r="Q2767" s="18" t="s">
        <v>8323</v>
      </c>
      <c r="R2767" t="s">
        <v>8326</v>
      </c>
      <c r="S2767" s="14">
        <f t="shared" si="86"/>
        <v>42374.655081018514</v>
      </c>
      <c r="T2767">
        <f t="shared" si="87"/>
        <v>2016</v>
      </c>
    </row>
    <row r="2768" spans="1:20" ht="48" x14ac:dyDescent="0.2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 s="16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>ROUND(E2768/D2768*100,0)</f>
        <v>100</v>
      </c>
      <c r="P2768" s="13">
        <f>IFERROR(ROUND(E2768/L2768,2),0)</f>
        <v>30.77</v>
      </c>
      <c r="Q2768" s="18" t="s">
        <v>8323</v>
      </c>
      <c r="R2768" t="s">
        <v>8326</v>
      </c>
      <c r="S2768" s="14">
        <f t="shared" si="86"/>
        <v>42689.214988425927</v>
      </c>
      <c r="T2768">
        <f t="shared" si="87"/>
        <v>2016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 s="16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>ROUND(E2769/D2769*100,0)</f>
        <v>12</v>
      </c>
      <c r="P2769" s="13">
        <f>IFERROR(ROUND(E2769/L2769,2),0)</f>
        <v>79.400000000000006</v>
      </c>
      <c r="Q2769" s="18" t="s">
        <v>8323</v>
      </c>
      <c r="R2769" t="s">
        <v>8326</v>
      </c>
      <c r="S2769" s="14">
        <f t="shared" si="86"/>
        <v>42151.905717592599</v>
      </c>
      <c r="T2769">
        <f t="shared" si="87"/>
        <v>2015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 s="16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>ROUND(E2770/D2770*100,0)</f>
        <v>1</v>
      </c>
      <c r="P2770" s="13">
        <f>IFERROR(ROUND(E2770/L2770,2),0)</f>
        <v>56.57</v>
      </c>
      <c r="Q2770" s="18" t="s">
        <v>8321</v>
      </c>
      <c r="R2770" t="s">
        <v>8339</v>
      </c>
      <c r="S2770" s="14">
        <f t="shared" si="86"/>
        <v>41654.946759259255</v>
      </c>
      <c r="T2770">
        <f t="shared" si="87"/>
        <v>2014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 s="16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>ROUND(E2771/D2771*100,0)</f>
        <v>156</v>
      </c>
      <c r="P2771" s="13">
        <f>IFERROR(ROUND(E2771/L2771,2),0)</f>
        <v>30.08</v>
      </c>
      <c r="Q2771" s="18" t="s">
        <v>8327</v>
      </c>
      <c r="R2771" t="s">
        <v>8341</v>
      </c>
      <c r="S2771" s="14">
        <f t="shared" si="86"/>
        <v>40514.107615740737</v>
      </c>
      <c r="T2771">
        <f t="shared" si="87"/>
        <v>2010</v>
      </c>
    </row>
    <row r="2772" spans="1:20" ht="48" x14ac:dyDescent="0.2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 s="16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>ROUND(E2772/D2772*100,0)</f>
        <v>19</v>
      </c>
      <c r="P2772" s="13">
        <f>IFERROR(ROUND(E2772/L2772,2),0)</f>
        <v>64.17</v>
      </c>
      <c r="Q2772" s="18" t="s">
        <v>8323</v>
      </c>
      <c r="R2772" t="s">
        <v>8326</v>
      </c>
      <c r="S2772" s="14">
        <f t="shared" si="86"/>
        <v>42093.588263888887</v>
      </c>
      <c r="T2772">
        <f t="shared" si="87"/>
        <v>2015</v>
      </c>
    </row>
    <row r="2773" spans="1:20" ht="48" x14ac:dyDescent="0.2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 s="16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>ROUND(E2773/D2773*100,0)</f>
        <v>128</v>
      </c>
      <c r="P2773" s="13">
        <f>IFERROR(ROUND(E2773/L2773,2),0)</f>
        <v>27.5</v>
      </c>
      <c r="Q2773" s="18" t="s">
        <v>8323</v>
      </c>
      <c r="R2773" t="s">
        <v>8326</v>
      </c>
      <c r="S2773" s="14">
        <f t="shared" si="86"/>
        <v>42535.97865740741</v>
      </c>
      <c r="T2773">
        <f t="shared" si="87"/>
        <v>2016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 s="16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>ROUND(E2774/D2774*100,0)</f>
        <v>5</v>
      </c>
      <c r="P2774" s="13">
        <f>IFERROR(ROUND(E2774/L2774,2),0)</f>
        <v>31.75</v>
      </c>
      <c r="Q2774" s="18" t="s">
        <v>8313</v>
      </c>
      <c r="R2774" t="s">
        <v>8353</v>
      </c>
      <c r="S2774" s="14">
        <f t="shared" si="86"/>
        <v>41799.725289351853</v>
      </c>
      <c r="T2774">
        <f t="shared" si="87"/>
        <v>2014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 s="16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>ROUND(E2775/D2775*100,0)</f>
        <v>127</v>
      </c>
      <c r="P2775" s="13">
        <f>IFERROR(ROUND(E2775/L2775,2),0)</f>
        <v>25.4</v>
      </c>
      <c r="Q2775" s="18" t="s">
        <v>8323</v>
      </c>
      <c r="R2775" t="s">
        <v>8326</v>
      </c>
      <c r="S2775" s="14">
        <f t="shared" si="86"/>
        <v>42401.945219907408</v>
      </c>
      <c r="T2775">
        <f t="shared" si="87"/>
        <v>2016</v>
      </c>
    </row>
    <row r="2776" spans="1:20" ht="48" x14ac:dyDescent="0.2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 s="1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>ROUND(E2776/D2776*100,0)</f>
        <v>11</v>
      </c>
      <c r="P2776" s="13">
        <f>IFERROR(ROUND(E2776/L2776,2),0)</f>
        <v>42.22</v>
      </c>
      <c r="Q2776" s="18" t="s">
        <v>8313</v>
      </c>
      <c r="R2776" t="s">
        <v>8314</v>
      </c>
      <c r="S2776" s="14">
        <f t="shared" si="86"/>
        <v>42029.907858796301</v>
      </c>
      <c r="T2776">
        <f t="shared" si="87"/>
        <v>2015</v>
      </c>
    </row>
    <row r="2777" spans="1:20" ht="48" x14ac:dyDescent="0.2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 s="16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>ROUND(E2777/D2777*100,0)</f>
        <v>19</v>
      </c>
      <c r="P2777" s="13">
        <f>IFERROR(ROUND(E2777/L2777,2),0)</f>
        <v>47.5</v>
      </c>
      <c r="Q2777" s="18" t="s">
        <v>8311</v>
      </c>
      <c r="R2777" t="s">
        <v>8356</v>
      </c>
      <c r="S2777" s="14">
        <f t="shared" si="86"/>
        <v>41117.900729166664</v>
      </c>
      <c r="T2777">
        <f t="shared" si="87"/>
        <v>2012</v>
      </c>
    </row>
    <row r="2778" spans="1:20" ht="48" x14ac:dyDescent="0.2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 s="16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>ROUND(E2778/D2778*100,0)</f>
        <v>58</v>
      </c>
      <c r="P2778" s="13">
        <f>IFERROR(ROUND(E2778/L2778,2),0)</f>
        <v>54.29</v>
      </c>
      <c r="Q2778" s="18" t="s">
        <v>8321</v>
      </c>
      <c r="R2778" t="s">
        <v>8325</v>
      </c>
      <c r="S2778" s="14">
        <f t="shared" si="86"/>
        <v>42023.818622685183</v>
      </c>
      <c r="T2778">
        <f t="shared" si="87"/>
        <v>2015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 s="16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>ROUND(E2779/D2779*100,0)</f>
        <v>1</v>
      </c>
      <c r="P2779" s="13">
        <f>IFERROR(ROUND(E2779/L2779,2),0)</f>
        <v>41.89</v>
      </c>
      <c r="Q2779" s="18" t="s">
        <v>8308</v>
      </c>
      <c r="R2779" t="s">
        <v>8310</v>
      </c>
      <c r="S2779" s="14">
        <f t="shared" si="86"/>
        <v>42625.635636574079</v>
      </c>
      <c r="T2779">
        <f t="shared" si="87"/>
        <v>2016</v>
      </c>
    </row>
    <row r="2780" spans="1:20" ht="48" x14ac:dyDescent="0.2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 s="16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>ROUND(E2780/D2780*100,0)</f>
        <v>0</v>
      </c>
      <c r="P2780" s="13">
        <f>IFERROR(ROUND(E2780/L2780,2),0)</f>
        <v>53.71</v>
      </c>
      <c r="Q2780" s="18" t="s">
        <v>8323</v>
      </c>
      <c r="R2780" t="s">
        <v>8324</v>
      </c>
      <c r="S2780" s="14">
        <f t="shared" si="86"/>
        <v>41940.028287037036</v>
      </c>
      <c r="T2780">
        <f t="shared" si="87"/>
        <v>2014</v>
      </c>
    </row>
    <row r="2781" spans="1:20" ht="32" x14ac:dyDescent="0.2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 s="16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>ROUND(E2781/D2781*100,0)</f>
        <v>125</v>
      </c>
      <c r="P2781" s="13">
        <f>IFERROR(ROUND(E2781/L2781,2),0)</f>
        <v>41.78</v>
      </c>
      <c r="Q2781" s="18" t="s">
        <v>8321</v>
      </c>
      <c r="R2781" t="s">
        <v>8322</v>
      </c>
      <c r="S2781" s="14">
        <f t="shared" si="86"/>
        <v>42425.576898148152</v>
      </c>
      <c r="T2781">
        <f t="shared" si="87"/>
        <v>2016</v>
      </c>
    </row>
    <row r="2782" spans="1:20" ht="32" hidden="1" x14ac:dyDescent="0.2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 s="16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>ROUND(E2782/D2782*100,0)</f>
        <v>4</v>
      </c>
      <c r="P2782" s="13">
        <f>IFERROR(ROUND(E2782/L2782,2),0)</f>
        <v>93.75</v>
      </c>
      <c r="Q2782" s="18" t="s">
        <v>8323</v>
      </c>
      <c r="R2782" t="s">
        <v>8326</v>
      </c>
      <c r="S2782" s="14">
        <f t="shared" si="86"/>
        <v>42808.640231481477</v>
      </c>
      <c r="T2782">
        <f t="shared" si="87"/>
        <v>2017</v>
      </c>
    </row>
    <row r="2783" spans="1:20" ht="48" x14ac:dyDescent="0.2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 s="16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>ROUND(E2783/D2783*100,0)</f>
        <v>6</v>
      </c>
      <c r="P2783" s="13">
        <f>IFERROR(ROUND(E2783/L2783,2),0)</f>
        <v>41.67</v>
      </c>
      <c r="Q2783" s="18" t="s">
        <v>8327</v>
      </c>
      <c r="R2783" t="s">
        <v>8350</v>
      </c>
      <c r="S2783" s="14">
        <f t="shared" si="86"/>
        <v>40937.679560185185</v>
      </c>
      <c r="T2783">
        <f t="shared" si="87"/>
        <v>2012</v>
      </c>
    </row>
    <row r="2784" spans="1:20" ht="48" x14ac:dyDescent="0.2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 s="16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>ROUND(E2784/D2784*100,0)</f>
        <v>125</v>
      </c>
      <c r="P2784" s="13">
        <f>IFERROR(ROUND(E2784/L2784,2),0)</f>
        <v>53.57</v>
      </c>
      <c r="Q2784" s="18" t="s">
        <v>8311</v>
      </c>
      <c r="R2784" t="s">
        <v>8333</v>
      </c>
      <c r="S2784" s="14">
        <f t="shared" si="86"/>
        <v>41799.814340277779</v>
      </c>
      <c r="T2784">
        <f t="shared" si="87"/>
        <v>2014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 s="16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>ROUND(E2785/D2785*100,0)</f>
        <v>150</v>
      </c>
      <c r="P2785" s="13">
        <f>IFERROR(ROUND(E2785/L2785,2),0)</f>
        <v>41.67</v>
      </c>
      <c r="Q2785" s="18" t="s">
        <v>8323</v>
      </c>
      <c r="R2785" t="s">
        <v>8326</v>
      </c>
      <c r="S2785" s="14">
        <f t="shared" si="86"/>
        <v>42529.022013888884</v>
      </c>
      <c r="T2785">
        <f t="shared" si="87"/>
        <v>2016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 s="1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>ROUND(E2786/D2786*100,0)</f>
        <v>124</v>
      </c>
      <c r="P2786" s="13">
        <f>IFERROR(ROUND(E2786/L2786,2),0)</f>
        <v>14.84</v>
      </c>
      <c r="Q2786" s="18" t="s">
        <v>8323</v>
      </c>
      <c r="R2786" t="s">
        <v>8324</v>
      </c>
      <c r="S2786" s="14">
        <f t="shared" si="86"/>
        <v>42334.468935185185</v>
      </c>
      <c r="T2786">
        <f t="shared" si="87"/>
        <v>2015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 s="16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>ROUND(E2787/D2787*100,0)</f>
        <v>123</v>
      </c>
      <c r="P2787" s="13">
        <f>IFERROR(ROUND(E2787/L2787,2),0)</f>
        <v>46.13</v>
      </c>
      <c r="Q2787" s="18" t="s">
        <v>8323</v>
      </c>
      <c r="R2787" t="s">
        <v>8326</v>
      </c>
      <c r="S2787" s="14">
        <f t="shared" si="86"/>
        <v>42517.003368055557</v>
      </c>
      <c r="T2787">
        <f t="shared" si="87"/>
        <v>2016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 s="16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>ROUND(E2788/D2788*100,0)</f>
        <v>7</v>
      </c>
      <c r="P2788" s="13">
        <f>IFERROR(ROUND(E2788/L2788,2),0)</f>
        <v>40.78</v>
      </c>
      <c r="Q2788" s="18" t="s">
        <v>8313</v>
      </c>
      <c r="R2788" t="s">
        <v>8351</v>
      </c>
      <c r="S2788" s="14">
        <f t="shared" si="86"/>
        <v>41791.057314814818</v>
      </c>
      <c r="T2788">
        <f t="shared" si="87"/>
        <v>2014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 s="16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>ROUND(E2789/D2789*100,0)</f>
        <v>7</v>
      </c>
      <c r="P2789" s="13">
        <f>IFERROR(ROUND(E2789/L2789,2),0)</f>
        <v>72.400000000000006</v>
      </c>
      <c r="Q2789" s="18" t="s">
        <v>8323</v>
      </c>
      <c r="R2789" t="s">
        <v>8326</v>
      </c>
      <c r="S2789" s="14">
        <f t="shared" si="86"/>
        <v>42041.205000000002</v>
      </c>
      <c r="T2789">
        <f t="shared" si="87"/>
        <v>2015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 s="16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>ROUND(E2790/D2790*100,0)</f>
        <v>10</v>
      </c>
      <c r="P2790" s="13">
        <f>IFERROR(ROUND(E2790/L2790,2),0)</f>
        <v>32.82</v>
      </c>
      <c r="Q2790" s="18" t="s">
        <v>8316</v>
      </c>
      <c r="R2790" t="s">
        <v>8344</v>
      </c>
      <c r="S2790" s="14">
        <f t="shared" si="86"/>
        <v>42371.355729166666</v>
      </c>
      <c r="T2790">
        <f t="shared" si="87"/>
        <v>2016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 s="16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>ROUND(E2791/D2791*100,0)</f>
        <v>1</v>
      </c>
      <c r="P2791" s="13">
        <f>IFERROR(ROUND(E2791/L2791,2),0)</f>
        <v>120</v>
      </c>
      <c r="Q2791" s="18" t="s">
        <v>8321</v>
      </c>
      <c r="R2791" t="s">
        <v>8325</v>
      </c>
      <c r="S2791" s="14">
        <f t="shared" si="86"/>
        <v>42195.643865740742</v>
      </c>
      <c r="T2791">
        <f t="shared" si="87"/>
        <v>2015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 s="16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>ROUND(E2792/D2792*100,0)</f>
        <v>2</v>
      </c>
      <c r="P2792" s="13">
        <f>IFERROR(ROUND(E2792/L2792,2),0)</f>
        <v>60</v>
      </c>
      <c r="Q2792" s="18" t="s">
        <v>8311</v>
      </c>
      <c r="R2792" t="s">
        <v>8352</v>
      </c>
      <c r="S2792" s="14">
        <f t="shared" si="86"/>
        <v>41614.563194444447</v>
      </c>
      <c r="T2792">
        <f t="shared" si="87"/>
        <v>2013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 s="16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>ROUND(E2793/D2793*100,0)</f>
        <v>103</v>
      </c>
      <c r="P2793" s="13">
        <f>IFERROR(ROUND(E2793/L2793,2),0)</f>
        <v>24</v>
      </c>
      <c r="Q2793" s="18" t="s">
        <v>8327</v>
      </c>
      <c r="R2793" t="s">
        <v>8330</v>
      </c>
      <c r="S2793" s="14">
        <f t="shared" si="86"/>
        <v>42788.2502662037</v>
      </c>
      <c r="T2793">
        <f t="shared" si="87"/>
        <v>2017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 s="16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>ROUND(E2794/D2794*100,0)</f>
        <v>1</v>
      </c>
      <c r="P2794" s="13">
        <f>IFERROR(ROUND(E2794/L2794,2),0)</f>
        <v>35.9</v>
      </c>
      <c r="Q2794" s="18" t="s">
        <v>8321</v>
      </c>
      <c r="R2794" t="s">
        <v>8337</v>
      </c>
      <c r="S2794" s="14">
        <f t="shared" si="86"/>
        <v>41933.586157407408</v>
      </c>
      <c r="T2794">
        <f t="shared" si="87"/>
        <v>2014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 s="16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>ROUND(E2795/D2795*100,0)</f>
        <v>1</v>
      </c>
      <c r="P2795" s="13">
        <f>IFERROR(ROUND(E2795/L2795,2),0)</f>
        <v>71.599999999999994</v>
      </c>
      <c r="Q2795" s="18" t="s">
        <v>8308</v>
      </c>
      <c r="R2795" t="s">
        <v>8315</v>
      </c>
      <c r="S2795" s="14">
        <f t="shared" si="86"/>
        <v>42695.624340277776</v>
      </c>
      <c r="T2795">
        <f t="shared" si="87"/>
        <v>2016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 s="1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>ROUND(E2796/D2796*100,0)</f>
        <v>18</v>
      </c>
      <c r="P2796" s="13">
        <f>IFERROR(ROUND(E2796/L2796,2),0)</f>
        <v>25.57</v>
      </c>
      <c r="Q2796" s="18" t="s">
        <v>8323</v>
      </c>
      <c r="R2796" t="s">
        <v>8326</v>
      </c>
      <c r="S2796" s="14">
        <f t="shared" si="86"/>
        <v>41833.089756944442</v>
      </c>
      <c r="T2796">
        <f t="shared" si="87"/>
        <v>2014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 s="16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>ROUND(E2797/D2797*100,0)</f>
        <v>101</v>
      </c>
      <c r="P2797" s="13">
        <f>IFERROR(ROUND(E2797/L2797,2),0)</f>
        <v>59.17</v>
      </c>
      <c r="Q2797" s="18" t="s">
        <v>8323</v>
      </c>
      <c r="R2797" t="s">
        <v>8326</v>
      </c>
      <c r="S2797" s="14">
        <f t="shared" si="86"/>
        <v>42230.662731481483</v>
      </c>
      <c r="T2797">
        <f t="shared" si="87"/>
        <v>2015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 s="16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>ROUND(E2798/D2798*100,0)</f>
        <v>102</v>
      </c>
      <c r="P2798" s="13">
        <f>IFERROR(ROUND(E2798/L2798,2),0)</f>
        <v>25.21</v>
      </c>
      <c r="Q2798" s="18" t="s">
        <v>8308</v>
      </c>
      <c r="R2798" t="s">
        <v>8315</v>
      </c>
      <c r="S2798" s="14">
        <f t="shared" si="86"/>
        <v>41989.913136574076</v>
      </c>
      <c r="T2798">
        <f t="shared" si="87"/>
        <v>2014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 s="16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>ROUND(E2799/D2799*100,0)</f>
        <v>70</v>
      </c>
      <c r="P2799" s="13">
        <f>IFERROR(ROUND(E2799/L2799,2),0)</f>
        <v>39</v>
      </c>
      <c r="Q2799" s="18" t="s">
        <v>8311</v>
      </c>
      <c r="R2799" t="s">
        <v>8352</v>
      </c>
      <c r="S2799" s="14">
        <f t="shared" si="86"/>
        <v>41663.780300925922</v>
      </c>
      <c r="T2799">
        <f t="shared" si="87"/>
        <v>2014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 s="16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>ROUND(E2800/D2800*100,0)</f>
        <v>100</v>
      </c>
      <c r="P2800" s="13">
        <f>IFERROR(ROUND(E2800/L2800,2),0)</f>
        <v>35.1</v>
      </c>
      <c r="Q2800" s="18" t="s">
        <v>8323</v>
      </c>
      <c r="R2800" t="s">
        <v>8335</v>
      </c>
      <c r="S2800" s="14">
        <f t="shared" si="86"/>
        <v>42167.534791666665</v>
      </c>
      <c r="T2800">
        <f t="shared" si="87"/>
        <v>2015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 s="16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>ROUND(E2801/D2801*100,0)</f>
        <v>0</v>
      </c>
      <c r="P2801" s="13">
        <f>IFERROR(ROUND(E2801/L2801,2),0)</f>
        <v>116.67</v>
      </c>
      <c r="Q2801" s="18" t="s">
        <v>8308</v>
      </c>
      <c r="R2801" t="s">
        <v>8342</v>
      </c>
      <c r="S2801" s="14">
        <f t="shared" si="86"/>
        <v>42474.637824074074</v>
      </c>
      <c r="T2801">
        <f t="shared" si="87"/>
        <v>2016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 s="16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>ROUND(E2802/D2802*100,0)</f>
        <v>4</v>
      </c>
      <c r="P2802" s="13">
        <f>IFERROR(ROUND(E2802/L2802,2),0)</f>
        <v>26.92</v>
      </c>
      <c r="Q2802" s="18" t="s">
        <v>8311</v>
      </c>
      <c r="R2802" t="s">
        <v>8349</v>
      </c>
      <c r="S2802" s="14">
        <f t="shared" si="86"/>
        <v>41671.936863425923</v>
      </c>
      <c r="T2802">
        <f t="shared" si="87"/>
        <v>2014</v>
      </c>
    </row>
    <row r="2803" spans="1:20" ht="48" x14ac:dyDescent="0.2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 s="16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>ROUND(E2803/D2803*100,0)</f>
        <v>16</v>
      </c>
      <c r="P2803" s="13">
        <f>IFERROR(ROUND(E2803/L2803,2),0)</f>
        <v>29.17</v>
      </c>
      <c r="Q2803" s="18" t="s">
        <v>8323</v>
      </c>
      <c r="R2803" t="s">
        <v>8326</v>
      </c>
      <c r="S2803" s="14">
        <f t="shared" si="86"/>
        <v>42041.581307870365</v>
      </c>
      <c r="T2803">
        <f t="shared" si="87"/>
        <v>2015</v>
      </c>
    </row>
    <row r="2804" spans="1:20" ht="48" x14ac:dyDescent="0.2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 s="16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>ROUND(E2804/D2804*100,0)</f>
        <v>140</v>
      </c>
      <c r="P2804" s="13">
        <f>IFERROR(ROUND(E2804/L2804,2),0)</f>
        <v>35</v>
      </c>
      <c r="Q2804" s="18" t="s">
        <v>8323</v>
      </c>
      <c r="R2804" t="s">
        <v>8326</v>
      </c>
      <c r="S2804" s="14">
        <f t="shared" si="86"/>
        <v>42088.911354166667</v>
      </c>
      <c r="T2804">
        <f t="shared" si="87"/>
        <v>2015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 s="16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>ROUND(E2805/D2805*100,0)</f>
        <v>0</v>
      </c>
      <c r="P2805" s="13">
        <f>IFERROR(ROUND(E2805/L2805,2),0)</f>
        <v>38.44</v>
      </c>
      <c r="Q2805" s="18" t="s">
        <v>8308</v>
      </c>
      <c r="R2805" t="s">
        <v>8342</v>
      </c>
      <c r="S2805" s="14">
        <f t="shared" si="86"/>
        <v>41963.050127314811</v>
      </c>
      <c r="T2805">
        <f t="shared" si="87"/>
        <v>2014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 s="1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>ROUND(E2806/D2806*100,0)</f>
        <v>0</v>
      </c>
      <c r="P2806" s="13">
        <f>IFERROR(ROUND(E2806/L2806,2),0)</f>
        <v>69</v>
      </c>
      <c r="Q2806" s="18" t="s">
        <v>8321</v>
      </c>
      <c r="R2806" t="s">
        <v>8325</v>
      </c>
      <c r="S2806" s="14">
        <f t="shared" si="86"/>
        <v>42556.690706018519</v>
      </c>
      <c r="T2806">
        <f t="shared" si="87"/>
        <v>2016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 s="16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>ROUND(E2807/D2807*100,0)</f>
        <v>38</v>
      </c>
      <c r="P2807" s="13">
        <f>IFERROR(ROUND(E2807/L2807,2),0)</f>
        <v>69</v>
      </c>
      <c r="Q2807" s="18" t="s">
        <v>8327</v>
      </c>
      <c r="R2807" t="s">
        <v>8350</v>
      </c>
      <c r="S2807" s="14">
        <f t="shared" si="86"/>
        <v>40312.915578703702</v>
      </c>
      <c r="T2807">
        <f t="shared" si="87"/>
        <v>2010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 s="16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>ROUND(E2808/D2808*100,0)</f>
        <v>6</v>
      </c>
      <c r="P2808" s="13">
        <f>IFERROR(ROUND(E2808/L2808,2),0)</f>
        <v>37.89</v>
      </c>
      <c r="Q2808" s="18" t="s">
        <v>8308</v>
      </c>
      <c r="R2808" t="s">
        <v>8342</v>
      </c>
      <c r="S2808" s="14">
        <f t="shared" si="86"/>
        <v>42532.774745370371</v>
      </c>
      <c r="T2808">
        <f t="shared" si="87"/>
        <v>2016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 s="16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>ROUND(E2809/D2809*100,0)</f>
        <v>113</v>
      </c>
      <c r="P2809" s="13">
        <f>IFERROR(ROUND(E2809/L2809,2),0)</f>
        <v>20</v>
      </c>
      <c r="Q2809" s="18" t="s">
        <v>8323</v>
      </c>
      <c r="R2809" t="s">
        <v>8326</v>
      </c>
      <c r="S2809" s="14">
        <f t="shared" si="86"/>
        <v>41918.880833333329</v>
      </c>
      <c r="T2809">
        <f t="shared" si="87"/>
        <v>2014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 s="16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>ROUND(E2810/D2810*100,0)</f>
        <v>8</v>
      </c>
      <c r="P2810" s="13">
        <f>IFERROR(ROUND(E2810/L2810,2),0)</f>
        <v>37.56</v>
      </c>
      <c r="Q2810" s="18" t="s">
        <v>8321</v>
      </c>
      <c r="R2810" t="s">
        <v>8337</v>
      </c>
      <c r="S2810" s="14">
        <f t="shared" si="86"/>
        <v>42200.542268518519</v>
      </c>
      <c r="T2810">
        <f t="shared" si="87"/>
        <v>2015</v>
      </c>
    </row>
    <row r="2811" spans="1:20" ht="32" x14ac:dyDescent="0.2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 s="16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>ROUND(E2811/D2811*100,0)</f>
        <v>0</v>
      </c>
      <c r="P2811" s="13">
        <f>IFERROR(ROUND(E2811/L2811,2),0)</f>
        <v>55.83</v>
      </c>
      <c r="Q2811" s="18" t="s">
        <v>8323</v>
      </c>
      <c r="R2811" t="s">
        <v>8324</v>
      </c>
      <c r="S2811" s="14">
        <f t="shared" si="86"/>
        <v>42245.274699074071</v>
      </c>
      <c r="T2811">
        <f t="shared" si="87"/>
        <v>2015</v>
      </c>
    </row>
    <row r="2812" spans="1:20" ht="48" x14ac:dyDescent="0.2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 s="16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>ROUND(E2812/D2812*100,0)</f>
        <v>1</v>
      </c>
      <c r="P2812" s="13">
        <f>IFERROR(ROUND(E2812/L2812,2),0)</f>
        <v>55.83</v>
      </c>
      <c r="Q2812" s="18" t="s">
        <v>8319</v>
      </c>
      <c r="R2812" t="s">
        <v>8345</v>
      </c>
      <c r="S2812" s="14">
        <f t="shared" si="86"/>
        <v>42536.862800925926</v>
      </c>
      <c r="T2812">
        <f t="shared" si="87"/>
        <v>2016</v>
      </c>
    </row>
    <row r="2813" spans="1:20" ht="48" x14ac:dyDescent="0.2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 s="16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>ROUND(E2813/D2813*100,0)</f>
        <v>1</v>
      </c>
      <c r="P2813" s="13">
        <f>IFERROR(ROUND(E2813/L2813,2),0)</f>
        <v>67</v>
      </c>
      <c r="Q2813" s="18" t="s">
        <v>8321</v>
      </c>
      <c r="R2813" t="s">
        <v>8339</v>
      </c>
      <c r="S2813" s="14">
        <f t="shared" si="86"/>
        <v>40949.98364583333</v>
      </c>
      <c r="T2813">
        <f t="shared" si="87"/>
        <v>2012</v>
      </c>
    </row>
    <row r="2814" spans="1:20" ht="48" x14ac:dyDescent="0.2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 s="16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>ROUND(E2814/D2814*100,0)</f>
        <v>7</v>
      </c>
      <c r="P2814" s="13">
        <f>IFERROR(ROUND(E2814/L2814,2),0)</f>
        <v>83.75</v>
      </c>
      <c r="Q2814" s="18" t="s">
        <v>8313</v>
      </c>
      <c r="R2814" t="s">
        <v>8314</v>
      </c>
      <c r="S2814" s="14">
        <f t="shared" si="86"/>
        <v>41905.95684027778</v>
      </c>
      <c r="T2814">
        <f t="shared" si="87"/>
        <v>2014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 s="16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>ROUND(E2815/D2815*100,0)</f>
        <v>3</v>
      </c>
      <c r="P2815" s="13">
        <f>IFERROR(ROUND(E2815/L2815,2),0)</f>
        <v>20.88</v>
      </c>
      <c r="Q2815" s="18" t="s">
        <v>8323</v>
      </c>
      <c r="R2815" t="s">
        <v>8324</v>
      </c>
      <c r="S2815" s="14">
        <f t="shared" si="86"/>
        <v>42690.733437499999</v>
      </c>
      <c r="T2815">
        <f t="shared" si="87"/>
        <v>2016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 s="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>ROUND(E2816/D2816*100,0)</f>
        <v>2</v>
      </c>
      <c r="P2816" s="13">
        <f>IFERROR(ROUND(E2816/L2816,2),0)</f>
        <v>55</v>
      </c>
      <c r="Q2816" s="18" t="s">
        <v>8327</v>
      </c>
      <c r="R2816" t="s">
        <v>8350</v>
      </c>
      <c r="S2816" s="14">
        <f t="shared" si="86"/>
        <v>41934.959756944445</v>
      </c>
      <c r="T2816">
        <f t="shared" si="87"/>
        <v>2014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 s="16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>ROUND(E2817/D2817*100,0)</f>
        <v>11</v>
      </c>
      <c r="P2817" s="13">
        <f>IFERROR(ROUND(E2817/L2817,2),0)</f>
        <v>21.8</v>
      </c>
      <c r="Q2817" s="18" t="s">
        <v>8327</v>
      </c>
      <c r="R2817" t="s">
        <v>8350</v>
      </c>
      <c r="S2817" s="14">
        <f t="shared" si="86"/>
        <v>41288.942928240744</v>
      </c>
      <c r="T2817">
        <f t="shared" si="87"/>
        <v>2013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 s="16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>ROUND(E2818/D2818*100,0)</f>
        <v>11</v>
      </c>
      <c r="P2818" s="13">
        <f>IFERROR(ROUND(E2818/L2818,2),0)</f>
        <v>81.58</v>
      </c>
      <c r="Q2818" s="18" t="s">
        <v>8308</v>
      </c>
      <c r="R2818" t="s">
        <v>8342</v>
      </c>
      <c r="S2818" s="14">
        <f t="shared" si="86"/>
        <v>42318.925532407404</v>
      </c>
      <c r="T2818">
        <f t="shared" si="87"/>
        <v>2015</v>
      </c>
    </row>
    <row r="2819" spans="1:20" ht="48" x14ac:dyDescent="0.2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 s="16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>ROUND(E2819/D2819*100,0)</f>
        <v>3</v>
      </c>
      <c r="P2819" s="13">
        <f>IFERROR(ROUND(E2819/L2819,2),0)</f>
        <v>32.5</v>
      </c>
      <c r="Q2819" s="18" t="s">
        <v>8321</v>
      </c>
      <c r="R2819" t="s">
        <v>8325</v>
      </c>
      <c r="S2819" s="14">
        <f t="shared" ref="S2819:S2882" si="88">(((J2819/60)/60)/24)+DATE(1970,1,1)</f>
        <v>42216.977812500001</v>
      </c>
      <c r="T2819">
        <f t="shared" ref="T2819:T2882" si="89">YEAR(S2819)</f>
        <v>2015</v>
      </c>
    </row>
    <row r="2820" spans="1:20" ht="48" x14ac:dyDescent="0.2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 s="16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>ROUND(E2820/D2820*100,0)</f>
        <v>4</v>
      </c>
      <c r="P2820" s="13">
        <f>IFERROR(ROUND(E2820/L2820,2),0)</f>
        <v>108.33</v>
      </c>
      <c r="Q2820" s="18" t="s">
        <v>8321</v>
      </c>
      <c r="R2820" t="s">
        <v>8325</v>
      </c>
      <c r="S2820" s="14">
        <f t="shared" si="88"/>
        <v>42052.83530092593</v>
      </c>
      <c r="T2820">
        <f t="shared" si="89"/>
        <v>2015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 s="16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>ROUND(E2821/D2821*100,0)</f>
        <v>5</v>
      </c>
      <c r="P2821" s="13">
        <f>IFERROR(ROUND(E2821/L2821,2),0)</f>
        <v>27.08</v>
      </c>
      <c r="Q2821" s="18" t="s">
        <v>8327</v>
      </c>
      <c r="R2821" t="s">
        <v>8350</v>
      </c>
      <c r="S2821" s="14">
        <f t="shared" si="88"/>
        <v>41577.561284722222</v>
      </c>
      <c r="T2821">
        <f t="shared" si="89"/>
        <v>2013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 s="16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>ROUND(E2822/D2822*100,0)</f>
        <v>7</v>
      </c>
      <c r="P2822" s="13">
        <f>IFERROR(ROUND(E2822/L2822,2),0)</f>
        <v>108.33</v>
      </c>
      <c r="Q2822" s="18" t="s">
        <v>8319</v>
      </c>
      <c r="R2822" t="s">
        <v>8345</v>
      </c>
      <c r="S2822" s="14">
        <f t="shared" si="88"/>
        <v>42223.108865740738</v>
      </c>
      <c r="T2822">
        <f t="shared" si="89"/>
        <v>2015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 s="16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>ROUND(E2823/D2823*100,0)</f>
        <v>5</v>
      </c>
      <c r="P2823" s="13">
        <f>IFERROR(ROUND(E2823/L2823,2),0)</f>
        <v>24.62</v>
      </c>
      <c r="Q2823" s="18" t="s">
        <v>8311</v>
      </c>
      <c r="R2823" t="s">
        <v>8348</v>
      </c>
      <c r="S2823" s="14">
        <f t="shared" si="88"/>
        <v>41947.063645833332</v>
      </c>
      <c r="T2823">
        <f t="shared" si="89"/>
        <v>2014</v>
      </c>
    </row>
    <row r="2824" spans="1:20" ht="48" x14ac:dyDescent="0.2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 s="16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>ROUND(E2824/D2824*100,0)</f>
        <v>32</v>
      </c>
      <c r="P2824" s="13">
        <f>IFERROR(ROUND(E2824/L2824,2),0)</f>
        <v>29.09</v>
      </c>
      <c r="Q2824" s="18" t="s">
        <v>8323</v>
      </c>
      <c r="R2824" t="s">
        <v>8326</v>
      </c>
      <c r="S2824" s="14">
        <f t="shared" si="88"/>
        <v>42493.546851851846</v>
      </c>
      <c r="T2824">
        <f t="shared" si="89"/>
        <v>2016</v>
      </c>
    </row>
    <row r="2825" spans="1:20" ht="48" x14ac:dyDescent="0.2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 s="16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>ROUND(E2825/D2825*100,0)</f>
        <v>160</v>
      </c>
      <c r="P2825" s="13">
        <f>IFERROR(ROUND(E2825/L2825,2),0)</f>
        <v>40</v>
      </c>
      <c r="Q2825" s="18" t="s">
        <v>8323</v>
      </c>
      <c r="R2825" t="s">
        <v>8326</v>
      </c>
      <c r="S2825" s="14">
        <f t="shared" si="88"/>
        <v>42460.94222222222</v>
      </c>
      <c r="T2825">
        <f t="shared" si="89"/>
        <v>2016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 s="1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>ROUND(E2826/D2826*100,0)</f>
        <v>106</v>
      </c>
      <c r="P2826" s="13">
        <f>IFERROR(ROUND(E2826/L2826,2),0)</f>
        <v>22.64</v>
      </c>
      <c r="Q2826" s="18" t="s">
        <v>8327</v>
      </c>
      <c r="R2826" t="s">
        <v>8329</v>
      </c>
      <c r="S2826" s="14">
        <f t="shared" si="88"/>
        <v>42194.751678240747</v>
      </c>
      <c r="T2826">
        <f t="shared" si="89"/>
        <v>2015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 s="16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>ROUND(E2827/D2827*100,0)</f>
        <v>4</v>
      </c>
      <c r="P2827" s="13">
        <f>IFERROR(ROUND(E2827/L2827,2),0)</f>
        <v>26.33</v>
      </c>
      <c r="Q2827" s="18" t="s">
        <v>8323</v>
      </c>
      <c r="R2827" t="s">
        <v>8326</v>
      </c>
      <c r="S2827" s="14">
        <f t="shared" si="88"/>
        <v>42278.664965277778</v>
      </c>
      <c r="T2827">
        <f t="shared" si="89"/>
        <v>2015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 s="16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>ROUND(E2828/D2828*100,0)</f>
        <v>104</v>
      </c>
      <c r="P2828" s="13">
        <f>IFERROR(ROUND(E2828/L2828,2),0)</f>
        <v>52</v>
      </c>
      <c r="Q2828" s="18" t="s">
        <v>8323</v>
      </c>
      <c r="R2828" t="s">
        <v>8326</v>
      </c>
      <c r="S2828" s="14">
        <f t="shared" si="88"/>
        <v>41921.279976851853</v>
      </c>
      <c r="T2828">
        <f t="shared" si="89"/>
        <v>2014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 s="16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>ROUND(E2829/D2829*100,0)</f>
        <v>4</v>
      </c>
      <c r="P2829" s="13">
        <f>IFERROR(ROUND(E2829/L2829,2),0)</f>
        <v>23.92</v>
      </c>
      <c r="Q2829" s="18" t="s">
        <v>8323</v>
      </c>
      <c r="R2829" t="s">
        <v>8326</v>
      </c>
      <c r="S2829" s="14">
        <f t="shared" si="88"/>
        <v>41858.007071759261</v>
      </c>
      <c r="T2829">
        <f t="shared" si="89"/>
        <v>2014</v>
      </c>
    </row>
    <row r="2830" spans="1:20" ht="32" x14ac:dyDescent="0.2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 s="16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>ROUND(E2830/D2830*100,0)</f>
        <v>0</v>
      </c>
      <c r="P2830" s="13">
        <f>IFERROR(ROUND(E2830/L2830,2),0)</f>
        <v>103.33</v>
      </c>
      <c r="Q2830" s="18" t="s">
        <v>8316</v>
      </c>
      <c r="R2830" t="s">
        <v>8334</v>
      </c>
      <c r="S2830" s="14">
        <f t="shared" si="88"/>
        <v>42712.300567129627</v>
      </c>
      <c r="T2830">
        <f t="shared" si="89"/>
        <v>2016</v>
      </c>
    </row>
    <row r="2831" spans="1:20" ht="32" x14ac:dyDescent="0.2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 s="16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>ROUND(E2831/D2831*100,0)</f>
        <v>1</v>
      </c>
      <c r="P2831" s="13">
        <f>IFERROR(ROUND(E2831/L2831,2),0)</f>
        <v>34.44</v>
      </c>
      <c r="Q2831" s="18" t="s">
        <v>8319</v>
      </c>
      <c r="R2831" t="s">
        <v>8345</v>
      </c>
      <c r="S2831" s="14">
        <f t="shared" si="88"/>
        <v>41909.892453703702</v>
      </c>
      <c r="T2831">
        <f t="shared" si="89"/>
        <v>2014</v>
      </c>
    </row>
    <row r="2832" spans="1:20" ht="48" x14ac:dyDescent="0.2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 s="16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>ROUND(E2832/D2832*100,0)</f>
        <v>103</v>
      </c>
      <c r="P2832" s="13">
        <f>IFERROR(ROUND(E2832/L2832,2),0)</f>
        <v>28.18</v>
      </c>
      <c r="Q2832" s="18" t="s">
        <v>8327</v>
      </c>
      <c r="R2832" t="s">
        <v>8331</v>
      </c>
      <c r="S2832" s="14">
        <f t="shared" si="88"/>
        <v>40927.473460648151</v>
      </c>
      <c r="T2832">
        <f t="shared" si="89"/>
        <v>2012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 s="16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>ROUND(E2833/D2833*100,0)</f>
        <v>103</v>
      </c>
      <c r="P2833" s="13">
        <f>IFERROR(ROUND(E2833/L2833,2),0)</f>
        <v>18.239999999999998</v>
      </c>
      <c r="Q2833" s="18" t="s">
        <v>8308</v>
      </c>
      <c r="R2833" t="s">
        <v>8309</v>
      </c>
      <c r="S2833" s="14">
        <f t="shared" si="88"/>
        <v>42045.031851851847</v>
      </c>
      <c r="T2833">
        <f t="shared" si="89"/>
        <v>2015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 s="16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>ROUND(E2834/D2834*100,0)</f>
        <v>0</v>
      </c>
      <c r="P2834" s="13">
        <f>IFERROR(ROUND(E2834/L2834,2),0)</f>
        <v>76.25</v>
      </c>
      <c r="Q2834" s="18" t="s">
        <v>8308</v>
      </c>
      <c r="R2834" t="s">
        <v>8310</v>
      </c>
      <c r="S2834" s="14">
        <f t="shared" si="88"/>
        <v>41857.854189814818</v>
      </c>
      <c r="T2834">
        <f t="shared" si="89"/>
        <v>2014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 s="16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>ROUND(E2835/D2835*100,0)</f>
        <v>20</v>
      </c>
      <c r="P2835" s="13">
        <f>IFERROR(ROUND(E2835/L2835,2),0)</f>
        <v>21.57</v>
      </c>
      <c r="Q2835" s="18" t="s">
        <v>8327</v>
      </c>
      <c r="R2835" t="s">
        <v>8328</v>
      </c>
      <c r="S2835" s="14">
        <f t="shared" si="88"/>
        <v>40759.860532407409</v>
      </c>
      <c r="T2835">
        <f t="shared" si="89"/>
        <v>2011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 s="1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>ROUND(E2836/D2836*100,0)</f>
        <v>2</v>
      </c>
      <c r="P2836" s="13">
        <f>IFERROR(ROUND(E2836/L2836,2),0)</f>
        <v>50.17</v>
      </c>
      <c r="Q2836" s="18" t="s">
        <v>8321</v>
      </c>
      <c r="R2836" t="s">
        <v>8339</v>
      </c>
      <c r="S2836" s="14">
        <f t="shared" si="88"/>
        <v>42177.491388888884</v>
      </c>
      <c r="T2836">
        <f t="shared" si="89"/>
        <v>2015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 s="16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>ROUND(E2837/D2837*100,0)</f>
        <v>3</v>
      </c>
      <c r="P2837" s="13">
        <f>IFERROR(ROUND(E2837/L2837,2),0)</f>
        <v>150.5</v>
      </c>
      <c r="Q2837" s="18" t="s">
        <v>8308</v>
      </c>
      <c r="R2837" t="s">
        <v>8342</v>
      </c>
      <c r="S2837" s="14">
        <f t="shared" si="88"/>
        <v>42631.769513888896</v>
      </c>
      <c r="T2837">
        <f t="shared" si="89"/>
        <v>2016</v>
      </c>
    </row>
    <row r="2838" spans="1:20" ht="48" x14ac:dyDescent="0.2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 s="16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>ROUND(E2838/D2838*100,0)</f>
        <v>12</v>
      </c>
      <c r="P2838" s="13">
        <f>IFERROR(ROUND(E2838/L2838,2),0)</f>
        <v>75.25</v>
      </c>
      <c r="Q2838" s="18" t="s">
        <v>8323</v>
      </c>
      <c r="R2838" t="s">
        <v>8326</v>
      </c>
      <c r="S2838" s="14">
        <f t="shared" si="88"/>
        <v>41869.798726851855</v>
      </c>
      <c r="T2838">
        <f t="shared" si="89"/>
        <v>2014</v>
      </c>
    </row>
    <row r="2839" spans="1:20" ht="32" x14ac:dyDescent="0.2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 s="16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>ROUND(E2839/D2839*100,0)</f>
        <v>100</v>
      </c>
      <c r="P2839" s="13">
        <f>IFERROR(ROUND(E2839/L2839,2),0)</f>
        <v>37.630000000000003</v>
      </c>
      <c r="Q2839" s="18" t="s">
        <v>8327</v>
      </c>
      <c r="R2839" t="s">
        <v>8331</v>
      </c>
      <c r="S2839" s="14">
        <f t="shared" si="88"/>
        <v>41169.845590277779</v>
      </c>
      <c r="T2839">
        <f t="shared" si="89"/>
        <v>2012</v>
      </c>
    </row>
    <row r="2840" spans="1:20" ht="48" x14ac:dyDescent="0.2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 s="16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>ROUND(E2840/D2840*100,0)</f>
        <v>241</v>
      </c>
      <c r="P2840" s="13">
        <f>IFERROR(ROUND(E2840/L2840,2),0)</f>
        <v>23.15</v>
      </c>
      <c r="Q2840" s="18" t="s">
        <v>8327</v>
      </c>
      <c r="R2840" t="s">
        <v>8328</v>
      </c>
      <c r="S2840" s="14">
        <f t="shared" si="88"/>
        <v>40772.848749999997</v>
      </c>
      <c r="T2840">
        <f t="shared" si="89"/>
        <v>2011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 s="16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>ROUND(E2841/D2841*100,0)</f>
        <v>1</v>
      </c>
      <c r="P2841" s="13">
        <f>IFERROR(ROUND(E2841/L2841,2),0)</f>
        <v>300</v>
      </c>
      <c r="Q2841" s="18" t="s">
        <v>8308</v>
      </c>
      <c r="R2841" t="s">
        <v>8342</v>
      </c>
      <c r="S2841" s="14">
        <f t="shared" si="88"/>
        <v>41831.716874999998</v>
      </c>
      <c r="T2841">
        <f t="shared" si="89"/>
        <v>2014</v>
      </c>
    </row>
    <row r="2842" spans="1:20" ht="48" x14ac:dyDescent="0.2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 s="16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>ROUND(E2842/D2842*100,0)</f>
        <v>3</v>
      </c>
      <c r="P2842" s="13">
        <f>IFERROR(ROUND(E2842/L2842,2),0)</f>
        <v>300</v>
      </c>
      <c r="Q2842" s="18" t="s">
        <v>8308</v>
      </c>
      <c r="R2842" t="s">
        <v>8342</v>
      </c>
      <c r="S2842" s="14">
        <f t="shared" si="88"/>
        <v>42327.825289351851</v>
      </c>
      <c r="T2842">
        <f t="shared" si="89"/>
        <v>2015</v>
      </c>
    </row>
    <row r="2843" spans="1:20" ht="48" x14ac:dyDescent="0.2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 s="16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>ROUND(E2843/D2843*100,0)</f>
        <v>3</v>
      </c>
      <c r="P2843" s="13">
        <f>IFERROR(ROUND(E2843/L2843,2),0)</f>
        <v>300</v>
      </c>
      <c r="Q2843" s="18" t="s">
        <v>8323</v>
      </c>
      <c r="R2843" t="s">
        <v>8324</v>
      </c>
      <c r="S2843" s="14">
        <f t="shared" si="88"/>
        <v>42496.447071759263</v>
      </c>
      <c r="T2843">
        <f t="shared" si="89"/>
        <v>2016</v>
      </c>
    </row>
    <row r="2844" spans="1:20" ht="48" x14ac:dyDescent="0.2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 s="16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>ROUND(E2844/D2844*100,0)</f>
        <v>12</v>
      </c>
      <c r="P2844" s="13">
        <f>IFERROR(ROUND(E2844/L2844,2),0)</f>
        <v>25</v>
      </c>
      <c r="Q2844" s="18" t="s">
        <v>8323</v>
      </c>
      <c r="R2844" t="s">
        <v>8324</v>
      </c>
      <c r="S2844" s="14">
        <f t="shared" si="88"/>
        <v>42171.383530092593</v>
      </c>
      <c r="T2844">
        <f t="shared" si="89"/>
        <v>2015</v>
      </c>
    </row>
    <row r="2845" spans="1:20" ht="48" x14ac:dyDescent="0.2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 s="16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>ROUND(E2845/D2845*100,0)</f>
        <v>50</v>
      </c>
      <c r="P2845" s="13">
        <f>IFERROR(ROUND(E2845/L2845,2),0)</f>
        <v>60</v>
      </c>
      <c r="Q2845" s="18" t="s">
        <v>8323</v>
      </c>
      <c r="R2845" t="s">
        <v>8326</v>
      </c>
      <c r="S2845" s="14">
        <f t="shared" si="88"/>
        <v>42370.007766203707</v>
      </c>
      <c r="T2845">
        <f t="shared" si="89"/>
        <v>2016</v>
      </c>
    </row>
    <row r="2846" spans="1:20" ht="32" x14ac:dyDescent="0.2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 s="1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>ROUND(E2846/D2846*100,0)</f>
        <v>60</v>
      </c>
      <c r="P2846" s="13">
        <f>IFERROR(ROUND(E2846/L2846,2),0)</f>
        <v>60</v>
      </c>
      <c r="Q2846" s="18" t="s">
        <v>8323</v>
      </c>
      <c r="R2846" t="s">
        <v>8326</v>
      </c>
      <c r="S2846" s="14">
        <f t="shared" si="88"/>
        <v>42305.670914351853</v>
      </c>
      <c r="T2846">
        <f t="shared" si="89"/>
        <v>2015</v>
      </c>
    </row>
    <row r="2847" spans="1:20" ht="48" x14ac:dyDescent="0.2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 s="16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>ROUND(E2847/D2847*100,0)</f>
        <v>100</v>
      </c>
      <c r="P2847" s="13">
        <f>IFERROR(ROUND(E2847/L2847,2),0)</f>
        <v>18.75</v>
      </c>
      <c r="Q2847" s="18" t="s">
        <v>8327</v>
      </c>
      <c r="R2847" t="s">
        <v>8336</v>
      </c>
      <c r="S2847" s="14">
        <f t="shared" si="88"/>
        <v>42078.792048611111</v>
      </c>
      <c r="T2847">
        <f t="shared" si="89"/>
        <v>2015</v>
      </c>
    </row>
    <row r="2848" spans="1:20" ht="48" x14ac:dyDescent="0.2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 s="16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>ROUND(E2848/D2848*100,0)</f>
        <v>100</v>
      </c>
      <c r="P2848" s="13">
        <f>IFERROR(ROUND(E2848/L2848,2),0)</f>
        <v>30</v>
      </c>
      <c r="Q2848" s="18" t="s">
        <v>8327</v>
      </c>
      <c r="R2848" t="s">
        <v>8336</v>
      </c>
      <c r="S2848" s="14">
        <f t="shared" si="88"/>
        <v>42021.832280092596</v>
      </c>
      <c r="T2848">
        <f t="shared" si="89"/>
        <v>2015</v>
      </c>
    </row>
    <row r="2849" spans="1:20" ht="32" x14ac:dyDescent="0.2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 s="16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>ROUND(E2849/D2849*100,0)</f>
        <v>100</v>
      </c>
      <c r="P2849" s="13">
        <f>IFERROR(ROUND(E2849/L2849,2),0)</f>
        <v>27.27</v>
      </c>
      <c r="Q2849" s="18" t="s">
        <v>8327</v>
      </c>
      <c r="R2849" t="s">
        <v>8331</v>
      </c>
      <c r="S2849" s="14">
        <f t="shared" si="88"/>
        <v>41634.797013888885</v>
      </c>
      <c r="T2849">
        <f t="shared" si="89"/>
        <v>2013</v>
      </c>
    </row>
    <row r="2850" spans="1:20" ht="48" x14ac:dyDescent="0.2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 s="16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>ROUND(E2850/D2850*100,0)</f>
        <v>100</v>
      </c>
      <c r="P2850" s="13">
        <f>IFERROR(ROUND(E2850/L2850,2),0)</f>
        <v>27.27</v>
      </c>
      <c r="Q2850" s="18" t="s">
        <v>8327</v>
      </c>
      <c r="R2850" t="s">
        <v>8328</v>
      </c>
      <c r="S2850" s="14">
        <f t="shared" si="88"/>
        <v>41365.928159722222</v>
      </c>
      <c r="T2850">
        <f t="shared" si="89"/>
        <v>2013</v>
      </c>
    </row>
    <row r="2851" spans="1:20" ht="48" x14ac:dyDescent="0.2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 s="16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>ROUND(E2851/D2851*100,0)</f>
        <v>100</v>
      </c>
      <c r="P2851" s="13">
        <f>IFERROR(ROUND(E2851/L2851,2),0)</f>
        <v>30</v>
      </c>
      <c r="Q2851" s="18" t="s">
        <v>8323</v>
      </c>
      <c r="R2851" t="s">
        <v>8335</v>
      </c>
      <c r="S2851" s="14">
        <f t="shared" si="88"/>
        <v>42013.15253472222</v>
      </c>
      <c r="T2851">
        <f t="shared" si="89"/>
        <v>2015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 s="16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>ROUND(E2852/D2852*100,0)</f>
        <v>1</v>
      </c>
      <c r="P2852" s="13">
        <f>IFERROR(ROUND(E2852/L2852,2),0)</f>
        <v>99.33</v>
      </c>
      <c r="Q2852" s="18" t="s">
        <v>8308</v>
      </c>
      <c r="R2852" t="s">
        <v>8310</v>
      </c>
      <c r="S2852" s="14">
        <f t="shared" si="88"/>
        <v>42634.900046296301</v>
      </c>
      <c r="T2852">
        <f t="shared" si="89"/>
        <v>2016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 s="16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>ROUND(E2853/D2853*100,0)</f>
        <v>1</v>
      </c>
      <c r="P2853" s="13">
        <f>IFERROR(ROUND(E2853/L2853,2),0)</f>
        <v>49.67</v>
      </c>
      <c r="Q2853" s="18" t="s">
        <v>8308</v>
      </c>
      <c r="R2853" t="s">
        <v>8310</v>
      </c>
      <c r="S2853" s="14">
        <f t="shared" si="88"/>
        <v>42637.016736111109</v>
      </c>
      <c r="T2853">
        <f t="shared" si="89"/>
        <v>2016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 s="16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>ROUND(E2854/D2854*100,0)</f>
        <v>24</v>
      </c>
      <c r="P2854" s="13">
        <f>IFERROR(ROUND(E2854/L2854,2),0)</f>
        <v>24.33</v>
      </c>
      <c r="Q2854" s="18" t="s">
        <v>8323</v>
      </c>
      <c r="R2854" t="s">
        <v>8326</v>
      </c>
      <c r="S2854" s="14">
        <f t="shared" si="88"/>
        <v>41880.788842592592</v>
      </c>
      <c r="T2854">
        <f t="shared" si="89"/>
        <v>2014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 s="16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>ROUND(E2855/D2855*100,0)</f>
        <v>290</v>
      </c>
      <c r="P2855" s="13">
        <f>IFERROR(ROUND(E2855/L2855,2),0)</f>
        <v>19.329999999999998</v>
      </c>
      <c r="Q2855" s="18" t="s">
        <v>8313</v>
      </c>
      <c r="R2855" t="s">
        <v>8314</v>
      </c>
      <c r="S2855" s="14">
        <f t="shared" si="88"/>
        <v>42747.506689814814</v>
      </c>
      <c r="T2855">
        <f t="shared" si="89"/>
        <v>2017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 s="1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>ROUND(E2856/D2856*100,0)</f>
        <v>10</v>
      </c>
      <c r="P2856" s="13">
        <f>IFERROR(ROUND(E2856/L2856,2),0)</f>
        <v>24.08</v>
      </c>
      <c r="Q2856" s="18" t="s">
        <v>8308</v>
      </c>
      <c r="R2856" t="s">
        <v>8310</v>
      </c>
      <c r="S2856" s="14">
        <f t="shared" si="88"/>
        <v>42673.66788194445</v>
      </c>
      <c r="T2856">
        <f t="shared" si="89"/>
        <v>2016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 s="16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>ROUND(E2857/D2857*100,0)</f>
        <v>29</v>
      </c>
      <c r="P2857" s="13">
        <f>IFERROR(ROUND(E2857/L2857,2),0)</f>
        <v>26.27</v>
      </c>
      <c r="Q2857" s="18" t="s">
        <v>8313</v>
      </c>
      <c r="R2857" t="s">
        <v>8355</v>
      </c>
      <c r="S2857" s="14">
        <f t="shared" si="88"/>
        <v>41839.212951388887</v>
      </c>
      <c r="T2857">
        <f t="shared" si="89"/>
        <v>2014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 s="16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>ROUND(E2858/D2858*100,0)</f>
        <v>286</v>
      </c>
      <c r="P2858" s="13">
        <f>IFERROR(ROUND(E2858/L2858,2),0)</f>
        <v>19.27</v>
      </c>
      <c r="Q2858" s="18" t="s">
        <v>8323</v>
      </c>
      <c r="R2858" t="s">
        <v>8326</v>
      </c>
      <c r="S2858" s="14">
        <f t="shared" si="88"/>
        <v>42282.770231481481</v>
      </c>
      <c r="T2858">
        <f t="shared" si="89"/>
        <v>2015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 s="16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>ROUND(E2859/D2859*100,0)</f>
        <v>2</v>
      </c>
      <c r="P2859" s="13">
        <f>IFERROR(ROUND(E2859/L2859,2),0)</f>
        <v>57.2</v>
      </c>
      <c r="Q2859" s="18" t="s">
        <v>8308</v>
      </c>
      <c r="R2859" t="s">
        <v>8310</v>
      </c>
      <c r="S2859" s="14">
        <f t="shared" si="88"/>
        <v>42592.750555555554</v>
      </c>
      <c r="T2859">
        <f t="shared" si="89"/>
        <v>2016</v>
      </c>
    </row>
    <row r="2860" spans="1:20" ht="48" x14ac:dyDescent="0.2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 s="16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>ROUND(E2860/D2860*100,0)</f>
        <v>3</v>
      </c>
      <c r="P2860" s="13">
        <f>IFERROR(ROUND(E2860/L2860,2),0)</f>
        <v>57</v>
      </c>
      <c r="Q2860" s="18" t="s">
        <v>8323</v>
      </c>
      <c r="R2860" t="s">
        <v>8326</v>
      </c>
      <c r="S2860" s="14">
        <f t="shared" si="88"/>
        <v>41779.695092592592</v>
      </c>
      <c r="T2860">
        <f t="shared" si="89"/>
        <v>2014</v>
      </c>
    </row>
    <row r="2861" spans="1:20" ht="48" x14ac:dyDescent="0.2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 s="16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>ROUND(E2861/D2861*100,0)</f>
        <v>14</v>
      </c>
      <c r="P2861" s="13">
        <f>IFERROR(ROUND(E2861/L2861,2),0)</f>
        <v>71.25</v>
      </c>
      <c r="Q2861" s="18" t="s">
        <v>8323</v>
      </c>
      <c r="R2861" t="s">
        <v>8326</v>
      </c>
      <c r="S2861" s="14">
        <f t="shared" si="88"/>
        <v>42414.235879629632</v>
      </c>
      <c r="T2861">
        <f t="shared" si="89"/>
        <v>2016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 s="16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>ROUND(E2862/D2862*100,0)</f>
        <v>1</v>
      </c>
      <c r="P2862" s="13">
        <f>IFERROR(ROUND(E2862/L2862,2),0)</f>
        <v>28.4</v>
      </c>
      <c r="Q2862" s="18" t="s">
        <v>8316</v>
      </c>
      <c r="R2862" t="s">
        <v>8334</v>
      </c>
      <c r="S2862" s="14">
        <f t="shared" si="88"/>
        <v>42716.7424537037</v>
      </c>
      <c r="T2862">
        <f t="shared" si="89"/>
        <v>2016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 s="16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>ROUND(E2863/D2863*100,0)</f>
        <v>3</v>
      </c>
      <c r="P2863" s="13">
        <f>IFERROR(ROUND(E2863/L2863,2),0)</f>
        <v>40.14</v>
      </c>
      <c r="Q2863" s="18" t="s">
        <v>8319</v>
      </c>
      <c r="R2863" t="s">
        <v>8357</v>
      </c>
      <c r="S2863" s="14">
        <f t="shared" si="88"/>
        <v>42244.776666666665</v>
      </c>
      <c r="T2863">
        <f t="shared" si="89"/>
        <v>2015</v>
      </c>
    </row>
    <row r="2864" spans="1:20" ht="48" x14ac:dyDescent="0.2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 s="16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>ROUND(E2864/D2864*100,0)</f>
        <v>0</v>
      </c>
      <c r="P2864" s="13">
        <f>IFERROR(ROUND(E2864/L2864,2),0)</f>
        <v>40</v>
      </c>
      <c r="Q2864" s="18" t="s">
        <v>8313</v>
      </c>
      <c r="R2864" t="s">
        <v>8351</v>
      </c>
      <c r="S2864" s="14">
        <f t="shared" si="88"/>
        <v>41780.050092592595</v>
      </c>
      <c r="T2864">
        <f t="shared" si="89"/>
        <v>2014</v>
      </c>
    </row>
    <row r="2865" spans="1:20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 s="16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>ROUND(E2865/D2865*100,0)</f>
        <v>1</v>
      </c>
      <c r="P2865" s="13">
        <f>IFERROR(ROUND(E2865/L2865,2),0)</f>
        <v>93.33</v>
      </c>
      <c r="Q2865" s="18" t="s">
        <v>8308</v>
      </c>
      <c r="R2865" t="s">
        <v>8310</v>
      </c>
      <c r="S2865" s="14">
        <f t="shared" si="88"/>
        <v>42424.749490740738</v>
      </c>
      <c r="T2865">
        <f t="shared" si="89"/>
        <v>2016</v>
      </c>
    </row>
    <row r="2866" spans="1:20" ht="48" x14ac:dyDescent="0.2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 s="1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>ROUND(E2866/D2866*100,0)</f>
        <v>2</v>
      </c>
      <c r="P2866" s="13">
        <f>IFERROR(ROUND(E2866/L2866,2),0)</f>
        <v>93.33</v>
      </c>
      <c r="Q2866" s="18" t="s">
        <v>8323</v>
      </c>
      <c r="R2866" t="s">
        <v>8324</v>
      </c>
      <c r="S2866" s="14">
        <f t="shared" si="88"/>
        <v>42031.011249999996</v>
      </c>
      <c r="T2866">
        <f t="shared" si="89"/>
        <v>2015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 s="16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>ROUND(E2867/D2867*100,0)</f>
        <v>9</v>
      </c>
      <c r="P2867" s="13">
        <f>IFERROR(ROUND(E2867/L2867,2),0)</f>
        <v>35</v>
      </c>
      <c r="Q2867" s="18" t="s">
        <v>8327</v>
      </c>
      <c r="R2867" t="s">
        <v>8330</v>
      </c>
      <c r="S2867" s="14">
        <f t="shared" si="88"/>
        <v>42803.920277777783</v>
      </c>
      <c r="T2867">
        <f t="shared" si="89"/>
        <v>2017</v>
      </c>
    </row>
    <row r="2868" spans="1:20" ht="48" x14ac:dyDescent="0.2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 s="16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>ROUND(E2868/D2868*100,0)</f>
        <v>37</v>
      </c>
      <c r="P2868" s="13">
        <f>IFERROR(ROUND(E2868/L2868,2),0)</f>
        <v>35</v>
      </c>
      <c r="Q2868" s="18" t="s">
        <v>8327</v>
      </c>
      <c r="R2868" t="s">
        <v>8328</v>
      </c>
      <c r="S2868" s="14">
        <f t="shared" si="88"/>
        <v>40646.099097222221</v>
      </c>
      <c r="T2868">
        <f t="shared" si="89"/>
        <v>2011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 s="16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>ROUND(E2869/D2869*100,0)</f>
        <v>112</v>
      </c>
      <c r="P2869" s="13">
        <f>IFERROR(ROUND(E2869/L2869,2),0)</f>
        <v>11.67</v>
      </c>
      <c r="Q2869" s="18" t="s">
        <v>8323</v>
      </c>
      <c r="R2869" t="s">
        <v>8326</v>
      </c>
      <c r="S2869" s="14">
        <f t="shared" si="88"/>
        <v>42378.478344907402</v>
      </c>
      <c r="T2869">
        <f t="shared" si="89"/>
        <v>2016</v>
      </c>
    </row>
    <row r="2870" spans="1:20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 s="16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>ROUND(E2870/D2870*100,0)</f>
        <v>1</v>
      </c>
      <c r="P2870" s="13">
        <f>IFERROR(ROUND(E2870/L2870,2),0)</f>
        <v>46.5</v>
      </c>
      <c r="Q2870" s="18" t="s">
        <v>8321</v>
      </c>
      <c r="R2870" t="s">
        <v>8325</v>
      </c>
      <c r="S2870" s="14">
        <f t="shared" si="88"/>
        <v>41887.383356481485</v>
      </c>
      <c r="T2870">
        <f t="shared" si="89"/>
        <v>2014</v>
      </c>
    </row>
    <row r="2871" spans="1:20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 s="16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>ROUND(E2871/D2871*100,0)</f>
        <v>14</v>
      </c>
      <c r="P2871" s="13">
        <f>IFERROR(ROUND(E2871/L2871,2),0)</f>
        <v>55.6</v>
      </c>
      <c r="Q2871" s="18" t="s">
        <v>8323</v>
      </c>
      <c r="R2871" t="s">
        <v>8324</v>
      </c>
      <c r="S2871" s="14">
        <f t="shared" si="88"/>
        <v>42382.189710648148</v>
      </c>
      <c r="T2871">
        <f t="shared" si="89"/>
        <v>2016</v>
      </c>
    </row>
    <row r="2872" spans="1:20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 s="16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>ROUND(E2872/D2872*100,0)</f>
        <v>0</v>
      </c>
      <c r="P2872" s="13">
        <f>IFERROR(ROUND(E2872/L2872,2),0)</f>
        <v>23.08</v>
      </c>
      <c r="Q2872" s="18" t="s">
        <v>8319</v>
      </c>
      <c r="R2872" t="s">
        <v>8345</v>
      </c>
      <c r="S2872" s="14">
        <f t="shared" si="88"/>
        <v>41837.829895833333</v>
      </c>
      <c r="T2872">
        <f t="shared" si="89"/>
        <v>2014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 s="16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>ROUND(E2873/D2873*100,0)</f>
        <v>139</v>
      </c>
      <c r="P2873" s="13">
        <f>IFERROR(ROUND(E2873/L2873,2),0)</f>
        <v>30.78</v>
      </c>
      <c r="Q2873" s="18" t="s">
        <v>8323</v>
      </c>
      <c r="R2873" t="s">
        <v>8326</v>
      </c>
      <c r="S2873" s="14">
        <f t="shared" si="88"/>
        <v>42312.874594907407</v>
      </c>
      <c r="T2873">
        <f t="shared" si="89"/>
        <v>2015</v>
      </c>
    </row>
    <row r="2874" spans="1:20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 s="16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>ROUND(E2874/D2874*100,0)</f>
        <v>1</v>
      </c>
      <c r="P2874" s="13">
        <f>IFERROR(ROUND(E2874/L2874,2),0)</f>
        <v>69</v>
      </c>
      <c r="Q2874" s="18" t="s">
        <v>8308</v>
      </c>
      <c r="R2874" t="s">
        <v>8340</v>
      </c>
      <c r="S2874" s="14">
        <f t="shared" si="88"/>
        <v>42436.211701388893</v>
      </c>
      <c r="T2874">
        <f t="shared" si="89"/>
        <v>2016</v>
      </c>
    </row>
    <row r="2875" spans="1:20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 s="16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>ROUND(E2875/D2875*100,0)</f>
        <v>1</v>
      </c>
      <c r="P2875" s="13">
        <f>IFERROR(ROUND(E2875/L2875,2),0)</f>
        <v>39</v>
      </c>
      <c r="Q2875" s="18" t="s">
        <v>8308</v>
      </c>
      <c r="R2875" t="s">
        <v>8310</v>
      </c>
      <c r="S2875" s="14">
        <f t="shared" si="88"/>
        <v>42361.043703703705</v>
      </c>
      <c r="T2875">
        <f t="shared" si="89"/>
        <v>2015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 s="1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>ROUND(E2876/D2876*100,0)</f>
        <v>3</v>
      </c>
      <c r="P2876" s="13">
        <f>IFERROR(ROUND(E2876/L2876,2),0)</f>
        <v>27.3</v>
      </c>
      <c r="Q2876" s="18" t="s">
        <v>8323</v>
      </c>
      <c r="R2876" t="s">
        <v>8326</v>
      </c>
      <c r="S2876" s="14">
        <f t="shared" si="88"/>
        <v>42415.883425925931</v>
      </c>
      <c r="T2876">
        <f t="shared" si="89"/>
        <v>2016</v>
      </c>
    </row>
    <row r="2877" spans="1:20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 s="16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>ROUND(E2877/D2877*100,0)</f>
        <v>3</v>
      </c>
      <c r="P2877" s="13">
        <f>IFERROR(ROUND(E2877/L2877,2),0)</f>
        <v>22.75</v>
      </c>
      <c r="Q2877" s="18" t="s">
        <v>8323</v>
      </c>
      <c r="R2877" t="s">
        <v>8335</v>
      </c>
      <c r="S2877" s="14">
        <f t="shared" si="88"/>
        <v>42095.374675925923</v>
      </c>
      <c r="T2877">
        <f t="shared" si="89"/>
        <v>2015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 s="16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>ROUND(E2878/D2878*100,0)</f>
        <v>136</v>
      </c>
      <c r="P2878" s="13">
        <f>IFERROR(ROUND(E2878/L2878,2),0)</f>
        <v>13.6</v>
      </c>
      <c r="Q2878" s="18" t="s">
        <v>8323</v>
      </c>
      <c r="R2878" t="s">
        <v>8326</v>
      </c>
      <c r="S2878" s="14">
        <f t="shared" si="88"/>
        <v>42401.610983796301</v>
      </c>
      <c r="T2878">
        <f t="shared" si="89"/>
        <v>2016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 s="16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>ROUND(E2879/D2879*100,0)</f>
        <v>5</v>
      </c>
      <c r="P2879" s="13">
        <f>IFERROR(ROUND(E2879/L2879,2),0)</f>
        <v>90.33</v>
      </c>
      <c r="Q2879" s="18" t="s">
        <v>8323</v>
      </c>
      <c r="R2879" t="s">
        <v>8326</v>
      </c>
      <c r="S2879" s="14">
        <f t="shared" si="88"/>
        <v>42722.84474537037</v>
      </c>
      <c r="T2879">
        <f t="shared" si="89"/>
        <v>2016</v>
      </c>
    </row>
    <row r="2880" spans="1:20" ht="48" x14ac:dyDescent="0.2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 s="16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>ROUND(E2880/D2880*100,0)</f>
        <v>0</v>
      </c>
      <c r="P2880" s="13">
        <f>IFERROR(ROUND(E2880/L2880,2),0)</f>
        <v>54</v>
      </c>
      <c r="Q2880" s="18" t="s">
        <v>8308</v>
      </c>
      <c r="R2880" t="s">
        <v>8342</v>
      </c>
      <c r="S2880" s="14">
        <f t="shared" si="88"/>
        <v>42360.932152777779</v>
      </c>
      <c r="T2880">
        <f t="shared" si="89"/>
        <v>2015</v>
      </c>
    </row>
    <row r="2881" spans="1:20" ht="48" x14ac:dyDescent="0.2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 s="16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>ROUND(E2881/D2881*100,0)</f>
        <v>6</v>
      </c>
      <c r="P2881" s="13">
        <f>IFERROR(ROUND(E2881/L2881,2),0)</f>
        <v>45</v>
      </c>
      <c r="Q2881" s="18" t="s">
        <v>8316</v>
      </c>
      <c r="R2881" t="s">
        <v>8344</v>
      </c>
      <c r="S2881" s="14">
        <f t="shared" si="88"/>
        <v>42327.671631944439</v>
      </c>
      <c r="T2881">
        <f t="shared" si="89"/>
        <v>2015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 s="16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>ROUND(E2882/D2882*100,0)</f>
        <v>18</v>
      </c>
      <c r="P2882" s="13">
        <f>IFERROR(ROUND(E2882/L2882,2),0)</f>
        <v>45</v>
      </c>
      <c r="Q2882" s="18" t="s">
        <v>8323</v>
      </c>
      <c r="R2882" t="s">
        <v>8326</v>
      </c>
      <c r="S2882" s="14">
        <f t="shared" si="88"/>
        <v>41813.938715277778</v>
      </c>
      <c r="T2882">
        <f t="shared" si="89"/>
        <v>2014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 s="16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>ROUND(E2883/D2883*100,0)</f>
        <v>108</v>
      </c>
      <c r="P2883" s="13">
        <f>IFERROR(ROUND(E2883/L2883,2),0)</f>
        <v>38.57</v>
      </c>
      <c r="Q2883" s="18" t="s">
        <v>8323</v>
      </c>
      <c r="R2883" t="s">
        <v>8326</v>
      </c>
      <c r="S2883" s="14">
        <f t="shared" ref="S2883:S2946" si="90">(((J2883/60)/60)/24)+DATE(1970,1,1)</f>
        <v>42571.626192129625</v>
      </c>
      <c r="T2883">
        <f t="shared" ref="T2883:T2946" si="91">YEAR(S2883)</f>
        <v>2016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 s="16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>ROUND(E2884/D2884*100,0)</f>
        <v>3</v>
      </c>
      <c r="P2884" s="13">
        <f>IFERROR(ROUND(E2884/L2884,2),0)</f>
        <v>33.25</v>
      </c>
      <c r="Q2884" s="18" t="s">
        <v>8346</v>
      </c>
      <c r="R2884" t="s">
        <v>8347</v>
      </c>
      <c r="S2884" s="14">
        <f t="shared" si="90"/>
        <v>41844.874421296299</v>
      </c>
      <c r="T2884">
        <f t="shared" si="91"/>
        <v>2014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 s="16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>ROUND(E2885/D2885*100,0)</f>
        <v>7</v>
      </c>
      <c r="P2885" s="13">
        <f>IFERROR(ROUND(E2885/L2885,2),0)</f>
        <v>29.56</v>
      </c>
      <c r="Q2885" s="18" t="s">
        <v>8323</v>
      </c>
      <c r="R2885" t="s">
        <v>8326</v>
      </c>
      <c r="S2885" s="14">
        <f t="shared" si="90"/>
        <v>42480.800648148142</v>
      </c>
      <c r="T2885">
        <f t="shared" si="91"/>
        <v>2016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 s="1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>ROUND(E2886/D2886*100,0)</f>
        <v>3</v>
      </c>
      <c r="P2886" s="13">
        <f>IFERROR(ROUND(E2886/L2886,2),0)</f>
        <v>52.8</v>
      </c>
      <c r="Q2886" s="18" t="s">
        <v>8323</v>
      </c>
      <c r="R2886" t="s">
        <v>8326</v>
      </c>
      <c r="S2886" s="14">
        <f t="shared" si="90"/>
        <v>42499.731701388882</v>
      </c>
      <c r="T2886">
        <f t="shared" si="91"/>
        <v>2016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 s="16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>ROUND(E2887/D2887*100,0)</f>
        <v>10</v>
      </c>
      <c r="P2887" s="13">
        <f>IFERROR(ROUND(E2887/L2887,2),0)</f>
        <v>32.75</v>
      </c>
      <c r="Q2887" s="18" t="s">
        <v>8321</v>
      </c>
      <c r="R2887" t="s">
        <v>8325</v>
      </c>
      <c r="S2887" s="14">
        <f t="shared" si="90"/>
        <v>42741.848379629635</v>
      </c>
      <c r="T2887">
        <f t="shared" si="91"/>
        <v>2017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 s="16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>ROUND(E2888/D2888*100,0)</f>
        <v>1</v>
      </c>
      <c r="P2888" s="13">
        <f>IFERROR(ROUND(E2888/L2888,2),0)</f>
        <v>87</v>
      </c>
      <c r="Q2888" s="18" t="s">
        <v>8308</v>
      </c>
      <c r="R2888" t="s">
        <v>8342</v>
      </c>
      <c r="S2888" s="14">
        <f t="shared" si="90"/>
        <v>42528.987696759257</v>
      </c>
      <c r="T2888">
        <f t="shared" si="91"/>
        <v>2016</v>
      </c>
    </row>
    <row r="2889" spans="1:20" ht="48" x14ac:dyDescent="0.2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 s="16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>ROUND(E2889/D2889*100,0)</f>
        <v>1</v>
      </c>
      <c r="P2889" s="13">
        <f>IFERROR(ROUND(E2889/L2889,2),0)</f>
        <v>26</v>
      </c>
      <c r="Q2889" s="18" t="s">
        <v>8308</v>
      </c>
      <c r="R2889" t="s">
        <v>8310</v>
      </c>
      <c r="S2889" s="14">
        <f t="shared" si="90"/>
        <v>42158.028310185182</v>
      </c>
      <c r="T2889">
        <f t="shared" si="91"/>
        <v>2015</v>
      </c>
    </row>
    <row r="2890" spans="1:20" ht="48" x14ac:dyDescent="0.2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 s="16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>ROUND(E2890/D2890*100,0)</f>
        <v>1</v>
      </c>
      <c r="P2890" s="13">
        <f>IFERROR(ROUND(E2890/L2890,2),0)</f>
        <v>28.89</v>
      </c>
      <c r="Q2890" s="18" t="s">
        <v>8308</v>
      </c>
      <c r="R2890" t="s">
        <v>8318</v>
      </c>
      <c r="S2890" s="14">
        <f t="shared" si="90"/>
        <v>41828.789942129632</v>
      </c>
      <c r="T2890">
        <f t="shared" si="91"/>
        <v>2014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 s="16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>ROUND(E2891/D2891*100,0)</f>
        <v>3</v>
      </c>
      <c r="P2891" s="13">
        <f>IFERROR(ROUND(E2891/L2891,2),0)</f>
        <v>28.89</v>
      </c>
      <c r="Q2891" s="18" t="s">
        <v>8327</v>
      </c>
      <c r="R2891" t="s">
        <v>8328</v>
      </c>
      <c r="S2891" s="14">
        <f t="shared" si="90"/>
        <v>41842.031597222223</v>
      </c>
      <c r="T2891">
        <f t="shared" si="91"/>
        <v>2014</v>
      </c>
    </row>
    <row r="2892" spans="1:20" ht="48" x14ac:dyDescent="0.2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 s="16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>ROUND(E2892/D2892*100,0)</f>
        <v>5</v>
      </c>
      <c r="P2892" s="13">
        <f>IFERROR(ROUND(E2892/L2892,2),0)</f>
        <v>65</v>
      </c>
      <c r="Q2892" s="18" t="s">
        <v>8323</v>
      </c>
      <c r="R2892" t="s">
        <v>8326</v>
      </c>
      <c r="S2892" s="14">
        <f t="shared" si="90"/>
        <v>41829.73715277778</v>
      </c>
      <c r="T2892">
        <f t="shared" si="91"/>
        <v>2014</v>
      </c>
    </row>
    <row r="2893" spans="1:20" ht="32" x14ac:dyDescent="0.2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 s="16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>ROUND(E2893/D2893*100,0)</f>
        <v>33</v>
      </c>
      <c r="P2893" s="13">
        <f>IFERROR(ROUND(E2893/L2893,2),0)</f>
        <v>37.14</v>
      </c>
      <c r="Q2893" s="18" t="s">
        <v>8323</v>
      </c>
      <c r="R2893" t="s">
        <v>8326</v>
      </c>
      <c r="S2893" s="14">
        <f t="shared" si="90"/>
        <v>42056.1324537037</v>
      </c>
      <c r="T2893">
        <f t="shared" si="91"/>
        <v>2015</v>
      </c>
    </row>
    <row r="2894" spans="1:20" ht="32" x14ac:dyDescent="0.2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 s="16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>ROUND(E2894/D2894*100,0)</f>
        <v>52</v>
      </c>
      <c r="P2894" s="13">
        <f>IFERROR(ROUND(E2894/L2894,2),0)</f>
        <v>17.329999999999998</v>
      </c>
      <c r="Q2894" s="18" t="s">
        <v>8311</v>
      </c>
      <c r="R2894" t="s">
        <v>8356</v>
      </c>
      <c r="S2894" s="14">
        <f t="shared" si="90"/>
        <v>42072.790821759263</v>
      </c>
      <c r="T2894">
        <f t="shared" si="91"/>
        <v>2015</v>
      </c>
    </row>
    <row r="2895" spans="1:20" ht="48" x14ac:dyDescent="0.2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 s="16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>ROUND(E2895/D2895*100,0)</f>
        <v>104</v>
      </c>
      <c r="P2895" s="13">
        <f>IFERROR(ROUND(E2895/L2895,2),0)</f>
        <v>21.67</v>
      </c>
      <c r="Q2895" s="18" t="s">
        <v>8321</v>
      </c>
      <c r="R2895" t="s">
        <v>8343</v>
      </c>
      <c r="S2895" s="14">
        <f t="shared" si="90"/>
        <v>41716.717847222222</v>
      </c>
      <c r="T2895">
        <f t="shared" si="91"/>
        <v>2014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 s="1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>ROUND(E2896/D2896*100,0)</f>
        <v>0</v>
      </c>
      <c r="P2896" s="13">
        <f>IFERROR(ROUND(E2896/L2896,2),0)</f>
        <v>64.75</v>
      </c>
      <c r="Q2896" s="18" t="s">
        <v>8308</v>
      </c>
      <c r="R2896" t="s">
        <v>8342</v>
      </c>
      <c r="S2896" s="14">
        <f t="shared" si="90"/>
        <v>42138.692627314813</v>
      </c>
      <c r="T2896">
        <f t="shared" si="91"/>
        <v>2015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 s="16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>ROUND(E2897/D2897*100,0)</f>
        <v>52</v>
      </c>
      <c r="P2897" s="13">
        <f>IFERROR(ROUND(E2897/L2897,2),0)</f>
        <v>32.25</v>
      </c>
      <c r="Q2897" s="18" t="s">
        <v>8323</v>
      </c>
      <c r="R2897" t="s">
        <v>8326</v>
      </c>
      <c r="S2897" s="14">
        <f t="shared" si="90"/>
        <v>42800.753333333334</v>
      </c>
      <c r="T2897">
        <f t="shared" si="91"/>
        <v>2017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 s="16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>ROUND(E2898/D2898*100,0)</f>
        <v>1</v>
      </c>
      <c r="P2898" s="13">
        <f>IFERROR(ROUND(E2898/L2898,2),0)</f>
        <v>23.18</v>
      </c>
      <c r="Q2898" s="18" t="s">
        <v>8316</v>
      </c>
      <c r="R2898" t="s">
        <v>8334</v>
      </c>
      <c r="S2898" s="14">
        <f t="shared" si="90"/>
        <v>41220.933124999996</v>
      </c>
      <c r="T2898">
        <f t="shared" si="91"/>
        <v>2012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 s="16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>ROUND(E2899/D2899*100,0)</f>
        <v>10</v>
      </c>
      <c r="P2899" s="13">
        <f>IFERROR(ROUND(E2899/L2899,2),0)</f>
        <v>42</v>
      </c>
      <c r="Q2899" s="18" t="s">
        <v>8319</v>
      </c>
      <c r="R2899" t="s">
        <v>8345</v>
      </c>
      <c r="S2899" s="14">
        <f t="shared" si="90"/>
        <v>42317.954571759255</v>
      </c>
      <c r="T2899">
        <f t="shared" si="91"/>
        <v>2015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 s="16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>ROUND(E2900/D2900*100,0)</f>
        <v>34</v>
      </c>
      <c r="P2900" s="13">
        <f>IFERROR(ROUND(E2900/L2900,2),0)</f>
        <v>63</v>
      </c>
      <c r="Q2900" s="18" t="s">
        <v>8323</v>
      </c>
      <c r="R2900" t="s">
        <v>8326</v>
      </c>
      <c r="S2900" s="14">
        <f t="shared" si="90"/>
        <v>42461.596273148149</v>
      </c>
      <c r="T2900">
        <f t="shared" si="91"/>
        <v>2016</v>
      </c>
    </row>
    <row r="2901" spans="1:20" ht="48" x14ac:dyDescent="0.2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 s="16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>ROUND(E2901/D2901*100,0)</f>
        <v>13</v>
      </c>
      <c r="P2901" s="13">
        <f>IFERROR(ROUND(E2901/L2901,2),0)</f>
        <v>50.2</v>
      </c>
      <c r="Q2901" s="18" t="s">
        <v>8323</v>
      </c>
      <c r="R2901" t="s">
        <v>8326</v>
      </c>
      <c r="S2901" s="14">
        <f t="shared" si="90"/>
        <v>42509.814108796301</v>
      </c>
      <c r="T2901">
        <f t="shared" si="91"/>
        <v>2016</v>
      </c>
    </row>
    <row r="2902" spans="1:20" ht="48" x14ac:dyDescent="0.2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 s="16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>ROUND(E2902/D2902*100,0)</f>
        <v>100</v>
      </c>
      <c r="P2902" s="13">
        <f>IFERROR(ROUND(E2902/L2902,2),0)</f>
        <v>31.38</v>
      </c>
      <c r="Q2902" s="18" t="s">
        <v>8323</v>
      </c>
      <c r="R2902" t="s">
        <v>8326</v>
      </c>
      <c r="S2902" s="14">
        <f t="shared" si="90"/>
        <v>42075.807395833333</v>
      </c>
      <c r="T2902">
        <f t="shared" si="91"/>
        <v>2015</v>
      </c>
    </row>
    <row r="2903" spans="1:20" ht="48" x14ac:dyDescent="0.2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 s="16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>ROUND(E2903/D2903*100,0)</f>
        <v>0</v>
      </c>
      <c r="P2903" s="13">
        <f>IFERROR(ROUND(E2903/L2903,2),0)</f>
        <v>250</v>
      </c>
      <c r="Q2903" s="18" t="s">
        <v>8321</v>
      </c>
      <c r="R2903" t="s">
        <v>8339</v>
      </c>
      <c r="S2903" s="14">
        <f t="shared" si="90"/>
        <v>41466.552314814813</v>
      </c>
      <c r="T2903">
        <f t="shared" si="91"/>
        <v>2013</v>
      </c>
    </row>
    <row r="2904" spans="1:20" ht="48" x14ac:dyDescent="0.2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 s="16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>ROUND(E2904/D2904*100,0)</f>
        <v>0</v>
      </c>
      <c r="P2904" s="13">
        <f>IFERROR(ROUND(E2904/L2904,2),0)</f>
        <v>62.5</v>
      </c>
      <c r="Q2904" s="18" t="s">
        <v>8319</v>
      </c>
      <c r="R2904" t="s">
        <v>8345</v>
      </c>
      <c r="S2904" s="14">
        <f t="shared" si="90"/>
        <v>42449.341678240744</v>
      </c>
      <c r="T2904">
        <f t="shared" si="91"/>
        <v>2016</v>
      </c>
    </row>
    <row r="2905" spans="1:20" ht="48" x14ac:dyDescent="0.2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 s="16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>ROUND(E2905/D2905*100,0)</f>
        <v>0</v>
      </c>
      <c r="P2905" s="13">
        <f>IFERROR(ROUND(E2905/L2905,2),0)</f>
        <v>250</v>
      </c>
      <c r="Q2905" s="18" t="s">
        <v>8308</v>
      </c>
      <c r="R2905" t="s">
        <v>8310</v>
      </c>
      <c r="S2905" s="14">
        <f t="shared" si="90"/>
        <v>42702.809201388889</v>
      </c>
      <c r="T2905">
        <f t="shared" si="91"/>
        <v>2016</v>
      </c>
    </row>
    <row r="2906" spans="1:20" ht="48" x14ac:dyDescent="0.2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 s="1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>ROUND(E2906/D2906*100,0)</f>
        <v>0</v>
      </c>
      <c r="P2906" s="13">
        <f>IFERROR(ROUND(E2906/L2906,2),0)</f>
        <v>250</v>
      </c>
      <c r="Q2906" s="18" t="s">
        <v>8346</v>
      </c>
      <c r="R2906" t="s">
        <v>8347</v>
      </c>
      <c r="S2906" s="14">
        <f t="shared" si="90"/>
        <v>42579.708437499998</v>
      </c>
      <c r="T2906">
        <f t="shared" si="91"/>
        <v>2016</v>
      </c>
    </row>
    <row r="2907" spans="1:20" ht="32" x14ac:dyDescent="0.2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 s="16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>ROUND(E2907/D2907*100,0)</f>
        <v>1</v>
      </c>
      <c r="P2907" s="13">
        <f>IFERROR(ROUND(E2907/L2907,2),0)</f>
        <v>125</v>
      </c>
      <c r="Q2907" s="18" t="s">
        <v>8321</v>
      </c>
      <c r="R2907" t="s">
        <v>8325</v>
      </c>
      <c r="S2907" s="14">
        <f t="shared" si="90"/>
        <v>42106.666018518517</v>
      </c>
      <c r="T2907">
        <f t="shared" si="91"/>
        <v>2015</v>
      </c>
    </row>
    <row r="2908" spans="1:20" ht="48" x14ac:dyDescent="0.2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 s="16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3</v>
      </c>
      <c r="P2908" s="13">
        <f>IFERROR(ROUND(E2908/L2908,2),0)</f>
        <v>35.71</v>
      </c>
      <c r="Q2908" s="18" t="s">
        <v>8323</v>
      </c>
      <c r="R2908" t="s">
        <v>8326</v>
      </c>
      <c r="S2908" s="14">
        <f t="shared" si="90"/>
        <v>41866.640648148146</v>
      </c>
      <c r="T2908">
        <f t="shared" si="91"/>
        <v>2014</v>
      </c>
    </row>
    <row r="2909" spans="1:20" ht="48" x14ac:dyDescent="0.2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 s="16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>ROUND(E2909/D2909*100,0)</f>
        <v>3</v>
      </c>
      <c r="P2909" s="13">
        <f>IFERROR(ROUND(E2909/L2909,2),0)</f>
        <v>250</v>
      </c>
      <c r="Q2909" s="18" t="s">
        <v>8308</v>
      </c>
      <c r="R2909" t="s">
        <v>8342</v>
      </c>
      <c r="S2909" s="14">
        <f t="shared" si="90"/>
        <v>41946.232175925928</v>
      </c>
      <c r="T2909">
        <f t="shared" si="91"/>
        <v>2014</v>
      </c>
    </row>
    <row r="2910" spans="1:20" ht="48" x14ac:dyDescent="0.2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 s="16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>ROUND(E2910/D2910*100,0)</f>
        <v>5</v>
      </c>
      <c r="P2910" s="13">
        <f>IFERROR(ROUND(E2910/L2910,2),0)</f>
        <v>83.33</v>
      </c>
      <c r="Q2910" s="18" t="s">
        <v>8321</v>
      </c>
      <c r="R2910" t="s">
        <v>8325</v>
      </c>
      <c r="S2910" s="14">
        <f t="shared" si="90"/>
        <v>42239.441412037035</v>
      </c>
      <c r="T2910">
        <f t="shared" si="91"/>
        <v>2015</v>
      </c>
    </row>
    <row r="2911" spans="1:20" ht="48" x14ac:dyDescent="0.2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 s="16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>ROUND(E2911/D2911*100,0)</f>
        <v>5</v>
      </c>
      <c r="P2911" s="13">
        <f>IFERROR(ROUND(E2911/L2911,2),0)</f>
        <v>62.5</v>
      </c>
      <c r="Q2911" s="18" t="s">
        <v>8323</v>
      </c>
      <c r="R2911" t="s">
        <v>8326</v>
      </c>
      <c r="S2911" s="14">
        <f t="shared" si="90"/>
        <v>42151.237685185188</v>
      </c>
      <c r="T2911">
        <f t="shared" si="91"/>
        <v>2015</v>
      </c>
    </row>
    <row r="2912" spans="1:20" ht="48" x14ac:dyDescent="0.2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 s="16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>ROUND(E2912/D2912*100,0)</f>
        <v>25</v>
      </c>
      <c r="P2912" s="13">
        <f>IFERROR(ROUND(E2912/L2912,2),0)</f>
        <v>50</v>
      </c>
      <c r="Q2912" s="18" t="s">
        <v>8321</v>
      </c>
      <c r="R2912" t="s">
        <v>8325</v>
      </c>
      <c r="S2912" s="14">
        <f t="shared" si="90"/>
        <v>42297.110300925924</v>
      </c>
      <c r="T2912">
        <f t="shared" si="91"/>
        <v>2015</v>
      </c>
    </row>
    <row r="2913" spans="1:20" ht="32" x14ac:dyDescent="0.2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 s="16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>ROUND(E2913/D2913*100,0)</f>
        <v>25</v>
      </c>
      <c r="P2913" s="13">
        <f>IFERROR(ROUND(E2913/L2913,2),0)</f>
        <v>41.67</v>
      </c>
      <c r="Q2913" s="18" t="s">
        <v>8323</v>
      </c>
      <c r="R2913" t="s">
        <v>8335</v>
      </c>
      <c r="S2913" s="14">
        <f t="shared" si="90"/>
        <v>42242.988680555558</v>
      </c>
      <c r="T2913">
        <f t="shared" si="91"/>
        <v>2015</v>
      </c>
    </row>
    <row r="2914" spans="1:20" ht="48" x14ac:dyDescent="0.2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 s="16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>ROUND(E2914/D2914*100,0)</f>
        <v>100</v>
      </c>
      <c r="P2914" s="13">
        <f>IFERROR(ROUND(E2914/L2914,2),0)</f>
        <v>27.78</v>
      </c>
      <c r="Q2914" s="18" t="s">
        <v>8323</v>
      </c>
      <c r="R2914" t="s">
        <v>8326</v>
      </c>
      <c r="S2914" s="14">
        <f t="shared" si="90"/>
        <v>42437.398680555561</v>
      </c>
      <c r="T2914">
        <f t="shared" si="91"/>
        <v>2016</v>
      </c>
    </row>
    <row r="2915" spans="1:20" ht="48" x14ac:dyDescent="0.2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 s="16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>ROUND(E2915/D2915*100,0)</f>
        <v>100</v>
      </c>
      <c r="P2915" s="13">
        <f>IFERROR(ROUND(E2915/L2915,2),0)</f>
        <v>31.25</v>
      </c>
      <c r="Q2915" s="18" t="s">
        <v>8323</v>
      </c>
      <c r="R2915" t="s">
        <v>8326</v>
      </c>
      <c r="S2915" s="14">
        <f t="shared" si="90"/>
        <v>42124.841111111105</v>
      </c>
      <c r="T2915">
        <f t="shared" si="91"/>
        <v>2015</v>
      </c>
    </row>
    <row r="2916" spans="1:20" ht="48" x14ac:dyDescent="0.2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 s="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>ROUND(E2916/D2916*100,0)</f>
        <v>100</v>
      </c>
      <c r="P2916" s="13">
        <f>IFERROR(ROUND(E2916/L2916,2),0)</f>
        <v>11.36</v>
      </c>
      <c r="Q2916" s="18" t="s">
        <v>8323</v>
      </c>
      <c r="R2916" t="s">
        <v>8326</v>
      </c>
      <c r="S2916" s="14">
        <f t="shared" si="90"/>
        <v>41971.881076388891</v>
      </c>
      <c r="T2916">
        <f t="shared" si="91"/>
        <v>2014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 s="16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>ROUND(E2917/D2917*100,0)</f>
        <v>1</v>
      </c>
      <c r="P2917" s="13">
        <f>IFERROR(ROUND(E2917/L2917,2),0)</f>
        <v>49</v>
      </c>
      <c r="Q2917" s="18" t="s">
        <v>8308</v>
      </c>
      <c r="R2917" t="s">
        <v>8342</v>
      </c>
      <c r="S2917" s="14">
        <f t="shared" si="90"/>
        <v>42348.9215625</v>
      </c>
      <c r="T2917">
        <f t="shared" si="91"/>
        <v>2015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 s="16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>ROUND(E2918/D2918*100,0)</f>
        <v>2</v>
      </c>
      <c r="P2918" s="13">
        <f>IFERROR(ROUND(E2918/L2918,2),0)</f>
        <v>16.2</v>
      </c>
      <c r="Q2918" s="18" t="s">
        <v>8316</v>
      </c>
      <c r="R2918" t="s">
        <v>8334</v>
      </c>
      <c r="S2918" s="14">
        <f t="shared" si="90"/>
        <v>42479.22210648148</v>
      </c>
      <c r="T2918">
        <f t="shared" si="91"/>
        <v>2016</v>
      </c>
    </row>
    <row r="2919" spans="1:20" ht="48" x14ac:dyDescent="0.2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 s="16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>ROUND(E2919/D2919*100,0)</f>
        <v>2</v>
      </c>
      <c r="P2919" s="13">
        <f>IFERROR(ROUND(E2919/L2919,2),0)</f>
        <v>48.2</v>
      </c>
      <c r="Q2919" s="18" t="s">
        <v>8311</v>
      </c>
      <c r="R2919" t="s">
        <v>8348</v>
      </c>
      <c r="S2919" s="14">
        <f t="shared" si="90"/>
        <v>42032.510243055556</v>
      </c>
      <c r="T2919">
        <f t="shared" si="91"/>
        <v>2015</v>
      </c>
    </row>
    <row r="2920" spans="1:20" ht="32" x14ac:dyDescent="0.2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 s="16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>ROUND(E2920/D2920*100,0)</f>
        <v>3</v>
      </c>
      <c r="P2920" s="13">
        <f>IFERROR(ROUND(E2920/L2920,2),0)</f>
        <v>30.13</v>
      </c>
      <c r="Q2920" s="18" t="s">
        <v>8327</v>
      </c>
      <c r="R2920" t="s">
        <v>8354</v>
      </c>
      <c r="S2920" s="14">
        <f t="shared" si="90"/>
        <v>41409.040011574078</v>
      </c>
      <c r="T2920">
        <f t="shared" si="91"/>
        <v>2013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 s="16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>ROUND(E2921/D2921*100,0)</f>
        <v>110</v>
      </c>
      <c r="P2921" s="13">
        <f>IFERROR(ROUND(E2921/L2921,2),0)</f>
        <v>20.079999999999998</v>
      </c>
      <c r="Q2921" s="18" t="s">
        <v>8323</v>
      </c>
      <c r="R2921" t="s">
        <v>8326</v>
      </c>
      <c r="S2921" s="14">
        <f t="shared" si="90"/>
        <v>42142.514016203699</v>
      </c>
      <c r="T2921">
        <f t="shared" si="91"/>
        <v>2015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 s="16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>ROUND(E2922/D2922*100,0)</f>
        <v>3</v>
      </c>
      <c r="P2922" s="13">
        <f>IFERROR(ROUND(E2922/L2922,2),0)</f>
        <v>40</v>
      </c>
      <c r="Q2922" s="18" t="s">
        <v>8308</v>
      </c>
      <c r="R2922" t="s">
        <v>8310</v>
      </c>
      <c r="S2922" s="14">
        <f t="shared" si="90"/>
        <v>42303.878414351857</v>
      </c>
      <c r="T2922">
        <f t="shared" si="91"/>
        <v>2015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 s="16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>ROUND(E2923/D2923*100,0)</f>
        <v>5</v>
      </c>
      <c r="P2923" s="13">
        <f>IFERROR(ROUND(E2923/L2923,2),0)</f>
        <v>30</v>
      </c>
      <c r="Q2923" s="18" t="s">
        <v>8323</v>
      </c>
      <c r="R2923" t="s">
        <v>8326</v>
      </c>
      <c r="S2923" s="14">
        <f t="shared" si="90"/>
        <v>42122.732499999998</v>
      </c>
      <c r="T2923">
        <f t="shared" si="91"/>
        <v>2015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 s="16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>ROUND(E2924/D2924*100,0)</f>
        <v>47</v>
      </c>
      <c r="P2924" s="13">
        <f>IFERROR(ROUND(E2924/L2924,2),0)</f>
        <v>29.63</v>
      </c>
      <c r="Q2924" s="18" t="s">
        <v>8308</v>
      </c>
      <c r="R2924" t="s">
        <v>8318</v>
      </c>
      <c r="S2924" s="14">
        <f t="shared" si="90"/>
        <v>42113.875567129624</v>
      </c>
      <c r="T2924">
        <f t="shared" si="91"/>
        <v>2015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 s="16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>ROUND(E2925/D2925*100,0)</f>
        <v>1</v>
      </c>
      <c r="P2925" s="13">
        <f>IFERROR(ROUND(E2925/L2925,2),0)</f>
        <v>33.71</v>
      </c>
      <c r="Q2925" s="18" t="s">
        <v>8313</v>
      </c>
      <c r="R2925" t="s">
        <v>8353</v>
      </c>
      <c r="S2925" s="14">
        <f t="shared" si="90"/>
        <v>41926.482731481483</v>
      </c>
      <c r="T2925">
        <f t="shared" si="91"/>
        <v>2014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 s="1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>ROUND(E2926/D2926*100,0)</f>
        <v>12</v>
      </c>
      <c r="P2926" s="13">
        <f>IFERROR(ROUND(E2926/L2926,2),0)</f>
        <v>19.670000000000002</v>
      </c>
      <c r="Q2926" s="18" t="s">
        <v>8316</v>
      </c>
      <c r="R2926" t="s">
        <v>8334</v>
      </c>
      <c r="S2926" s="14">
        <f t="shared" si="90"/>
        <v>42409.024305555555</v>
      </c>
      <c r="T2926">
        <f t="shared" si="91"/>
        <v>2016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 s="16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>ROUND(E2927/D2927*100,0)</f>
        <v>5</v>
      </c>
      <c r="P2927" s="13">
        <f>IFERROR(ROUND(E2927/L2927,2),0)</f>
        <v>39.17</v>
      </c>
      <c r="Q2927" s="18" t="s">
        <v>8311</v>
      </c>
      <c r="R2927" t="s">
        <v>8352</v>
      </c>
      <c r="S2927" s="14">
        <f t="shared" si="90"/>
        <v>41642.751458333332</v>
      </c>
      <c r="T2927">
        <f t="shared" si="91"/>
        <v>2014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 s="16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>ROUND(E2928/D2928*100,0)</f>
        <v>6</v>
      </c>
      <c r="P2928" s="13">
        <f>IFERROR(ROUND(E2928/L2928,2),0)</f>
        <v>29.25</v>
      </c>
      <c r="Q2928" s="18" t="s">
        <v>8308</v>
      </c>
      <c r="R2928" t="s">
        <v>8310</v>
      </c>
      <c r="S2928" s="14">
        <f t="shared" si="90"/>
        <v>41977.040185185186</v>
      </c>
      <c r="T2928">
        <f t="shared" si="91"/>
        <v>2014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 s="16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>ROUND(E2929/D2929*100,0)</f>
        <v>12</v>
      </c>
      <c r="P2929" s="13">
        <f>IFERROR(ROUND(E2929/L2929,2),0)</f>
        <v>39</v>
      </c>
      <c r="Q2929" s="18" t="s">
        <v>8311</v>
      </c>
      <c r="R2929" t="s">
        <v>8356</v>
      </c>
      <c r="S2929" s="14">
        <f t="shared" si="90"/>
        <v>42639.441932870366</v>
      </c>
      <c r="T2929">
        <f t="shared" si="91"/>
        <v>2016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 s="16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>ROUND(E2930/D2930*100,0)</f>
        <v>104</v>
      </c>
      <c r="P2930" s="13">
        <f>IFERROR(ROUND(E2930/L2930,2),0)</f>
        <v>26</v>
      </c>
      <c r="Q2930" s="18" t="s">
        <v>8323</v>
      </c>
      <c r="R2930" t="s">
        <v>8326</v>
      </c>
      <c r="S2930" s="14">
        <f t="shared" si="90"/>
        <v>42665.451736111107</v>
      </c>
      <c r="T2930">
        <f t="shared" si="91"/>
        <v>2016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 s="16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>ROUND(E2931/D2931*100,0)</f>
        <v>2</v>
      </c>
      <c r="P2931" s="13">
        <f>IFERROR(ROUND(E2931/L2931,2),0)</f>
        <v>33.29</v>
      </c>
      <c r="Q2931" s="18" t="s">
        <v>8308</v>
      </c>
      <c r="R2931" t="s">
        <v>8310</v>
      </c>
      <c r="S2931" s="14">
        <f t="shared" si="90"/>
        <v>42660.552465277782</v>
      </c>
      <c r="T2931">
        <f t="shared" si="91"/>
        <v>2016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 s="16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>ROUND(E2932/D2932*100,0)</f>
        <v>4</v>
      </c>
      <c r="P2932" s="13">
        <f>IFERROR(ROUND(E2932/L2932,2),0)</f>
        <v>29.13</v>
      </c>
      <c r="Q2932" s="18" t="s">
        <v>8319</v>
      </c>
      <c r="R2932" t="s">
        <v>8345</v>
      </c>
      <c r="S2932" s="14">
        <f t="shared" si="90"/>
        <v>42042.676226851851</v>
      </c>
      <c r="T2932">
        <f t="shared" si="91"/>
        <v>2015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 s="16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>ROUND(E2933/D2933*100,0)</f>
        <v>1</v>
      </c>
      <c r="P2933" s="13">
        <f>IFERROR(ROUND(E2933/L2933,2),0)</f>
        <v>57.5</v>
      </c>
      <c r="Q2933" s="18" t="s">
        <v>8321</v>
      </c>
      <c r="R2933" t="s">
        <v>8339</v>
      </c>
      <c r="S2933" s="14">
        <f t="shared" si="90"/>
        <v>40956.553530092591</v>
      </c>
      <c r="T2933">
        <f t="shared" si="91"/>
        <v>2012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 s="16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>ROUND(E2934/D2934*100,0)</f>
        <v>153</v>
      </c>
      <c r="P2934" s="13">
        <f>IFERROR(ROUND(E2934/L2934,2),0)</f>
        <v>13.53</v>
      </c>
      <c r="Q2934" s="18" t="s">
        <v>8323</v>
      </c>
      <c r="R2934" t="s">
        <v>8326</v>
      </c>
      <c r="S2934" s="14">
        <f t="shared" si="90"/>
        <v>42328.727141203708</v>
      </c>
      <c r="T2934">
        <f t="shared" si="91"/>
        <v>2015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 s="16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>ROUND(E2935/D2935*100,0)</f>
        <v>0</v>
      </c>
      <c r="P2935" s="13">
        <f>IFERROR(ROUND(E2935/L2935,2),0)</f>
        <v>45.2</v>
      </c>
      <c r="Q2935" s="18" t="s">
        <v>8308</v>
      </c>
      <c r="R2935" t="s">
        <v>8310</v>
      </c>
      <c r="S2935" s="14">
        <f t="shared" si="90"/>
        <v>42111.709027777775</v>
      </c>
      <c r="T2935">
        <f t="shared" si="91"/>
        <v>2015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 s="1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>ROUND(E2936/D2936*100,0)</f>
        <v>6</v>
      </c>
      <c r="P2936" s="13">
        <f>IFERROR(ROUND(E2936/L2936,2),0)</f>
        <v>28.13</v>
      </c>
      <c r="Q2936" s="18" t="s">
        <v>8327</v>
      </c>
      <c r="R2936" t="s">
        <v>8330</v>
      </c>
      <c r="S2936" s="14">
        <f t="shared" si="90"/>
        <v>41922.783229166671</v>
      </c>
      <c r="T2936">
        <f t="shared" si="91"/>
        <v>2014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 s="16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>ROUND(E2937/D2937*100,0)</f>
        <v>11</v>
      </c>
      <c r="P2937" s="13">
        <f>IFERROR(ROUND(E2937/L2937,2),0)</f>
        <v>45</v>
      </c>
      <c r="Q2937" s="18" t="s">
        <v>8316</v>
      </c>
      <c r="R2937" t="s">
        <v>8334</v>
      </c>
      <c r="S2937" s="14">
        <f t="shared" si="90"/>
        <v>40332.886712962965</v>
      </c>
      <c r="T2937">
        <f t="shared" si="91"/>
        <v>2010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 s="16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>ROUND(E2938/D2938*100,0)</f>
        <v>23</v>
      </c>
      <c r="P2938" s="13">
        <f>IFERROR(ROUND(E2938/L2938,2),0)</f>
        <v>18.75</v>
      </c>
      <c r="Q2938" s="18" t="s">
        <v>8323</v>
      </c>
      <c r="R2938" t="s">
        <v>8326</v>
      </c>
      <c r="S2938" s="14">
        <f t="shared" si="90"/>
        <v>42800.720127314817</v>
      </c>
      <c r="T2938">
        <f t="shared" si="91"/>
        <v>2017</v>
      </c>
    </row>
    <row r="2939" spans="1:20" ht="48" x14ac:dyDescent="0.2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 s="16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>ROUND(E2939/D2939*100,0)</f>
        <v>38</v>
      </c>
      <c r="P2939" s="13">
        <f>IFERROR(ROUND(E2939/L2939,2),0)</f>
        <v>56.25</v>
      </c>
      <c r="Q2939" s="18" t="s">
        <v>8323</v>
      </c>
      <c r="R2939" t="s">
        <v>8326</v>
      </c>
      <c r="S2939" s="14">
        <f t="shared" si="90"/>
        <v>42074.219699074078</v>
      </c>
      <c r="T2939">
        <f t="shared" si="91"/>
        <v>2015</v>
      </c>
    </row>
    <row r="2940" spans="1:20" ht="48" x14ac:dyDescent="0.2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 s="16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>ROUND(E2940/D2940*100,0)</f>
        <v>225</v>
      </c>
      <c r="P2940" s="13">
        <f>IFERROR(ROUND(E2940/L2940,2),0)</f>
        <v>75</v>
      </c>
      <c r="Q2940" s="18" t="s">
        <v>8323</v>
      </c>
      <c r="R2940" t="s">
        <v>8326</v>
      </c>
      <c r="S2940" s="14">
        <f t="shared" si="90"/>
        <v>42503.740868055553</v>
      </c>
      <c r="T2940">
        <f t="shared" si="91"/>
        <v>2016</v>
      </c>
    </row>
    <row r="2941" spans="1:20" ht="48" x14ac:dyDescent="0.2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 s="16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>ROUND(E2941/D2941*100,0)</f>
        <v>2</v>
      </c>
      <c r="P2941" s="13">
        <f>IFERROR(ROUND(E2941/L2941,2),0)</f>
        <v>74.33</v>
      </c>
      <c r="Q2941" s="18" t="s">
        <v>8311</v>
      </c>
      <c r="R2941" t="s">
        <v>8349</v>
      </c>
      <c r="S2941" s="14">
        <f t="shared" si="90"/>
        <v>42786.000023148154</v>
      </c>
      <c r="T2941">
        <f t="shared" si="91"/>
        <v>2017</v>
      </c>
    </row>
    <row r="2942" spans="1:20" ht="48" x14ac:dyDescent="0.2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 s="16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>ROUND(E2942/D2942*100,0)</f>
        <v>4</v>
      </c>
      <c r="P2942" s="13">
        <f>IFERROR(ROUND(E2942/L2942,2),0)</f>
        <v>24.78</v>
      </c>
      <c r="Q2942" s="18" t="s">
        <v>8308</v>
      </c>
      <c r="R2942" t="s">
        <v>8342</v>
      </c>
      <c r="S2942" s="14">
        <f t="shared" si="90"/>
        <v>42377.554756944446</v>
      </c>
      <c r="T2942">
        <f t="shared" si="91"/>
        <v>2016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 s="16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>ROUND(E2943/D2943*100,0)</f>
        <v>0</v>
      </c>
      <c r="P2943" s="13">
        <f>IFERROR(ROUND(E2943/L2943,2),0)</f>
        <v>55</v>
      </c>
      <c r="Q2943" s="18" t="s">
        <v>8308</v>
      </c>
      <c r="R2943" t="s">
        <v>8310</v>
      </c>
      <c r="S2943" s="14">
        <f t="shared" si="90"/>
        <v>42561.829421296294</v>
      </c>
      <c r="T2943">
        <f t="shared" si="91"/>
        <v>2016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 s="16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>ROUND(E2944/D2944*100,0)</f>
        <v>4</v>
      </c>
      <c r="P2944" s="13">
        <f>IFERROR(ROUND(E2944/L2944,2),0)</f>
        <v>54</v>
      </c>
      <c r="Q2944" s="18" t="s">
        <v>8327</v>
      </c>
      <c r="R2944" t="s">
        <v>8330</v>
      </c>
      <c r="S2944" s="14">
        <f t="shared" si="90"/>
        <v>42806.863946759258</v>
      </c>
      <c r="T2944">
        <f t="shared" si="91"/>
        <v>2017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 s="16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>ROUND(E2945/D2945*100,0)</f>
        <v>7</v>
      </c>
      <c r="P2945" s="13">
        <f>IFERROR(ROUND(E2945/L2945,2),0)</f>
        <v>108</v>
      </c>
      <c r="Q2945" s="18" t="s">
        <v>8323</v>
      </c>
      <c r="R2945" t="s">
        <v>8335</v>
      </c>
      <c r="S2945" s="14">
        <f t="shared" si="90"/>
        <v>42053.672824074078</v>
      </c>
      <c r="T2945">
        <f t="shared" si="91"/>
        <v>2015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 s="1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>ROUND(E2946/D2946*100,0)</f>
        <v>11</v>
      </c>
      <c r="P2946" s="13">
        <f>IFERROR(ROUND(E2946/L2946,2),0)</f>
        <v>72</v>
      </c>
      <c r="Q2946" s="18" t="s">
        <v>8323</v>
      </c>
      <c r="R2946" t="s">
        <v>8326</v>
      </c>
      <c r="S2946" s="14">
        <f t="shared" si="90"/>
        <v>41990.612546296295</v>
      </c>
      <c r="T2946">
        <f t="shared" si="91"/>
        <v>2014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 s="16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>ROUND(E2947/D2947*100,0)</f>
        <v>0</v>
      </c>
      <c r="P2947" s="13">
        <f>IFERROR(ROUND(E2947/L2947,2),0)</f>
        <v>71.67</v>
      </c>
      <c r="Q2947" s="18" t="s">
        <v>8321</v>
      </c>
      <c r="R2947" t="s">
        <v>8339</v>
      </c>
      <c r="S2947" s="14">
        <f t="shared" ref="S2947:S3010" si="92">(((J2947/60)/60)/24)+DATE(1970,1,1)</f>
        <v>40882.481666666667</v>
      </c>
      <c r="T2947">
        <f t="shared" ref="T2947:T3010" si="93">YEAR(S2947)</f>
        <v>2011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 s="16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>ROUND(E2948/D2948*100,0)</f>
        <v>3</v>
      </c>
      <c r="P2948" s="13">
        <f>IFERROR(ROUND(E2948/L2948,2),0)</f>
        <v>53.75</v>
      </c>
      <c r="Q2948" s="18" t="s">
        <v>8321</v>
      </c>
      <c r="R2948" t="s">
        <v>8339</v>
      </c>
      <c r="S2948" s="14">
        <f t="shared" si="92"/>
        <v>40247.886006944449</v>
      </c>
      <c r="T2948">
        <f t="shared" si="93"/>
        <v>2010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 s="16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>ROUND(E2949/D2949*100,0)</f>
        <v>7</v>
      </c>
      <c r="P2949" s="13">
        <f>IFERROR(ROUND(E2949/L2949,2),0)</f>
        <v>30.71</v>
      </c>
      <c r="Q2949" s="18" t="s">
        <v>8323</v>
      </c>
      <c r="R2949" t="s">
        <v>8326</v>
      </c>
      <c r="S2949" s="14">
        <f t="shared" si="92"/>
        <v>42768.97084490741</v>
      </c>
      <c r="T2949">
        <f t="shared" si="93"/>
        <v>2017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 s="16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>ROUND(E2950/D2950*100,0)</f>
        <v>11</v>
      </c>
      <c r="P2950" s="13">
        <f>IFERROR(ROUND(E2950/L2950,2),0)</f>
        <v>26.75</v>
      </c>
      <c r="Q2950" s="18" t="s">
        <v>8323</v>
      </c>
      <c r="R2950" t="s">
        <v>8326</v>
      </c>
      <c r="S2950" s="14">
        <f t="shared" si="92"/>
        <v>41975.642974537041</v>
      </c>
      <c r="T2950">
        <f t="shared" si="93"/>
        <v>2014</v>
      </c>
    </row>
    <row r="2951" spans="1:20" ht="48" x14ac:dyDescent="0.2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 s="16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>ROUND(E2951/D2951*100,0)</f>
        <v>1</v>
      </c>
      <c r="P2951" s="13">
        <f>IFERROR(ROUND(E2951/L2951,2),0)</f>
        <v>16.309999999999999</v>
      </c>
      <c r="Q2951" s="18" t="s">
        <v>8316</v>
      </c>
      <c r="R2951" t="s">
        <v>8344</v>
      </c>
      <c r="S2951" s="14">
        <f t="shared" si="92"/>
        <v>42155.129652777774</v>
      </c>
      <c r="T2951">
        <f t="shared" si="93"/>
        <v>2015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 s="16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>ROUND(E2952/D2952*100,0)</f>
        <v>1</v>
      </c>
      <c r="P2952" s="13">
        <f>IFERROR(ROUND(E2952/L2952,2),0)</f>
        <v>53</v>
      </c>
      <c r="Q2952" s="18" t="s">
        <v>8346</v>
      </c>
      <c r="R2952" t="s">
        <v>8347</v>
      </c>
      <c r="S2952" s="14">
        <f t="shared" si="92"/>
        <v>42598.053113425922</v>
      </c>
      <c r="T2952">
        <f t="shared" si="93"/>
        <v>2016</v>
      </c>
    </row>
    <row r="2953" spans="1:20" ht="80" x14ac:dyDescent="0.2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 s="16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>ROUND(E2953/D2953*100,0)</f>
        <v>4</v>
      </c>
      <c r="P2953" s="13">
        <f>IFERROR(ROUND(E2953/L2953,2),0)</f>
        <v>30.29</v>
      </c>
      <c r="Q2953" s="18" t="s">
        <v>8308</v>
      </c>
      <c r="R2953" t="s">
        <v>8310</v>
      </c>
      <c r="S2953" s="14">
        <f t="shared" si="92"/>
        <v>42538.75680555556</v>
      </c>
      <c r="T2953">
        <f t="shared" si="93"/>
        <v>2016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 s="16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>ROUND(E2954/D2954*100,0)</f>
        <v>7</v>
      </c>
      <c r="P2954" s="13">
        <f>IFERROR(ROUND(E2954/L2954,2),0)</f>
        <v>35.17</v>
      </c>
      <c r="Q2954" s="18" t="s">
        <v>8323</v>
      </c>
      <c r="R2954" t="s">
        <v>8326</v>
      </c>
      <c r="S2954" s="14">
        <f t="shared" si="92"/>
        <v>42601.854699074072</v>
      </c>
      <c r="T2954">
        <f t="shared" si="93"/>
        <v>2016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 s="16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>ROUND(E2955/D2955*100,0)</f>
        <v>21</v>
      </c>
      <c r="P2955" s="13">
        <f>IFERROR(ROUND(E2955/L2955,2),0)</f>
        <v>26.38</v>
      </c>
      <c r="Q2955" s="18" t="s">
        <v>8323</v>
      </c>
      <c r="R2955" t="s">
        <v>8326</v>
      </c>
      <c r="S2955" s="14">
        <f t="shared" si="92"/>
        <v>41981.067523148144</v>
      </c>
      <c r="T2955">
        <f t="shared" si="93"/>
        <v>2014</v>
      </c>
    </row>
    <row r="2956" spans="1:20" ht="48" x14ac:dyDescent="0.2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 s="1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>ROUND(E2956/D2956*100,0)</f>
        <v>2</v>
      </c>
      <c r="P2956" s="13">
        <f>IFERROR(ROUND(E2956/L2956,2),0)</f>
        <v>52.5</v>
      </c>
      <c r="Q2956" s="18" t="s">
        <v>8319</v>
      </c>
      <c r="R2956" t="s">
        <v>8357</v>
      </c>
      <c r="S2956" s="14">
        <f t="shared" si="92"/>
        <v>41854.389780092592</v>
      </c>
      <c r="T2956">
        <f t="shared" si="93"/>
        <v>2014</v>
      </c>
    </row>
    <row r="2957" spans="1:20" ht="48" x14ac:dyDescent="0.2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 s="16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>ROUND(E2957/D2957*100,0)</f>
        <v>3</v>
      </c>
      <c r="P2957" s="13">
        <f>IFERROR(ROUND(E2957/L2957,2),0)</f>
        <v>35</v>
      </c>
      <c r="Q2957" s="18" t="s">
        <v>8327</v>
      </c>
      <c r="R2957" t="s">
        <v>8354</v>
      </c>
      <c r="S2957" s="14">
        <f t="shared" si="92"/>
        <v>41583.135405092595</v>
      </c>
      <c r="T2957">
        <f t="shared" si="93"/>
        <v>2013</v>
      </c>
    </row>
    <row r="2958" spans="1:20" ht="48" x14ac:dyDescent="0.2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 s="16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>ROUND(E2958/D2958*100,0)</f>
        <v>0</v>
      </c>
      <c r="P2958" s="13">
        <f>IFERROR(ROUND(E2958/L2958,2),0)</f>
        <v>68.33</v>
      </c>
      <c r="Q2958" s="18" t="s">
        <v>8308</v>
      </c>
      <c r="R2958" t="s">
        <v>8310</v>
      </c>
      <c r="S2958" s="14">
        <f t="shared" si="92"/>
        <v>41838.840474537035</v>
      </c>
      <c r="T2958">
        <f t="shared" si="93"/>
        <v>2014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 s="16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>ROUND(E2959/D2959*100,0)</f>
        <v>1</v>
      </c>
      <c r="P2959" s="13">
        <f>IFERROR(ROUND(E2959/L2959,2),0)</f>
        <v>68.33</v>
      </c>
      <c r="Q2959" s="18" t="s">
        <v>8321</v>
      </c>
      <c r="R2959" t="s">
        <v>8339</v>
      </c>
      <c r="S2959" s="14">
        <f t="shared" si="92"/>
        <v>42738.615289351852</v>
      </c>
      <c r="T2959">
        <f t="shared" si="93"/>
        <v>2017</v>
      </c>
    </row>
    <row r="2960" spans="1:20" ht="64" x14ac:dyDescent="0.2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 s="16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>ROUND(E2960/D2960*100,0)</f>
        <v>11</v>
      </c>
      <c r="P2960" s="13">
        <f>IFERROR(ROUND(E2960/L2960,2),0)</f>
        <v>51.25</v>
      </c>
      <c r="Q2960" s="18" t="s">
        <v>8311</v>
      </c>
      <c r="R2960" t="s">
        <v>8349</v>
      </c>
      <c r="S2960" s="14">
        <f t="shared" si="92"/>
        <v>40399.065868055557</v>
      </c>
      <c r="T2960">
        <f t="shared" si="93"/>
        <v>2010</v>
      </c>
    </row>
    <row r="2961" spans="1:20" ht="32" x14ac:dyDescent="0.2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 s="16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>ROUND(E2961/D2961*100,0)</f>
        <v>21</v>
      </c>
      <c r="P2961" s="13">
        <f>IFERROR(ROUND(E2961/L2961,2),0)</f>
        <v>20.5</v>
      </c>
      <c r="Q2961" s="18" t="s">
        <v>8313</v>
      </c>
      <c r="R2961" t="s">
        <v>8351</v>
      </c>
      <c r="S2961" s="14">
        <f t="shared" si="92"/>
        <v>42445.712754629625</v>
      </c>
      <c r="T2961">
        <f t="shared" si="93"/>
        <v>2016</v>
      </c>
    </row>
    <row r="2962" spans="1:20" ht="48" x14ac:dyDescent="0.2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 s="16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>ROUND(E2962/D2962*100,0)</f>
        <v>41</v>
      </c>
      <c r="P2962" s="13">
        <f>IFERROR(ROUND(E2962/L2962,2),0)</f>
        <v>29.29</v>
      </c>
      <c r="Q2962" s="18" t="s">
        <v>8327</v>
      </c>
      <c r="R2962" t="s">
        <v>8328</v>
      </c>
      <c r="S2962" s="14">
        <f t="shared" si="92"/>
        <v>42603.870520833334</v>
      </c>
      <c r="T2962">
        <f t="shared" si="93"/>
        <v>2016</v>
      </c>
    </row>
    <row r="2963" spans="1:20" ht="48" x14ac:dyDescent="0.2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 s="16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>ROUND(E2963/D2963*100,0)</f>
        <v>103</v>
      </c>
      <c r="P2963" s="13">
        <f>IFERROR(ROUND(E2963/L2963,2),0)</f>
        <v>15.77</v>
      </c>
      <c r="Q2963" s="18" t="s">
        <v>8321</v>
      </c>
      <c r="R2963" t="s">
        <v>8343</v>
      </c>
      <c r="S2963" s="14">
        <f t="shared" si="92"/>
        <v>42042.615613425922</v>
      </c>
      <c r="T2963">
        <f t="shared" si="93"/>
        <v>2015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 s="16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>ROUND(E2964/D2964*100,0)</f>
        <v>13</v>
      </c>
      <c r="P2964" s="13">
        <f>IFERROR(ROUND(E2964/L2964,2),0)</f>
        <v>25.5</v>
      </c>
      <c r="Q2964" s="18" t="s">
        <v>8323</v>
      </c>
      <c r="R2964" t="s">
        <v>8326</v>
      </c>
      <c r="S2964" s="14">
        <f t="shared" si="92"/>
        <v>41990.506377314814</v>
      </c>
      <c r="T2964">
        <f t="shared" si="93"/>
        <v>2014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 s="16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>ROUND(E2965/D2965*100,0)</f>
        <v>7</v>
      </c>
      <c r="P2965" s="13">
        <f>IFERROR(ROUND(E2965/L2965,2),0)</f>
        <v>40.78</v>
      </c>
      <c r="Q2965" s="18" t="s">
        <v>8321</v>
      </c>
      <c r="R2965" t="s">
        <v>8339</v>
      </c>
      <c r="S2965" s="14">
        <f t="shared" si="92"/>
        <v>40934.376145833332</v>
      </c>
      <c r="T2965">
        <f t="shared" si="93"/>
        <v>2012</v>
      </c>
    </row>
    <row r="2966" spans="1:20" ht="16" x14ac:dyDescent="0.2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 s="1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>ROUND(E2966/D2966*100,0)</f>
        <v>2</v>
      </c>
      <c r="P2966" s="13">
        <f>IFERROR(ROUND(E2966/L2966,2),0)</f>
        <v>202</v>
      </c>
      <c r="Q2966" s="18" t="s">
        <v>8323</v>
      </c>
      <c r="R2966" t="s">
        <v>8326</v>
      </c>
      <c r="S2966" s="14">
        <f t="shared" si="92"/>
        <v>42621.389340277776</v>
      </c>
      <c r="T2966">
        <f t="shared" si="93"/>
        <v>2016</v>
      </c>
    </row>
    <row r="2967" spans="1:20" ht="48" x14ac:dyDescent="0.2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 s="16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>ROUND(E2967/D2967*100,0)</f>
        <v>17</v>
      </c>
      <c r="P2967" s="13">
        <f>IFERROR(ROUND(E2967/L2967,2),0)</f>
        <v>16.829999999999998</v>
      </c>
      <c r="Q2967" s="18" t="s">
        <v>8319</v>
      </c>
      <c r="R2967" t="s">
        <v>8345</v>
      </c>
      <c r="S2967" s="14">
        <f t="shared" si="92"/>
        <v>42399.882615740738</v>
      </c>
      <c r="T2967">
        <f t="shared" si="93"/>
        <v>2016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 s="16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>ROUND(E2968/D2968*100,0)</f>
        <v>1</v>
      </c>
      <c r="P2968" s="13">
        <f>IFERROR(ROUND(E2968/L2968,2),0)</f>
        <v>22.33</v>
      </c>
      <c r="Q2968" s="18" t="s">
        <v>8319</v>
      </c>
      <c r="R2968" t="s">
        <v>8345</v>
      </c>
      <c r="S2968" s="14">
        <f t="shared" si="92"/>
        <v>42374.822870370372</v>
      </c>
      <c r="T2968">
        <f t="shared" si="93"/>
        <v>2016</v>
      </c>
    </row>
    <row r="2969" spans="1:20" ht="48" x14ac:dyDescent="0.2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 s="16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>ROUND(E2969/D2969*100,0)</f>
        <v>10</v>
      </c>
      <c r="P2969" s="13">
        <f>IFERROR(ROUND(E2969/L2969,2),0)</f>
        <v>100.5</v>
      </c>
      <c r="Q2969" s="18" t="s">
        <v>8323</v>
      </c>
      <c r="R2969" t="s">
        <v>8326</v>
      </c>
      <c r="S2969" s="14">
        <f t="shared" si="92"/>
        <v>42020.587349537032</v>
      </c>
      <c r="T2969">
        <f t="shared" si="93"/>
        <v>2015</v>
      </c>
    </row>
    <row r="2970" spans="1:20" ht="48" x14ac:dyDescent="0.2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 s="16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>ROUND(E2970/D2970*100,0)</f>
        <v>101</v>
      </c>
      <c r="P2970" s="13">
        <f>IFERROR(ROUND(E2970/L2970,2),0)</f>
        <v>18.27</v>
      </c>
      <c r="Q2970" s="18" t="s">
        <v>8323</v>
      </c>
      <c r="R2970" t="s">
        <v>8326</v>
      </c>
      <c r="S2970" s="14">
        <f t="shared" si="92"/>
        <v>42101.828819444447</v>
      </c>
      <c r="T2970">
        <f t="shared" si="93"/>
        <v>2015</v>
      </c>
    </row>
    <row r="2971" spans="1:20" ht="48" x14ac:dyDescent="0.2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 s="16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>ROUND(E2971/D2971*100,0)</f>
        <v>0</v>
      </c>
      <c r="P2971" s="13">
        <f>IFERROR(ROUND(E2971/L2971,2),0)</f>
        <v>100</v>
      </c>
      <c r="Q2971" s="18" t="s">
        <v>8311</v>
      </c>
      <c r="R2971" t="s">
        <v>8348</v>
      </c>
      <c r="S2971" s="14">
        <f t="shared" si="92"/>
        <v>42013.915613425925</v>
      </c>
      <c r="T2971">
        <f t="shared" si="93"/>
        <v>2015</v>
      </c>
    </row>
    <row r="2972" spans="1:20" ht="48" x14ac:dyDescent="0.2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 s="16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>ROUND(E2972/D2972*100,0)</f>
        <v>1</v>
      </c>
      <c r="P2972" s="13">
        <f>IFERROR(ROUND(E2972/L2972,2),0)</f>
        <v>100</v>
      </c>
      <c r="Q2972" s="18" t="s">
        <v>8323</v>
      </c>
      <c r="R2972" t="s">
        <v>8326</v>
      </c>
      <c r="S2972" s="14">
        <f t="shared" si="92"/>
        <v>42067.947337962964</v>
      </c>
      <c r="T2972">
        <f t="shared" si="93"/>
        <v>2015</v>
      </c>
    </row>
    <row r="2973" spans="1:20" ht="32" x14ac:dyDescent="0.2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 s="16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>ROUND(E2973/D2973*100,0)</f>
        <v>3</v>
      </c>
      <c r="P2973" s="13">
        <f>IFERROR(ROUND(E2973/L2973,2),0)</f>
        <v>200</v>
      </c>
      <c r="Q2973" s="18" t="s">
        <v>8308</v>
      </c>
      <c r="R2973" t="s">
        <v>8342</v>
      </c>
      <c r="S2973" s="14">
        <f t="shared" si="92"/>
        <v>42345.860150462962</v>
      </c>
      <c r="T2973">
        <f t="shared" si="93"/>
        <v>2015</v>
      </c>
    </row>
    <row r="2974" spans="1:20" ht="48" x14ac:dyDescent="0.2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 s="16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>ROUND(E2974/D2974*100,0)</f>
        <v>3</v>
      </c>
      <c r="P2974" s="13">
        <f>IFERROR(ROUND(E2974/L2974,2),0)</f>
        <v>200</v>
      </c>
      <c r="Q2974" s="18" t="s">
        <v>8323</v>
      </c>
      <c r="R2974" t="s">
        <v>8324</v>
      </c>
      <c r="S2974" s="14">
        <f t="shared" si="92"/>
        <v>42226.938414351855</v>
      </c>
      <c r="T2974">
        <f t="shared" si="93"/>
        <v>2015</v>
      </c>
    </row>
    <row r="2975" spans="1:20" ht="48" x14ac:dyDescent="0.2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 s="16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>ROUND(E2975/D2975*100,0)</f>
        <v>10</v>
      </c>
      <c r="P2975" s="13">
        <f>IFERROR(ROUND(E2975/L2975,2),0)</f>
        <v>40</v>
      </c>
      <c r="Q2975" s="18" t="s">
        <v>8327</v>
      </c>
      <c r="R2975" t="s">
        <v>8328</v>
      </c>
      <c r="S2975" s="14">
        <f t="shared" si="92"/>
        <v>42065.897719907407</v>
      </c>
      <c r="T2975">
        <f t="shared" si="93"/>
        <v>2015</v>
      </c>
    </row>
    <row r="2976" spans="1:20" ht="32" x14ac:dyDescent="0.2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 s="1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>ROUND(E2976/D2976*100,0)</f>
        <v>20</v>
      </c>
      <c r="P2976" s="13">
        <f>IFERROR(ROUND(E2976/L2976,2),0)</f>
        <v>100</v>
      </c>
      <c r="Q2976" s="18" t="s">
        <v>8321</v>
      </c>
      <c r="R2976" t="s">
        <v>8325</v>
      </c>
      <c r="S2976" s="14">
        <f t="shared" si="92"/>
        <v>42403.080497685187</v>
      </c>
      <c r="T2976">
        <f t="shared" si="93"/>
        <v>2016</v>
      </c>
    </row>
    <row r="2977" spans="1:20" ht="48" x14ac:dyDescent="0.2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 s="16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>ROUND(E2977/D2977*100,0)</f>
        <v>100</v>
      </c>
      <c r="P2977" s="13">
        <f>IFERROR(ROUND(E2977/L2977,2),0)</f>
        <v>40</v>
      </c>
      <c r="Q2977" s="18" t="s">
        <v>8311</v>
      </c>
      <c r="R2977" t="s">
        <v>8333</v>
      </c>
      <c r="S2977" s="14">
        <f t="shared" si="92"/>
        <v>42396.8440625</v>
      </c>
      <c r="T2977">
        <f t="shared" si="93"/>
        <v>2016</v>
      </c>
    </row>
    <row r="2978" spans="1:20" ht="32" x14ac:dyDescent="0.2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 s="16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>ROUND(E2978/D2978*100,0)</f>
        <v>100</v>
      </c>
      <c r="P2978" s="13">
        <f>IFERROR(ROUND(E2978/L2978,2),0)</f>
        <v>22.22</v>
      </c>
      <c r="Q2978" s="18" t="s">
        <v>8323</v>
      </c>
      <c r="R2978" t="s">
        <v>8326</v>
      </c>
      <c r="S2978" s="14">
        <f t="shared" si="92"/>
        <v>42467.144166666665</v>
      </c>
      <c r="T2978">
        <f t="shared" si="93"/>
        <v>2016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 s="16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>ROUND(E2979/D2979*100,0)</f>
        <v>1</v>
      </c>
      <c r="P2979" s="13">
        <f>IFERROR(ROUND(E2979/L2979,2),0)</f>
        <v>199</v>
      </c>
      <c r="Q2979" s="18" t="s">
        <v>8308</v>
      </c>
      <c r="R2979" t="s">
        <v>8310</v>
      </c>
      <c r="S2979" s="14">
        <f t="shared" si="92"/>
        <v>42496.529305555552</v>
      </c>
      <c r="T2979">
        <f t="shared" si="93"/>
        <v>2016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 s="16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>ROUND(E2980/D2980*100,0)</f>
        <v>3</v>
      </c>
      <c r="P2980" s="13">
        <f>IFERROR(ROUND(E2980/L2980,2),0)</f>
        <v>32.67</v>
      </c>
      <c r="Q2980" s="18" t="s">
        <v>8327</v>
      </c>
      <c r="R2980" t="s">
        <v>8350</v>
      </c>
      <c r="S2980" s="14">
        <f t="shared" si="92"/>
        <v>40507.239884259259</v>
      </c>
      <c r="T2980">
        <f t="shared" si="93"/>
        <v>2010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 s="16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>ROUND(E2981/D2981*100,0)</f>
        <v>5</v>
      </c>
      <c r="P2981" s="13">
        <f>IFERROR(ROUND(E2981/L2981,2),0)</f>
        <v>19.600000000000001</v>
      </c>
      <c r="Q2981" s="18" t="s">
        <v>8327</v>
      </c>
      <c r="R2981" t="s">
        <v>8350</v>
      </c>
      <c r="S2981" s="14">
        <f t="shared" si="92"/>
        <v>41944.916215277779</v>
      </c>
      <c r="T2981">
        <f t="shared" si="93"/>
        <v>2014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 s="16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>ROUND(E2982/D2982*100,0)</f>
        <v>2</v>
      </c>
      <c r="P2982" s="13">
        <f>IFERROR(ROUND(E2982/L2982,2),0)</f>
        <v>27.86</v>
      </c>
      <c r="Q2982" s="18" t="s">
        <v>8327</v>
      </c>
      <c r="R2982" t="s">
        <v>8328</v>
      </c>
      <c r="S2982" s="14">
        <f t="shared" si="92"/>
        <v>40431.127650462964</v>
      </c>
      <c r="T2982">
        <f t="shared" si="93"/>
        <v>2010</v>
      </c>
    </row>
    <row r="2983" spans="1:20" ht="32" x14ac:dyDescent="0.2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 s="16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>ROUND(E2983/D2983*100,0)</f>
        <v>3</v>
      </c>
      <c r="P2983" s="13">
        <f>IFERROR(ROUND(E2983/L2983,2),0)</f>
        <v>39</v>
      </c>
      <c r="Q2983" s="18" t="s">
        <v>8323</v>
      </c>
      <c r="R2983" t="s">
        <v>8326</v>
      </c>
      <c r="S2983" s="14">
        <f t="shared" si="92"/>
        <v>42031.833587962959</v>
      </c>
      <c r="T2983">
        <f t="shared" si="93"/>
        <v>2015</v>
      </c>
    </row>
    <row r="2984" spans="1:20" ht="48" x14ac:dyDescent="0.2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 s="16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>ROUND(E2984/D2984*100,0)</f>
        <v>130</v>
      </c>
      <c r="P2984" s="13">
        <f>IFERROR(ROUND(E2984/L2984,2),0)</f>
        <v>16.25</v>
      </c>
      <c r="Q2984" s="18" t="s">
        <v>8323</v>
      </c>
      <c r="R2984" t="s">
        <v>8326</v>
      </c>
      <c r="S2984" s="14">
        <f t="shared" si="92"/>
        <v>42662.021539351852</v>
      </c>
      <c r="T2984">
        <f t="shared" si="93"/>
        <v>2016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 s="16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>ROUND(E2985/D2985*100,0)</f>
        <v>1</v>
      </c>
      <c r="P2985" s="13">
        <f>IFERROR(ROUND(E2985/L2985,2),0)</f>
        <v>19.399999999999999</v>
      </c>
      <c r="Q2985" s="18" t="s">
        <v>8308</v>
      </c>
      <c r="R2985" t="s">
        <v>8310</v>
      </c>
      <c r="S2985" s="14">
        <f t="shared" si="92"/>
        <v>42409.040231481486</v>
      </c>
      <c r="T2985">
        <f t="shared" si="93"/>
        <v>2016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 s="1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>ROUND(E2986/D2986*100,0)</f>
        <v>2</v>
      </c>
      <c r="P2986" s="13">
        <f>IFERROR(ROUND(E2986/L2986,2),0)</f>
        <v>47.5</v>
      </c>
      <c r="Q2986" s="18" t="s">
        <v>8321</v>
      </c>
      <c r="R2986" t="s">
        <v>8337</v>
      </c>
      <c r="S2986" s="14">
        <f t="shared" si="92"/>
        <v>42067.62431712963</v>
      </c>
      <c r="T2986">
        <f t="shared" si="93"/>
        <v>2015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 s="16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>ROUND(E2987/D2987*100,0)</f>
        <v>95</v>
      </c>
      <c r="P2987" s="13">
        <f>IFERROR(ROUND(E2987/L2987,2),0)</f>
        <v>47.5</v>
      </c>
      <c r="Q2987" s="18" t="s">
        <v>8346</v>
      </c>
      <c r="R2987" t="s">
        <v>8347</v>
      </c>
      <c r="S2987" s="14">
        <f t="shared" si="92"/>
        <v>42556.807187500002</v>
      </c>
      <c r="T2987">
        <f t="shared" si="93"/>
        <v>2016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 s="16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>ROUND(E2988/D2988*100,0)</f>
        <v>3</v>
      </c>
      <c r="P2988" s="13">
        <f>IFERROR(ROUND(E2988/L2988,2),0)</f>
        <v>23.63</v>
      </c>
      <c r="Q2988" s="18" t="s">
        <v>8323</v>
      </c>
      <c r="R2988" t="s">
        <v>8326</v>
      </c>
      <c r="S2988" s="14">
        <f t="shared" si="92"/>
        <v>41885.221550925926</v>
      </c>
      <c r="T2988">
        <f t="shared" si="93"/>
        <v>2014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 s="16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>ROUND(E2989/D2989*100,0)</f>
        <v>1</v>
      </c>
      <c r="P2989" s="13">
        <f>IFERROR(ROUND(E2989/L2989,2),0)</f>
        <v>23.5</v>
      </c>
      <c r="Q2989" s="18" t="s">
        <v>8319</v>
      </c>
      <c r="R2989" t="s">
        <v>8345</v>
      </c>
      <c r="S2989" s="14">
        <f t="shared" si="92"/>
        <v>41835.763981481483</v>
      </c>
      <c r="T2989">
        <f t="shared" si="93"/>
        <v>2014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 s="16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>ROUND(E2990/D2990*100,0)</f>
        <v>4</v>
      </c>
      <c r="P2990" s="13">
        <f>IFERROR(ROUND(E2990/L2990,2),0)</f>
        <v>12.47</v>
      </c>
      <c r="Q2990" s="18" t="s">
        <v>8313</v>
      </c>
      <c r="R2990" t="s">
        <v>8314</v>
      </c>
      <c r="S2990" s="14">
        <f t="shared" si="92"/>
        <v>41849.560694444444</v>
      </c>
      <c r="T2990">
        <f t="shared" si="93"/>
        <v>2014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 s="16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>ROUND(E2991/D2991*100,0)</f>
        <v>0</v>
      </c>
      <c r="P2991" s="13">
        <f>IFERROR(ROUND(E2991/L2991,2),0)</f>
        <v>23.25</v>
      </c>
      <c r="Q2991" s="18" t="s">
        <v>8316</v>
      </c>
      <c r="R2991" t="s">
        <v>8344</v>
      </c>
      <c r="S2991" s="14">
        <f t="shared" si="92"/>
        <v>42325.19358796296</v>
      </c>
      <c r="T2991">
        <f t="shared" si="93"/>
        <v>2015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 s="16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>ROUND(E2992/D2992*100,0)</f>
        <v>0</v>
      </c>
      <c r="P2992" s="13">
        <f>IFERROR(ROUND(E2992/L2992,2),0)</f>
        <v>46.25</v>
      </c>
      <c r="Q2992" s="18" t="s">
        <v>8323</v>
      </c>
      <c r="R2992" t="s">
        <v>8326</v>
      </c>
      <c r="S2992" s="14">
        <f t="shared" si="92"/>
        <v>41948.727256944447</v>
      </c>
      <c r="T2992">
        <f t="shared" si="93"/>
        <v>2014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 s="16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>ROUND(E2993/D2993*100,0)</f>
        <v>3</v>
      </c>
      <c r="P2993" s="13">
        <f>IFERROR(ROUND(E2993/L2993,2),0)</f>
        <v>61.67</v>
      </c>
      <c r="Q2993" s="18" t="s">
        <v>8323</v>
      </c>
      <c r="R2993" t="s">
        <v>8326</v>
      </c>
      <c r="S2993" s="14">
        <f t="shared" si="92"/>
        <v>42224.756909722222</v>
      </c>
      <c r="T2993">
        <f t="shared" si="93"/>
        <v>2015</v>
      </c>
    </row>
    <row r="2994" spans="1:20" ht="48" x14ac:dyDescent="0.2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 s="16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>ROUND(E2994/D2994*100,0)</f>
        <v>3</v>
      </c>
      <c r="P2994" s="13">
        <f>IFERROR(ROUND(E2994/L2994,2),0)</f>
        <v>30</v>
      </c>
      <c r="Q2994" s="18" t="s">
        <v>8308</v>
      </c>
      <c r="R2994" t="s">
        <v>8342</v>
      </c>
      <c r="S2994" s="14">
        <f t="shared" si="92"/>
        <v>42088.069108796291</v>
      </c>
      <c r="T2994">
        <f t="shared" si="93"/>
        <v>2015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 s="16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>ROUND(E2995/D2995*100,0)</f>
        <v>7</v>
      </c>
      <c r="P2995" s="13">
        <f>IFERROR(ROUND(E2995/L2995,2),0)</f>
        <v>30</v>
      </c>
      <c r="Q2995" s="18" t="s">
        <v>8311</v>
      </c>
      <c r="R2995" t="s">
        <v>8348</v>
      </c>
      <c r="S2995" s="14">
        <f t="shared" si="92"/>
        <v>42040.829872685179</v>
      </c>
      <c r="T2995">
        <f t="shared" si="93"/>
        <v>2015</v>
      </c>
    </row>
    <row r="2996" spans="1:20" ht="32" x14ac:dyDescent="0.2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 s="1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>ROUND(E2996/D2996*100,0)</f>
        <v>40</v>
      </c>
      <c r="P2996" s="13">
        <f>IFERROR(ROUND(E2996/L2996,2),0)</f>
        <v>25.71</v>
      </c>
      <c r="Q2996" s="18" t="s">
        <v>8321</v>
      </c>
      <c r="R2996" t="s">
        <v>8325</v>
      </c>
      <c r="S2996" s="14">
        <f t="shared" si="92"/>
        <v>42070.047754629632</v>
      </c>
      <c r="T2996">
        <f t="shared" si="93"/>
        <v>2015</v>
      </c>
    </row>
    <row r="2997" spans="1:20" ht="32" x14ac:dyDescent="0.2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 s="16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>ROUND(E2997/D2997*100,0)</f>
        <v>120</v>
      </c>
      <c r="P2997" s="13">
        <f>IFERROR(ROUND(E2997/L2997,2),0)</f>
        <v>22.5</v>
      </c>
      <c r="Q2997" s="18" t="s">
        <v>8327</v>
      </c>
      <c r="R2997" t="s">
        <v>8331</v>
      </c>
      <c r="S2997" s="14">
        <f t="shared" si="92"/>
        <v>41153.066400462965</v>
      </c>
      <c r="T2997">
        <f t="shared" si="93"/>
        <v>2012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 s="16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>ROUND(E2998/D2998*100,0)</f>
        <v>180</v>
      </c>
      <c r="P2998" s="13">
        <f>IFERROR(ROUND(E2998/L2998,2),0)</f>
        <v>12</v>
      </c>
      <c r="Q2998" s="18" t="s">
        <v>8323</v>
      </c>
      <c r="R2998" t="s">
        <v>8326</v>
      </c>
      <c r="S2998" s="14">
        <f t="shared" si="92"/>
        <v>42477.729780092588</v>
      </c>
      <c r="T2998">
        <f t="shared" si="93"/>
        <v>2016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 s="16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>ROUND(E2999/D2999*100,0)</f>
        <v>0</v>
      </c>
      <c r="P2999" s="13">
        <f>IFERROR(ROUND(E2999/L2999,2),0)</f>
        <v>17.850000000000001</v>
      </c>
      <c r="Q2999" s="18" t="s">
        <v>8316</v>
      </c>
      <c r="R2999" t="s">
        <v>8334</v>
      </c>
      <c r="S2999" s="14">
        <f t="shared" si="92"/>
        <v>41009.847314814811</v>
      </c>
      <c r="T2999">
        <f t="shared" si="93"/>
        <v>2012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 s="16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>ROUND(E3000/D3000*100,0)</f>
        <v>18</v>
      </c>
      <c r="P3000" s="13">
        <f>IFERROR(ROUND(E3000/L3000,2),0)</f>
        <v>59.33</v>
      </c>
      <c r="Q3000" s="18" t="s">
        <v>8327</v>
      </c>
      <c r="R3000" t="s">
        <v>8354</v>
      </c>
      <c r="S3000" s="14">
        <f t="shared" si="92"/>
        <v>40731.61037037037</v>
      </c>
      <c r="T3000">
        <f t="shared" si="93"/>
        <v>2011</v>
      </c>
    </row>
    <row r="3001" spans="1:20" ht="48" x14ac:dyDescent="0.2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 s="16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>ROUND(E3001/D3001*100,0)</f>
        <v>1</v>
      </c>
      <c r="P3001" s="13">
        <f>IFERROR(ROUND(E3001/L3001,2),0)</f>
        <v>35.4</v>
      </c>
      <c r="Q3001" s="18" t="s">
        <v>8323</v>
      </c>
      <c r="R3001" t="s">
        <v>8326</v>
      </c>
      <c r="S3001" s="14">
        <f t="shared" si="92"/>
        <v>42540.593530092592</v>
      </c>
      <c r="T3001">
        <f t="shared" si="93"/>
        <v>2016</v>
      </c>
    </row>
    <row r="3002" spans="1:20" ht="64" x14ac:dyDescent="0.2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 s="16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>ROUND(E3002/D3002*100,0)</f>
        <v>4</v>
      </c>
      <c r="P3002" s="13">
        <f>IFERROR(ROUND(E3002/L3002,2),0)</f>
        <v>59</v>
      </c>
      <c r="Q3002" s="18" t="s">
        <v>8311</v>
      </c>
      <c r="R3002" t="s">
        <v>8352</v>
      </c>
      <c r="S3002" s="14">
        <f t="shared" si="92"/>
        <v>42115.143634259264</v>
      </c>
      <c r="T3002">
        <f t="shared" si="93"/>
        <v>2015</v>
      </c>
    </row>
    <row r="3003" spans="1:20" ht="48" x14ac:dyDescent="0.2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 s="16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>ROUND(E3003/D3003*100,0)</f>
        <v>0</v>
      </c>
      <c r="P3003" s="13">
        <f>IFERROR(ROUND(E3003/L3003,2),0)</f>
        <v>87.5</v>
      </c>
      <c r="Q3003" s="18" t="s">
        <v>8323</v>
      </c>
      <c r="R3003" t="s">
        <v>8324</v>
      </c>
      <c r="S3003" s="14">
        <f t="shared" si="92"/>
        <v>42263.691574074073</v>
      </c>
      <c r="T3003">
        <f t="shared" si="93"/>
        <v>2015</v>
      </c>
    </row>
    <row r="3004" spans="1:20" ht="32" x14ac:dyDescent="0.2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 s="16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>ROUND(E3004/D3004*100,0)</f>
        <v>1</v>
      </c>
      <c r="P3004" s="13">
        <f>IFERROR(ROUND(E3004/L3004,2),0)</f>
        <v>35</v>
      </c>
      <c r="Q3004" s="18" t="s">
        <v>8308</v>
      </c>
      <c r="R3004" t="s">
        <v>8342</v>
      </c>
      <c r="S3004" s="14">
        <f t="shared" si="92"/>
        <v>41968.852118055554</v>
      </c>
      <c r="T3004">
        <f t="shared" si="93"/>
        <v>2014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 s="16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>ROUND(E3005/D3005*100,0)</f>
        <v>12</v>
      </c>
      <c r="P3005" s="13">
        <f>IFERROR(ROUND(E3005/L3005,2),0)</f>
        <v>24.71</v>
      </c>
      <c r="Q3005" s="18" t="s">
        <v>8323</v>
      </c>
      <c r="R3005" t="s">
        <v>8326</v>
      </c>
      <c r="S3005" s="14">
        <f t="shared" si="92"/>
        <v>42124.623877314814</v>
      </c>
      <c r="T3005">
        <f t="shared" si="93"/>
        <v>2015</v>
      </c>
    </row>
    <row r="3006" spans="1:20" ht="48" x14ac:dyDescent="0.2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 s="1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>ROUND(E3006/D3006*100,0)</f>
        <v>0</v>
      </c>
      <c r="P3006" s="13">
        <f>IFERROR(ROUND(E3006/L3006,2),0)</f>
        <v>42.5</v>
      </c>
      <c r="Q3006" s="18" t="s">
        <v>8327</v>
      </c>
      <c r="R3006" t="s">
        <v>8350</v>
      </c>
      <c r="S3006" s="14">
        <f t="shared" si="92"/>
        <v>41559.5549537037</v>
      </c>
      <c r="T3006">
        <f t="shared" si="93"/>
        <v>2013</v>
      </c>
    </row>
    <row r="3007" spans="1:20" ht="48" x14ac:dyDescent="0.2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 s="16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>ROUND(E3007/D3007*100,0)</f>
        <v>2</v>
      </c>
      <c r="P3007" s="13">
        <f>IFERROR(ROUND(E3007/L3007,2),0)</f>
        <v>34</v>
      </c>
      <c r="Q3007" s="18" t="s">
        <v>8311</v>
      </c>
      <c r="R3007" t="s">
        <v>8352</v>
      </c>
      <c r="S3007" s="14">
        <f t="shared" si="92"/>
        <v>40863.060127314813</v>
      </c>
      <c r="T3007">
        <f t="shared" si="93"/>
        <v>2011</v>
      </c>
    </row>
    <row r="3008" spans="1:20" ht="48" x14ac:dyDescent="0.2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 s="16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>ROUND(E3008/D3008*100,0)</f>
        <v>11</v>
      </c>
      <c r="P3008" s="13">
        <f>IFERROR(ROUND(E3008/L3008,2),0)</f>
        <v>42.5</v>
      </c>
      <c r="Q3008" s="18" t="s">
        <v>8323</v>
      </c>
      <c r="R3008" t="s">
        <v>8326</v>
      </c>
      <c r="S3008" s="14">
        <f t="shared" si="92"/>
        <v>41793.191875000004</v>
      </c>
      <c r="T3008">
        <f t="shared" si="93"/>
        <v>2014</v>
      </c>
    </row>
    <row r="3009" spans="1:20" ht="64" x14ac:dyDescent="0.2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 s="16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>ROUND(E3009/D3009*100,0)</f>
        <v>20</v>
      </c>
      <c r="P3009" s="13">
        <f>IFERROR(ROUND(E3009/L3009,2),0)</f>
        <v>34</v>
      </c>
      <c r="Q3009" s="18" t="s">
        <v>8323</v>
      </c>
      <c r="R3009" t="s">
        <v>8326</v>
      </c>
      <c r="S3009" s="14">
        <f t="shared" si="92"/>
        <v>42132.809953703705</v>
      </c>
      <c r="T3009">
        <f t="shared" si="93"/>
        <v>2015</v>
      </c>
    </row>
    <row r="3010" spans="1:20" ht="48" x14ac:dyDescent="0.2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 s="16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>ROUND(E3010/D3010*100,0)</f>
        <v>34</v>
      </c>
      <c r="P3010" s="13">
        <f>IFERROR(ROUND(E3010/L3010,2),0)</f>
        <v>28.33</v>
      </c>
      <c r="Q3010" s="18" t="s">
        <v>8313</v>
      </c>
      <c r="R3010" t="s">
        <v>8355</v>
      </c>
      <c r="S3010" s="14">
        <f t="shared" si="92"/>
        <v>42281.136099537034</v>
      </c>
      <c r="T3010">
        <f t="shared" si="93"/>
        <v>2015</v>
      </c>
    </row>
    <row r="3011" spans="1:20" ht="32" x14ac:dyDescent="0.2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 s="16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>ROUND(E3011/D3011*100,0)</f>
        <v>17</v>
      </c>
      <c r="P3011" s="13">
        <f>IFERROR(ROUND(E3011/L3011,2),0)</f>
        <v>27.5</v>
      </c>
      <c r="Q3011" s="18" t="s">
        <v>8323</v>
      </c>
      <c r="R3011" t="s">
        <v>8326</v>
      </c>
      <c r="S3011" s="14">
        <f t="shared" ref="S3011:S3074" si="94">(((J3011/60)/60)/24)+DATE(1970,1,1)</f>
        <v>42031.666898148149</v>
      </c>
      <c r="T3011">
        <f t="shared" ref="T3011:T3074" si="95">YEAR(S3011)</f>
        <v>2015</v>
      </c>
    </row>
    <row r="3012" spans="1:20" ht="48" x14ac:dyDescent="0.2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 s="16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>ROUND(E3012/D3012*100,0)</f>
        <v>41</v>
      </c>
      <c r="P3012" s="13">
        <f>IFERROR(ROUND(E3012/L3012,2),0)</f>
        <v>23.57</v>
      </c>
      <c r="Q3012" s="18" t="s">
        <v>8316</v>
      </c>
      <c r="R3012" t="s">
        <v>8334</v>
      </c>
      <c r="S3012" s="14">
        <f t="shared" si="94"/>
        <v>40973.740451388891</v>
      </c>
      <c r="T3012">
        <f t="shared" si="95"/>
        <v>2012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 s="16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>ROUND(E3013/D3013*100,0)</f>
        <v>21</v>
      </c>
      <c r="P3013" s="13">
        <f>IFERROR(ROUND(E3013/L3013,2),0)</f>
        <v>23.14</v>
      </c>
      <c r="Q3013" s="18" t="s">
        <v>8323</v>
      </c>
      <c r="R3013" t="s">
        <v>8326</v>
      </c>
      <c r="S3013" s="14">
        <f t="shared" si="94"/>
        <v>42807.151863425926</v>
      </c>
      <c r="T3013">
        <f t="shared" si="95"/>
        <v>2017</v>
      </c>
    </row>
    <row r="3014" spans="1:20" ht="48" x14ac:dyDescent="0.2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 s="16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>ROUND(E3014/D3014*100,0)</f>
        <v>3</v>
      </c>
      <c r="P3014" s="13">
        <f>IFERROR(ROUND(E3014/L3014,2),0)</f>
        <v>32</v>
      </c>
      <c r="Q3014" s="18" t="s">
        <v>8327</v>
      </c>
      <c r="R3014" t="s">
        <v>8350</v>
      </c>
      <c r="S3014" s="14">
        <f t="shared" si="94"/>
        <v>41575.880914351852</v>
      </c>
      <c r="T3014">
        <f t="shared" si="95"/>
        <v>2013</v>
      </c>
    </row>
    <row r="3015" spans="1:20" ht="48" x14ac:dyDescent="0.2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 s="16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>ROUND(E3015/D3015*100,0)</f>
        <v>3</v>
      </c>
      <c r="P3015" s="13">
        <f>IFERROR(ROUND(E3015/L3015,2),0)</f>
        <v>40</v>
      </c>
      <c r="Q3015" s="18" t="s">
        <v>8327</v>
      </c>
      <c r="R3015" t="s">
        <v>8350</v>
      </c>
      <c r="S3015" s="14">
        <f t="shared" si="94"/>
        <v>41149.796064814815</v>
      </c>
      <c r="T3015">
        <f t="shared" si="95"/>
        <v>2012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 s="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>ROUND(E3016/D3016*100,0)</f>
        <v>0</v>
      </c>
      <c r="P3016" s="13">
        <f>IFERROR(ROUND(E3016/L3016,2),0)</f>
        <v>39</v>
      </c>
      <c r="Q3016" s="18" t="s">
        <v>8308</v>
      </c>
      <c r="R3016" t="s">
        <v>8310</v>
      </c>
      <c r="S3016" s="14">
        <f t="shared" si="94"/>
        <v>41990.438043981485</v>
      </c>
      <c r="T3016">
        <f t="shared" si="95"/>
        <v>2014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 s="16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>ROUND(E3017/D3017*100,0)</f>
        <v>155</v>
      </c>
      <c r="P3017" s="13">
        <f>IFERROR(ROUND(E3017/L3017,2),0)</f>
        <v>51.67</v>
      </c>
      <c r="Q3017" s="18" t="s">
        <v>8313</v>
      </c>
      <c r="R3017" t="s">
        <v>8314</v>
      </c>
      <c r="S3017" s="14">
        <f t="shared" si="94"/>
        <v>42209.567824074074</v>
      </c>
      <c r="T3017">
        <f t="shared" si="95"/>
        <v>2015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 s="16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>ROUND(E3018/D3018*100,0)</f>
        <v>1</v>
      </c>
      <c r="P3018" s="13">
        <f>IFERROR(ROUND(E3018/L3018,2),0)</f>
        <v>11.77</v>
      </c>
      <c r="Q3018" s="18" t="s">
        <v>8321</v>
      </c>
      <c r="R3018" t="s">
        <v>8339</v>
      </c>
      <c r="S3018" s="14">
        <f t="shared" si="94"/>
        <v>41400.92627314815</v>
      </c>
      <c r="T3018">
        <f t="shared" si="95"/>
        <v>2013</v>
      </c>
    </row>
    <row r="3019" spans="1:20" ht="32" x14ac:dyDescent="0.2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 s="16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>ROUND(E3019/D3019*100,0)</f>
        <v>15</v>
      </c>
      <c r="P3019" s="13">
        <f>IFERROR(ROUND(E3019/L3019,2),0)</f>
        <v>38.25</v>
      </c>
      <c r="Q3019" s="18" t="s">
        <v>8323</v>
      </c>
      <c r="R3019" t="s">
        <v>8326</v>
      </c>
      <c r="S3019" s="14">
        <f t="shared" si="94"/>
        <v>41906.819513888891</v>
      </c>
      <c r="T3019">
        <f t="shared" si="95"/>
        <v>2014</v>
      </c>
    </row>
    <row r="3020" spans="1:20" ht="48" x14ac:dyDescent="0.2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 s="16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>ROUND(E3020/D3020*100,0)</f>
        <v>100</v>
      </c>
      <c r="P3020" s="13">
        <f>IFERROR(ROUND(E3020/L3020,2),0)</f>
        <v>21.86</v>
      </c>
      <c r="Q3020" s="18" t="s">
        <v>8327</v>
      </c>
      <c r="R3020" t="s">
        <v>8331</v>
      </c>
      <c r="S3020" s="14">
        <f t="shared" si="94"/>
        <v>42793.700821759259</v>
      </c>
      <c r="T3020">
        <f t="shared" si="95"/>
        <v>2017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 s="16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>ROUND(E3021/D3021*100,0)</f>
        <v>0</v>
      </c>
      <c r="P3021" s="13">
        <f>IFERROR(ROUND(E3021/L3021,2),0)</f>
        <v>25.17</v>
      </c>
      <c r="Q3021" s="18" t="s">
        <v>8321</v>
      </c>
      <c r="R3021" t="s">
        <v>8337</v>
      </c>
      <c r="S3021" s="14">
        <f t="shared" si="94"/>
        <v>41904.781990740739</v>
      </c>
      <c r="T3021">
        <f t="shared" si="95"/>
        <v>2014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 s="16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>ROUND(E3022/D3022*100,0)</f>
        <v>0</v>
      </c>
      <c r="P3022" s="13">
        <f>IFERROR(ROUND(E3022/L3022,2),0)</f>
        <v>50.33</v>
      </c>
      <c r="Q3022" s="18" t="s">
        <v>8327</v>
      </c>
      <c r="R3022" t="s">
        <v>8350</v>
      </c>
      <c r="S3022" s="14">
        <f t="shared" si="94"/>
        <v>42342.080289351856</v>
      </c>
      <c r="T3022">
        <f t="shared" si="95"/>
        <v>2015</v>
      </c>
    </row>
    <row r="3023" spans="1:20" ht="48" x14ac:dyDescent="0.2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 s="16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>ROUND(E3023/D3023*100,0)</f>
        <v>1</v>
      </c>
      <c r="P3023" s="13">
        <f>IFERROR(ROUND(E3023/L3023,2),0)</f>
        <v>50.33</v>
      </c>
      <c r="Q3023" s="18" t="s">
        <v>8319</v>
      </c>
      <c r="R3023" t="s">
        <v>8345</v>
      </c>
      <c r="S3023" s="14">
        <f t="shared" si="94"/>
        <v>42211.732430555552</v>
      </c>
      <c r="T3023">
        <f t="shared" si="95"/>
        <v>2015</v>
      </c>
    </row>
    <row r="3024" spans="1:20" ht="48" x14ac:dyDescent="0.2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 s="16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>ROUND(E3024/D3024*100,0)</f>
        <v>2</v>
      </c>
      <c r="P3024" s="13">
        <f>IFERROR(ROUND(E3024/L3024,2),0)</f>
        <v>50.33</v>
      </c>
      <c r="Q3024" s="18" t="s">
        <v>8319</v>
      </c>
      <c r="R3024" t="s">
        <v>8345</v>
      </c>
      <c r="S3024" s="14">
        <f t="shared" si="94"/>
        <v>41918.628240740742</v>
      </c>
      <c r="T3024">
        <f t="shared" si="95"/>
        <v>2014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 s="16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>ROUND(E3025/D3025*100,0)</f>
        <v>4</v>
      </c>
      <c r="P3025" s="13">
        <f>IFERROR(ROUND(E3025/L3025,2),0)</f>
        <v>37.75</v>
      </c>
      <c r="Q3025" s="18" t="s">
        <v>8323</v>
      </c>
      <c r="R3025" t="s">
        <v>8335</v>
      </c>
      <c r="S3025" s="14">
        <f t="shared" si="94"/>
        <v>42538.755428240736</v>
      </c>
      <c r="T3025">
        <f t="shared" si="95"/>
        <v>2016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 s="1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>ROUND(E3026/D3026*100,0)</f>
        <v>38</v>
      </c>
      <c r="P3026" s="13">
        <f>IFERROR(ROUND(E3026/L3026,2),0)</f>
        <v>11.62</v>
      </c>
      <c r="Q3026" s="18" t="s">
        <v>8323</v>
      </c>
      <c r="R3026" t="s">
        <v>8326</v>
      </c>
      <c r="S3026" s="14">
        <f t="shared" si="94"/>
        <v>41765.92465277778</v>
      </c>
      <c r="T3026">
        <f t="shared" si="95"/>
        <v>2014</v>
      </c>
    </row>
    <row r="3027" spans="1:20" ht="48" x14ac:dyDescent="0.2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 s="16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>ROUND(E3027/D3027*100,0)</f>
        <v>2</v>
      </c>
      <c r="P3027" s="13">
        <f>IFERROR(ROUND(E3027/L3027,2),0)</f>
        <v>50</v>
      </c>
      <c r="Q3027" s="18" t="s">
        <v>8311</v>
      </c>
      <c r="R3027" t="s">
        <v>8352</v>
      </c>
      <c r="S3027" s="14">
        <f t="shared" si="94"/>
        <v>42130.795983796299</v>
      </c>
      <c r="T3027">
        <f t="shared" si="95"/>
        <v>2015</v>
      </c>
    </row>
    <row r="3028" spans="1:20" ht="48" x14ac:dyDescent="0.2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 s="16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>ROUND(E3028/D3028*100,0)</f>
        <v>3</v>
      </c>
      <c r="P3028" s="13">
        <f>IFERROR(ROUND(E3028/L3028,2),0)</f>
        <v>30</v>
      </c>
      <c r="Q3028" s="18" t="s">
        <v>8321</v>
      </c>
      <c r="R3028" t="s">
        <v>8339</v>
      </c>
      <c r="S3028" s="14">
        <f t="shared" si="94"/>
        <v>41340.303032407406</v>
      </c>
      <c r="T3028">
        <f t="shared" si="95"/>
        <v>2013</v>
      </c>
    </row>
    <row r="3029" spans="1:20" ht="48" x14ac:dyDescent="0.2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 s="16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>ROUND(E3029/D3029*100,0)</f>
        <v>3</v>
      </c>
      <c r="P3029" s="13">
        <f>IFERROR(ROUND(E3029/L3029,2),0)</f>
        <v>75</v>
      </c>
      <c r="Q3029" s="18" t="s">
        <v>8311</v>
      </c>
      <c r="R3029" t="s">
        <v>8356</v>
      </c>
      <c r="S3029" s="14">
        <f t="shared" si="94"/>
        <v>40863.013356481482</v>
      </c>
      <c r="T3029">
        <f t="shared" si="95"/>
        <v>2011</v>
      </c>
    </row>
    <row r="3030" spans="1:20" ht="48" x14ac:dyDescent="0.2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 s="16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>ROUND(E3030/D3030*100,0)</f>
        <v>8</v>
      </c>
      <c r="P3030" s="13">
        <f>IFERROR(ROUND(E3030/L3030,2),0)</f>
        <v>50</v>
      </c>
      <c r="Q3030" s="18" t="s">
        <v>8327</v>
      </c>
      <c r="R3030" t="s">
        <v>8330</v>
      </c>
      <c r="S3030" s="14">
        <f t="shared" si="94"/>
        <v>42673.577534722222</v>
      </c>
      <c r="T3030">
        <f t="shared" si="95"/>
        <v>2016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 s="16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>ROUND(E3031/D3031*100,0)</f>
        <v>21</v>
      </c>
      <c r="P3031" s="13">
        <f>IFERROR(ROUND(E3031/L3031,2),0)</f>
        <v>37.5</v>
      </c>
      <c r="Q3031" s="18" t="s">
        <v>8323</v>
      </c>
      <c r="R3031" t="s">
        <v>8326</v>
      </c>
      <c r="S3031" s="14">
        <f t="shared" si="94"/>
        <v>42297.691006944442</v>
      </c>
      <c r="T3031">
        <f t="shared" si="95"/>
        <v>2015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 s="16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>ROUND(E3032/D3032*100,0)</f>
        <v>0</v>
      </c>
      <c r="P3032" s="13">
        <f>IFERROR(ROUND(E3032/L3032,2),0)</f>
        <v>13.55</v>
      </c>
      <c r="Q3032" s="18" t="s">
        <v>8321</v>
      </c>
      <c r="R3032" t="s">
        <v>8339</v>
      </c>
      <c r="S3032" s="14">
        <f t="shared" si="94"/>
        <v>42272.93949074074</v>
      </c>
      <c r="T3032">
        <f t="shared" si="95"/>
        <v>2015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 s="16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>ROUND(E3033/D3033*100,0)</f>
        <v>5</v>
      </c>
      <c r="P3033" s="13">
        <f>IFERROR(ROUND(E3033/L3033,2),0)</f>
        <v>24.33</v>
      </c>
      <c r="Q3033" s="18" t="s">
        <v>8323</v>
      </c>
      <c r="R3033" t="s">
        <v>8326</v>
      </c>
      <c r="S3033" s="14">
        <f t="shared" si="94"/>
        <v>42165.037581018521</v>
      </c>
      <c r="T3033">
        <f t="shared" si="95"/>
        <v>2015</v>
      </c>
    </row>
    <row r="3034" spans="1:20" ht="48" x14ac:dyDescent="0.2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 s="16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>ROUND(E3034/D3034*100,0)</f>
        <v>2</v>
      </c>
      <c r="P3034" s="13">
        <f>IFERROR(ROUND(E3034/L3034,2),0)</f>
        <v>72.5</v>
      </c>
      <c r="Q3034" s="18" t="s">
        <v>8319</v>
      </c>
      <c r="R3034" t="s">
        <v>8345</v>
      </c>
      <c r="S3034" s="14">
        <f t="shared" si="94"/>
        <v>42234.105462962965</v>
      </c>
      <c r="T3034">
        <f t="shared" si="95"/>
        <v>2015</v>
      </c>
    </row>
    <row r="3035" spans="1:20" ht="16" x14ac:dyDescent="0.2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 s="16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>ROUND(E3035/D3035*100,0)</f>
        <v>3</v>
      </c>
      <c r="P3035" s="13">
        <f>IFERROR(ROUND(E3035/L3035,2),0)</f>
        <v>48.33</v>
      </c>
      <c r="Q3035" s="18" t="s">
        <v>8311</v>
      </c>
      <c r="R3035" t="s">
        <v>8348</v>
      </c>
      <c r="S3035" s="14">
        <f t="shared" si="94"/>
        <v>42708.668576388889</v>
      </c>
      <c r="T3035">
        <f t="shared" si="95"/>
        <v>2016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 s="1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>ROUND(E3036/D3036*100,0)</f>
        <v>8</v>
      </c>
      <c r="P3036" s="13">
        <f>IFERROR(ROUND(E3036/L3036,2),0)</f>
        <v>20.71</v>
      </c>
      <c r="Q3036" s="18" t="s">
        <v>8323</v>
      </c>
      <c r="R3036" t="s">
        <v>8326</v>
      </c>
      <c r="S3036" s="14">
        <f t="shared" si="94"/>
        <v>41755.476724537039</v>
      </c>
      <c r="T3036">
        <f t="shared" si="95"/>
        <v>2014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 s="16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>ROUND(E3037/D3037*100,0)</f>
        <v>0</v>
      </c>
      <c r="P3037" s="13">
        <f>IFERROR(ROUND(E3037/L3037,2),0)</f>
        <v>142</v>
      </c>
      <c r="Q3037" s="18" t="s">
        <v>8308</v>
      </c>
      <c r="R3037" t="s">
        <v>8342</v>
      </c>
      <c r="S3037" s="14">
        <f t="shared" si="94"/>
        <v>42388.798252314817</v>
      </c>
      <c r="T3037">
        <f t="shared" si="95"/>
        <v>2016</v>
      </c>
    </row>
    <row r="3038" spans="1:20" ht="48" x14ac:dyDescent="0.2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 s="16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>ROUND(E3038/D3038*100,0)</f>
        <v>14</v>
      </c>
      <c r="P3038" s="13">
        <f>IFERROR(ROUND(E3038/L3038,2),0)</f>
        <v>20.14</v>
      </c>
      <c r="Q3038" s="18" t="s">
        <v>8323</v>
      </c>
      <c r="R3038" t="s">
        <v>8324</v>
      </c>
      <c r="S3038" s="14">
        <f t="shared" si="94"/>
        <v>41957.833726851852</v>
      </c>
      <c r="T3038">
        <f t="shared" si="95"/>
        <v>2014</v>
      </c>
    </row>
    <row r="3039" spans="1:20" ht="48" x14ac:dyDescent="0.2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 s="16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>ROUND(E3039/D3039*100,0)</f>
        <v>18</v>
      </c>
      <c r="P3039" s="13">
        <f>IFERROR(ROUND(E3039/L3039,2),0)</f>
        <v>28.2</v>
      </c>
      <c r="Q3039" s="18" t="s">
        <v>8321</v>
      </c>
      <c r="R3039" t="s">
        <v>8339</v>
      </c>
      <c r="S3039" s="14">
        <f t="shared" si="94"/>
        <v>41844.922662037039</v>
      </c>
      <c r="T3039">
        <f t="shared" si="95"/>
        <v>2014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 s="16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>ROUND(E3040/D3040*100,0)</f>
        <v>0</v>
      </c>
      <c r="P3040" s="13">
        <f>IFERROR(ROUND(E3040/L3040,2),0)</f>
        <v>28</v>
      </c>
      <c r="Q3040" s="18" t="s">
        <v>8321</v>
      </c>
      <c r="R3040" t="s">
        <v>8337</v>
      </c>
      <c r="S3040" s="14">
        <f t="shared" si="94"/>
        <v>42113.550821759258</v>
      </c>
      <c r="T3040">
        <f t="shared" si="95"/>
        <v>2015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 s="16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>ROUND(E3041/D3041*100,0)</f>
        <v>1</v>
      </c>
      <c r="P3041" s="13">
        <f>IFERROR(ROUND(E3041/L3041,2),0)</f>
        <v>23.33</v>
      </c>
      <c r="Q3041" s="18" t="s">
        <v>8308</v>
      </c>
      <c r="R3041" t="s">
        <v>8342</v>
      </c>
      <c r="S3041" s="14">
        <f t="shared" si="94"/>
        <v>41969.858090277776</v>
      </c>
      <c r="T3041">
        <f t="shared" si="95"/>
        <v>2014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 s="16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>ROUND(E3042/D3042*100,0)</f>
        <v>7</v>
      </c>
      <c r="P3042" s="13">
        <f>IFERROR(ROUND(E3042/L3042,2),0)</f>
        <v>46.67</v>
      </c>
      <c r="Q3042" s="18" t="s">
        <v>8313</v>
      </c>
      <c r="R3042" t="s">
        <v>8353</v>
      </c>
      <c r="S3042" s="14">
        <f t="shared" si="94"/>
        <v>42167.89335648148</v>
      </c>
      <c r="T3042">
        <f t="shared" si="95"/>
        <v>2015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 s="16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>ROUND(E3043/D3043*100,0)</f>
        <v>28</v>
      </c>
      <c r="P3043" s="13">
        <f>IFERROR(ROUND(E3043/L3043,2),0)</f>
        <v>35</v>
      </c>
      <c r="Q3043" s="18" t="s">
        <v>8311</v>
      </c>
      <c r="R3043" t="s">
        <v>8356</v>
      </c>
      <c r="S3043" s="14">
        <f t="shared" si="94"/>
        <v>41044.64811342593</v>
      </c>
      <c r="T3043">
        <f t="shared" si="95"/>
        <v>2012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 s="16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>ROUND(E3044/D3044*100,0)</f>
        <v>27</v>
      </c>
      <c r="P3044" s="13">
        <f>IFERROR(ROUND(E3044/L3044,2),0)</f>
        <v>17.25</v>
      </c>
      <c r="Q3044" s="18" t="s">
        <v>8321</v>
      </c>
      <c r="R3044" t="s">
        <v>8339</v>
      </c>
      <c r="S3044" s="14">
        <f t="shared" si="94"/>
        <v>41801.120069444441</v>
      </c>
      <c r="T3044">
        <f t="shared" si="95"/>
        <v>2014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 s="16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>ROUND(E3045/D3045*100,0)</f>
        <v>27</v>
      </c>
      <c r="P3045" s="13">
        <f>IFERROR(ROUND(E3045/L3045,2),0)</f>
        <v>22.83</v>
      </c>
      <c r="Q3045" s="18" t="s">
        <v>8323</v>
      </c>
      <c r="R3045" t="s">
        <v>8326</v>
      </c>
      <c r="S3045" s="14">
        <f t="shared" si="94"/>
        <v>42475.848067129627</v>
      </c>
      <c r="T3045">
        <f t="shared" si="95"/>
        <v>2016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 s="1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>ROUND(E3046/D3046*100,0)</f>
        <v>1</v>
      </c>
      <c r="P3046" s="13">
        <f>IFERROR(ROUND(E3046/L3046,2),0)</f>
        <v>22.67</v>
      </c>
      <c r="Q3046" s="18" t="s">
        <v>8323</v>
      </c>
      <c r="R3046" t="s">
        <v>8326</v>
      </c>
      <c r="S3046" s="14">
        <f t="shared" si="94"/>
        <v>41811.536180555559</v>
      </c>
      <c r="T3046">
        <f t="shared" si="95"/>
        <v>2014</v>
      </c>
    </row>
    <row r="3047" spans="1:20" ht="48" x14ac:dyDescent="0.2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 s="16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>ROUND(E3047/D3047*100,0)</f>
        <v>0</v>
      </c>
      <c r="P3047" s="13">
        <f>IFERROR(ROUND(E3047/L3047,2),0)</f>
        <v>33.75</v>
      </c>
      <c r="Q3047" s="18" t="s">
        <v>8323</v>
      </c>
      <c r="R3047" t="s">
        <v>8326</v>
      </c>
      <c r="S3047" s="14">
        <f t="shared" si="94"/>
        <v>41863.359282407408</v>
      </c>
      <c r="T3047">
        <f t="shared" si="95"/>
        <v>2014</v>
      </c>
    </row>
    <row r="3048" spans="1:20" ht="48" x14ac:dyDescent="0.2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 s="16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>ROUND(E3048/D3048*100,0)</f>
        <v>1</v>
      </c>
      <c r="P3048" s="13">
        <f>IFERROR(ROUND(E3048/L3048,2),0)</f>
        <v>15</v>
      </c>
      <c r="Q3048" s="18" t="s">
        <v>8323</v>
      </c>
      <c r="R3048" t="s">
        <v>8326</v>
      </c>
      <c r="S3048" s="14">
        <f t="shared" si="94"/>
        <v>41787.681527777779</v>
      </c>
      <c r="T3048">
        <f t="shared" si="95"/>
        <v>2014</v>
      </c>
    </row>
    <row r="3049" spans="1:20" ht="32" x14ac:dyDescent="0.2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 s="16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>ROUND(E3049/D3049*100,0)</f>
        <v>5</v>
      </c>
      <c r="P3049" s="13">
        <f>IFERROR(ROUND(E3049/L3049,2),0)</f>
        <v>27</v>
      </c>
      <c r="Q3049" s="18" t="s">
        <v>8323</v>
      </c>
      <c r="R3049" t="s">
        <v>8326</v>
      </c>
      <c r="S3049" s="14">
        <f t="shared" si="94"/>
        <v>42136.092488425929</v>
      </c>
      <c r="T3049">
        <f t="shared" si="95"/>
        <v>2015</v>
      </c>
    </row>
    <row r="3050" spans="1:20" ht="48" x14ac:dyDescent="0.2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 s="16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>ROUND(E3050/D3050*100,0)</f>
        <v>5</v>
      </c>
      <c r="P3050" s="13">
        <f>IFERROR(ROUND(E3050/L3050,2),0)</f>
        <v>45</v>
      </c>
      <c r="Q3050" s="18" t="s">
        <v>8323</v>
      </c>
      <c r="R3050" t="s">
        <v>8326</v>
      </c>
      <c r="S3050" s="14">
        <f t="shared" si="94"/>
        <v>42657.38726851852</v>
      </c>
      <c r="T3050">
        <f t="shared" si="95"/>
        <v>2016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 s="16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>ROUND(E3051/D3051*100,0)</f>
        <v>1</v>
      </c>
      <c r="P3051" s="13">
        <f>IFERROR(ROUND(E3051/L3051,2),0)</f>
        <v>16.63</v>
      </c>
      <c r="Q3051" s="18" t="s">
        <v>8321</v>
      </c>
      <c r="R3051" t="s">
        <v>8339</v>
      </c>
      <c r="S3051" s="14">
        <f t="shared" si="94"/>
        <v>42400.711967592593</v>
      </c>
      <c r="T3051">
        <f t="shared" si="95"/>
        <v>2016</v>
      </c>
    </row>
    <row r="3052" spans="1:20" ht="48" x14ac:dyDescent="0.2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 s="16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>ROUND(E3052/D3052*100,0)</f>
        <v>0</v>
      </c>
      <c r="P3052" s="13">
        <f>IFERROR(ROUND(E3052/L3052,2),0)</f>
        <v>44</v>
      </c>
      <c r="Q3052" s="18" t="s">
        <v>8308</v>
      </c>
      <c r="R3052" t="s">
        <v>8340</v>
      </c>
      <c r="S3052" s="14">
        <f t="shared" si="94"/>
        <v>42033.001087962963</v>
      </c>
      <c r="T3052">
        <f t="shared" si="95"/>
        <v>2015</v>
      </c>
    </row>
    <row r="3053" spans="1:20" ht="48" x14ac:dyDescent="0.2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 s="16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>ROUND(E3053/D3053*100,0)</f>
        <v>4</v>
      </c>
      <c r="P3053" s="13">
        <f>IFERROR(ROUND(E3053/L3053,2),0)</f>
        <v>44</v>
      </c>
      <c r="Q3053" s="18" t="s">
        <v>8327</v>
      </c>
      <c r="R3053" t="s">
        <v>8354</v>
      </c>
      <c r="S3053" s="14">
        <f t="shared" si="94"/>
        <v>41509.905995370369</v>
      </c>
      <c r="T3053">
        <f t="shared" si="95"/>
        <v>2013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 s="16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>ROUND(E3054/D3054*100,0)</f>
        <v>3</v>
      </c>
      <c r="P3054" s="13">
        <f>IFERROR(ROUND(E3054/L3054,2),0)</f>
        <v>16.38</v>
      </c>
      <c r="Q3054" s="18" t="s">
        <v>8308</v>
      </c>
      <c r="R3054" t="s">
        <v>8342</v>
      </c>
      <c r="S3054" s="14">
        <f t="shared" si="94"/>
        <v>42194.357731481476</v>
      </c>
      <c r="T3054">
        <f t="shared" si="95"/>
        <v>2015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 s="16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>ROUND(E3055/D3055*100,0)</f>
        <v>7</v>
      </c>
      <c r="P3055" s="13">
        <f>IFERROR(ROUND(E3055/L3055,2),0)</f>
        <v>18.71</v>
      </c>
      <c r="Q3055" s="18" t="s">
        <v>8327</v>
      </c>
      <c r="R3055" t="s">
        <v>8350</v>
      </c>
      <c r="S3055" s="14">
        <f t="shared" si="94"/>
        <v>41680.359976851854</v>
      </c>
      <c r="T3055">
        <f t="shared" si="95"/>
        <v>2014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 s="1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>ROUND(E3056/D3056*100,0)</f>
        <v>15</v>
      </c>
      <c r="P3056" s="13">
        <f>IFERROR(ROUND(E3056/L3056,2),0)</f>
        <v>32.75</v>
      </c>
      <c r="Q3056" s="18" t="s">
        <v>8323</v>
      </c>
      <c r="R3056" t="s">
        <v>8326</v>
      </c>
      <c r="S3056" s="14">
        <f t="shared" si="94"/>
        <v>41968.677465277782</v>
      </c>
      <c r="T3056">
        <f t="shared" si="95"/>
        <v>2014</v>
      </c>
    </row>
    <row r="3057" spans="1:20" ht="32" x14ac:dyDescent="0.2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 s="16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>ROUND(E3057/D3057*100,0)</f>
        <v>9</v>
      </c>
      <c r="P3057" s="13">
        <f>IFERROR(ROUND(E3057/L3057,2),0)</f>
        <v>32.5</v>
      </c>
      <c r="Q3057" s="18" t="s">
        <v>8323</v>
      </c>
      <c r="R3057" t="s">
        <v>8326</v>
      </c>
      <c r="S3057" s="14">
        <f t="shared" si="94"/>
        <v>42620.91097222222</v>
      </c>
      <c r="T3057">
        <f t="shared" si="95"/>
        <v>2016</v>
      </c>
    </row>
    <row r="3058" spans="1:20" ht="48" x14ac:dyDescent="0.2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 s="16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>ROUND(E3058/D3058*100,0)</f>
        <v>13</v>
      </c>
      <c r="P3058" s="13">
        <f>IFERROR(ROUND(E3058/L3058,2),0)</f>
        <v>65</v>
      </c>
      <c r="Q3058" s="18" t="s">
        <v>8321</v>
      </c>
      <c r="R3058" t="s">
        <v>8325</v>
      </c>
      <c r="S3058" s="14">
        <f t="shared" si="94"/>
        <v>42031.769884259258</v>
      </c>
      <c r="T3058">
        <f t="shared" si="95"/>
        <v>2015</v>
      </c>
    </row>
    <row r="3059" spans="1:20" ht="48" x14ac:dyDescent="0.2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 s="16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>ROUND(E3059/D3059*100,0)</f>
        <v>26</v>
      </c>
      <c r="P3059" s="13">
        <f>IFERROR(ROUND(E3059/L3059,2),0)</f>
        <v>13</v>
      </c>
      <c r="Q3059" s="18" t="s">
        <v>8316</v>
      </c>
      <c r="R3059" t="s">
        <v>8334</v>
      </c>
      <c r="S3059" s="14">
        <f t="shared" si="94"/>
        <v>41599.855682870373</v>
      </c>
      <c r="T3059">
        <f t="shared" si="95"/>
        <v>2013</v>
      </c>
    </row>
    <row r="3060" spans="1:20" ht="32" x14ac:dyDescent="0.2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 s="16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>ROUND(E3060/D3060*100,0)</f>
        <v>33</v>
      </c>
      <c r="P3060" s="13">
        <f>IFERROR(ROUND(E3060/L3060,2),0)</f>
        <v>26</v>
      </c>
      <c r="Q3060" s="18" t="s">
        <v>8323</v>
      </c>
      <c r="R3060" t="s">
        <v>8326</v>
      </c>
      <c r="S3060" s="14">
        <f t="shared" si="94"/>
        <v>42047.07640046296</v>
      </c>
      <c r="T3060">
        <f t="shared" si="95"/>
        <v>2015</v>
      </c>
    </row>
    <row r="3061" spans="1:20" ht="48" x14ac:dyDescent="0.2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 s="16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>ROUND(E3061/D3061*100,0)</f>
        <v>65</v>
      </c>
      <c r="P3061" s="13">
        <f>IFERROR(ROUND(E3061/L3061,2),0)</f>
        <v>14.44</v>
      </c>
      <c r="Q3061" s="18" t="s">
        <v>8323</v>
      </c>
      <c r="R3061" t="s">
        <v>8335</v>
      </c>
      <c r="S3061" s="14">
        <f t="shared" si="94"/>
        <v>42144.415532407409</v>
      </c>
      <c r="T3061">
        <f t="shared" si="95"/>
        <v>2015</v>
      </c>
    </row>
    <row r="3062" spans="1:20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 s="16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>ROUND(E3062/D3062*100,0)</f>
        <v>129</v>
      </c>
      <c r="P3062" s="13">
        <f>IFERROR(ROUND(E3062/L3062,2),0)</f>
        <v>43</v>
      </c>
      <c r="Q3062" s="18" t="s">
        <v>8323</v>
      </c>
      <c r="R3062" t="s">
        <v>8335</v>
      </c>
      <c r="S3062" s="14">
        <f t="shared" si="94"/>
        <v>41877.886620370373</v>
      </c>
      <c r="T3062">
        <f t="shared" si="95"/>
        <v>2014</v>
      </c>
    </row>
    <row r="3063" spans="1:20" ht="48" x14ac:dyDescent="0.2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 s="16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>ROUND(E3063/D3063*100,0)</f>
        <v>0</v>
      </c>
      <c r="P3063" s="13">
        <f>IFERROR(ROUND(E3063/L3063,2),0)</f>
        <v>12.8</v>
      </c>
      <c r="Q3063" s="18" t="s">
        <v>8323</v>
      </c>
      <c r="R3063" t="s">
        <v>8324</v>
      </c>
      <c r="S3063" s="14">
        <f t="shared" si="94"/>
        <v>42435.942083333335</v>
      </c>
      <c r="T3063">
        <f t="shared" si="95"/>
        <v>2016</v>
      </c>
    </row>
    <row r="3064" spans="1:20" ht="32" x14ac:dyDescent="0.2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 s="16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>ROUND(E3064/D3064*100,0)</f>
        <v>13</v>
      </c>
      <c r="P3064" s="13">
        <f>IFERROR(ROUND(E3064/L3064,2),0)</f>
        <v>10.67</v>
      </c>
      <c r="Q3064" s="18" t="s">
        <v>8316</v>
      </c>
      <c r="R3064" t="s">
        <v>8334</v>
      </c>
      <c r="S3064" s="14">
        <f t="shared" si="94"/>
        <v>41557.013182870374</v>
      </c>
      <c r="T3064">
        <f t="shared" si="95"/>
        <v>2013</v>
      </c>
    </row>
    <row r="3065" spans="1:20" ht="32" x14ac:dyDescent="0.2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 s="16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>ROUND(E3065/D3065*100,0)</f>
        <v>0</v>
      </c>
      <c r="P3065" s="13">
        <f>IFERROR(ROUND(E3065/L3065,2),0)</f>
        <v>42</v>
      </c>
      <c r="Q3065" s="18" t="s">
        <v>8323</v>
      </c>
      <c r="R3065" t="s">
        <v>8324</v>
      </c>
      <c r="S3065" s="14">
        <f t="shared" si="94"/>
        <v>41981.57230324074</v>
      </c>
      <c r="T3065">
        <f t="shared" si="95"/>
        <v>2014</v>
      </c>
    </row>
    <row r="3066" spans="1:20" ht="48" x14ac:dyDescent="0.2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 s="1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>ROUND(E3066/D3066*100,0)</f>
        <v>1</v>
      </c>
      <c r="P3066" s="13">
        <f>IFERROR(ROUND(E3066/L3066,2),0)</f>
        <v>25.2</v>
      </c>
      <c r="Q3066" s="18" t="s">
        <v>8308</v>
      </c>
      <c r="R3066" t="s">
        <v>8310</v>
      </c>
      <c r="S3066" s="14">
        <f t="shared" si="94"/>
        <v>41999.164340277777</v>
      </c>
      <c r="T3066">
        <f t="shared" si="95"/>
        <v>2014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 s="16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>ROUND(E3067/D3067*100,0)</f>
        <v>6</v>
      </c>
      <c r="P3067" s="13">
        <f>IFERROR(ROUND(E3067/L3067,2),0)</f>
        <v>42</v>
      </c>
      <c r="Q3067" s="18" t="s">
        <v>8323</v>
      </c>
      <c r="R3067" t="s">
        <v>8326</v>
      </c>
      <c r="S3067" s="14">
        <f t="shared" si="94"/>
        <v>42053.722060185188</v>
      </c>
      <c r="T3067">
        <f t="shared" si="95"/>
        <v>2015</v>
      </c>
    </row>
    <row r="3068" spans="1:20" ht="48" x14ac:dyDescent="0.2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 s="16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>ROUND(E3068/D3068*100,0)</f>
        <v>0</v>
      </c>
      <c r="P3068" s="13">
        <f>IFERROR(ROUND(E3068/L3068,2),0)</f>
        <v>31.25</v>
      </c>
      <c r="Q3068" s="18" t="s">
        <v>8316</v>
      </c>
      <c r="R3068" t="s">
        <v>8344</v>
      </c>
      <c r="S3068" s="14">
        <f t="shared" si="94"/>
        <v>42736.9066087963</v>
      </c>
      <c r="T3068">
        <f t="shared" si="95"/>
        <v>2017</v>
      </c>
    </row>
    <row r="3069" spans="1:20" ht="48" x14ac:dyDescent="0.2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 s="16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>ROUND(E3069/D3069*100,0)</f>
        <v>1</v>
      </c>
      <c r="P3069" s="13">
        <f>IFERROR(ROUND(E3069/L3069,2),0)</f>
        <v>62.5</v>
      </c>
      <c r="Q3069" s="18" t="s">
        <v>8316</v>
      </c>
      <c r="R3069" t="s">
        <v>8344</v>
      </c>
      <c r="S3069" s="14">
        <f t="shared" si="94"/>
        <v>42742.246493055558</v>
      </c>
      <c r="T3069">
        <f t="shared" si="95"/>
        <v>2017</v>
      </c>
    </row>
    <row r="3070" spans="1:20" ht="48" x14ac:dyDescent="0.2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 s="16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1</v>
      </c>
      <c r="P3070" s="13">
        <f>IFERROR(ROUND(E3070/L3070,2),0)</f>
        <v>62.5</v>
      </c>
      <c r="Q3070" s="18" t="s">
        <v>8323</v>
      </c>
      <c r="R3070" t="s">
        <v>8324</v>
      </c>
      <c r="S3070" s="14">
        <f t="shared" si="94"/>
        <v>42665.150347222225</v>
      </c>
      <c r="T3070">
        <f t="shared" si="95"/>
        <v>2016</v>
      </c>
    </row>
    <row r="3071" spans="1:20" ht="48" x14ac:dyDescent="0.2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 s="16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>ROUND(E3071/D3071*100,0)</f>
        <v>1</v>
      </c>
      <c r="P3071" s="13">
        <f>IFERROR(ROUND(E3071/L3071,2),0)</f>
        <v>62.5</v>
      </c>
      <c r="Q3071" s="18" t="s">
        <v>8323</v>
      </c>
      <c r="R3071" t="s">
        <v>8326</v>
      </c>
      <c r="S3071" s="14">
        <f t="shared" si="94"/>
        <v>41878.911550925928</v>
      </c>
      <c r="T3071">
        <f t="shared" si="95"/>
        <v>2014</v>
      </c>
    </row>
    <row r="3072" spans="1:20" ht="48" x14ac:dyDescent="0.2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 s="16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>ROUND(E3072/D3072*100,0)</f>
        <v>1</v>
      </c>
      <c r="P3072" s="13">
        <f>IFERROR(ROUND(E3072/L3072,2),0)</f>
        <v>62.5</v>
      </c>
      <c r="Q3072" s="18" t="s">
        <v>8323</v>
      </c>
      <c r="R3072" t="s">
        <v>8326</v>
      </c>
      <c r="S3072" s="14">
        <f t="shared" si="94"/>
        <v>41843.775011574071</v>
      </c>
      <c r="T3072">
        <f t="shared" si="95"/>
        <v>2014</v>
      </c>
    </row>
    <row r="3073" spans="1:20" ht="48" x14ac:dyDescent="0.2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 s="16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>ROUND(E3073/D3073*100,0)</f>
        <v>4</v>
      </c>
      <c r="P3073" s="13">
        <f>IFERROR(ROUND(E3073/L3073,2),0)</f>
        <v>31.25</v>
      </c>
      <c r="Q3073" s="18" t="s">
        <v>8327</v>
      </c>
      <c r="R3073" t="s">
        <v>8328</v>
      </c>
      <c r="S3073" s="14">
        <f t="shared" si="94"/>
        <v>41569.698831018519</v>
      </c>
      <c r="T3073">
        <f t="shared" si="95"/>
        <v>2013</v>
      </c>
    </row>
    <row r="3074" spans="1:20" ht="48" x14ac:dyDescent="0.2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 s="16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>ROUND(E3074/D3074*100,0)</f>
        <v>5</v>
      </c>
      <c r="P3074" s="13">
        <f>IFERROR(ROUND(E3074/L3074,2),0)</f>
        <v>62.5</v>
      </c>
      <c r="Q3074" s="18" t="s">
        <v>8321</v>
      </c>
      <c r="R3074" t="s">
        <v>8339</v>
      </c>
      <c r="S3074" s="14">
        <f t="shared" si="94"/>
        <v>41576.834513888891</v>
      </c>
      <c r="T3074">
        <f t="shared" si="95"/>
        <v>2013</v>
      </c>
    </row>
    <row r="3075" spans="1:20" ht="48" x14ac:dyDescent="0.2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 s="16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>ROUND(E3075/D3075*100,0)</f>
        <v>5</v>
      </c>
      <c r="P3075" s="13">
        <f>IFERROR(ROUND(E3075/L3075,2),0)</f>
        <v>41.67</v>
      </c>
      <c r="Q3075" s="18" t="s">
        <v>8311</v>
      </c>
      <c r="R3075" t="s">
        <v>8349</v>
      </c>
      <c r="S3075" s="14">
        <f t="shared" ref="S3075:S3138" si="96">(((J3075/60)/60)/24)+DATE(1970,1,1)</f>
        <v>42404.033090277779</v>
      </c>
      <c r="T3075">
        <f t="shared" ref="T3075:T3138" si="97">YEAR(S3075)</f>
        <v>2016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 s="1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>ROUND(E3076/D3076*100,0)</f>
        <v>0</v>
      </c>
      <c r="P3076" s="13">
        <f>IFERROR(ROUND(E3076/L3076,2),0)</f>
        <v>41.33</v>
      </c>
      <c r="Q3076" s="18" t="s">
        <v>8308</v>
      </c>
      <c r="R3076" t="s">
        <v>8315</v>
      </c>
      <c r="S3076" s="14">
        <f t="shared" si="96"/>
        <v>42341.99700231482</v>
      </c>
      <c r="T3076">
        <f t="shared" si="97"/>
        <v>2015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 s="16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>ROUND(E3077/D3077*100,0)</f>
        <v>124</v>
      </c>
      <c r="P3077" s="13">
        <f>IFERROR(ROUND(E3077/L3077,2),0)</f>
        <v>8.86</v>
      </c>
      <c r="Q3077" s="18" t="s">
        <v>8323</v>
      </c>
      <c r="R3077" t="s">
        <v>8326</v>
      </c>
      <c r="S3077" s="14">
        <f t="shared" si="96"/>
        <v>42067.011643518519</v>
      </c>
      <c r="T3077">
        <f t="shared" si="97"/>
        <v>2015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 s="16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>ROUND(E3078/D3078*100,0)</f>
        <v>0</v>
      </c>
      <c r="P3078" s="13">
        <f>IFERROR(ROUND(E3078/L3078,2),0)</f>
        <v>20.5</v>
      </c>
      <c r="Q3078" s="18" t="s">
        <v>8308</v>
      </c>
      <c r="R3078" t="s">
        <v>8342</v>
      </c>
      <c r="S3078" s="14">
        <f t="shared" si="96"/>
        <v>41927.71980324074</v>
      </c>
      <c r="T3078">
        <f t="shared" si="97"/>
        <v>2014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 s="16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>ROUND(E3079/D3079*100,0)</f>
        <v>22</v>
      </c>
      <c r="P3079" s="13">
        <f>IFERROR(ROUND(E3079/L3079,2),0)</f>
        <v>24.6</v>
      </c>
      <c r="Q3079" s="18" t="s">
        <v>8327</v>
      </c>
      <c r="R3079" t="s">
        <v>8350</v>
      </c>
      <c r="S3079" s="14">
        <f t="shared" si="96"/>
        <v>42737.545358796298</v>
      </c>
      <c r="T3079">
        <f t="shared" si="97"/>
        <v>2017</v>
      </c>
    </row>
    <row r="3080" spans="1:20" ht="48" x14ac:dyDescent="0.2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 s="16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>ROUND(E3080/D3080*100,0)</f>
        <v>0</v>
      </c>
      <c r="P3080" s="13">
        <f>IFERROR(ROUND(E3080/L3080,2),0)</f>
        <v>40</v>
      </c>
      <c r="Q3080" s="18" t="s">
        <v>8323</v>
      </c>
      <c r="R3080" t="s">
        <v>8326</v>
      </c>
      <c r="S3080" s="14">
        <f t="shared" si="96"/>
        <v>41843.664618055554</v>
      </c>
      <c r="T3080">
        <f t="shared" si="97"/>
        <v>2014</v>
      </c>
    </row>
    <row r="3081" spans="1:20" ht="48" x14ac:dyDescent="0.2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 s="16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>ROUND(E3081/D3081*100,0)</f>
        <v>0</v>
      </c>
      <c r="P3081" s="13">
        <f>IFERROR(ROUND(E3081/L3081,2),0)</f>
        <v>60</v>
      </c>
      <c r="Q3081" s="18" t="s">
        <v>8319</v>
      </c>
      <c r="R3081" t="s">
        <v>8345</v>
      </c>
      <c r="S3081" s="14">
        <f t="shared" si="96"/>
        <v>42087.878912037035</v>
      </c>
      <c r="T3081">
        <f t="shared" si="97"/>
        <v>2015</v>
      </c>
    </row>
    <row r="3082" spans="1:20" ht="48" x14ac:dyDescent="0.2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 s="16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>ROUND(E3082/D3082*100,0)</f>
        <v>6</v>
      </c>
      <c r="P3082" s="13">
        <f>IFERROR(ROUND(E3082/L3082,2),0)</f>
        <v>60</v>
      </c>
      <c r="Q3082" s="18" t="s">
        <v>8327</v>
      </c>
      <c r="R3082" t="s">
        <v>8350</v>
      </c>
      <c r="S3082" s="14">
        <f t="shared" si="96"/>
        <v>41711.169085648151</v>
      </c>
      <c r="T3082">
        <f t="shared" si="97"/>
        <v>2014</v>
      </c>
    </row>
    <row r="3083" spans="1:20" ht="32" x14ac:dyDescent="0.2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 s="16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>ROUND(E3083/D3083*100,0)</f>
        <v>29</v>
      </c>
      <c r="P3083" s="13">
        <f>IFERROR(ROUND(E3083/L3083,2),0)</f>
        <v>60</v>
      </c>
      <c r="Q3083" s="18" t="s">
        <v>8308</v>
      </c>
      <c r="R3083" t="s">
        <v>8342</v>
      </c>
      <c r="S3083" s="14">
        <f t="shared" si="96"/>
        <v>41954.688310185185</v>
      </c>
      <c r="T3083">
        <f t="shared" si="97"/>
        <v>2014</v>
      </c>
    </row>
    <row r="3084" spans="1:20" ht="48" hidden="1" x14ac:dyDescent="0.2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 s="16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>ROUND(E3084/D3084*100,0)</f>
        <v>48</v>
      </c>
      <c r="P3084" s="13">
        <f>IFERROR(ROUND(E3084/L3084,2),0)</f>
        <v>30</v>
      </c>
      <c r="Q3084" s="18" t="s">
        <v>8319</v>
      </c>
      <c r="R3084" t="s">
        <v>8320</v>
      </c>
      <c r="S3084" s="14">
        <f t="shared" si="96"/>
        <v>42807.755173611105</v>
      </c>
      <c r="T3084">
        <f t="shared" si="97"/>
        <v>2017</v>
      </c>
    </row>
    <row r="3085" spans="1:20" ht="48" x14ac:dyDescent="0.2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 s="16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>ROUND(E3085/D3085*100,0)</f>
        <v>171</v>
      </c>
      <c r="P3085" s="13">
        <f>IFERROR(ROUND(E3085/L3085,2),0)</f>
        <v>8.57</v>
      </c>
      <c r="Q3085" s="18" t="s">
        <v>8323</v>
      </c>
      <c r="R3085" t="s">
        <v>8326</v>
      </c>
      <c r="S3085" s="14">
        <f t="shared" si="96"/>
        <v>42425.730671296296</v>
      </c>
      <c r="T3085">
        <f t="shared" si="97"/>
        <v>2016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 s="1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>ROUND(E3086/D3086*100,0)</f>
        <v>0</v>
      </c>
      <c r="P3086" s="13">
        <f>IFERROR(ROUND(E3086/L3086,2),0)</f>
        <v>19.670000000000002</v>
      </c>
      <c r="Q3086" s="18" t="s">
        <v>8316</v>
      </c>
      <c r="R3086" t="s">
        <v>8334</v>
      </c>
      <c r="S3086" s="14">
        <f t="shared" si="96"/>
        <v>42520.847384259265</v>
      </c>
      <c r="T3086">
        <f t="shared" si="97"/>
        <v>2016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 s="16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>ROUND(E3087/D3087*100,0)</f>
        <v>1</v>
      </c>
      <c r="P3087" s="13">
        <f>IFERROR(ROUND(E3087/L3087,2),0)</f>
        <v>13.11</v>
      </c>
      <c r="Q3087" s="18" t="s">
        <v>8323</v>
      </c>
      <c r="R3087" t="s">
        <v>8326</v>
      </c>
      <c r="S3087" s="14">
        <f t="shared" si="96"/>
        <v>41977.004976851851</v>
      </c>
      <c r="T3087">
        <f t="shared" si="97"/>
        <v>2014</v>
      </c>
    </row>
    <row r="3088" spans="1:20" ht="48" x14ac:dyDescent="0.2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 s="16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>ROUND(E3088/D3088*100,0)</f>
        <v>3</v>
      </c>
      <c r="P3088" s="13">
        <f>IFERROR(ROUND(E3088/L3088,2),0)</f>
        <v>29</v>
      </c>
      <c r="Q3088" s="18" t="s">
        <v>8323</v>
      </c>
      <c r="R3088" t="s">
        <v>8335</v>
      </c>
      <c r="S3088" s="14">
        <f t="shared" si="96"/>
        <v>42138.798819444448</v>
      </c>
      <c r="T3088">
        <f t="shared" si="97"/>
        <v>2015</v>
      </c>
    </row>
    <row r="3089" spans="1:20" ht="48" x14ac:dyDescent="0.2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 s="16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>ROUND(E3089/D3089*100,0)</f>
        <v>12</v>
      </c>
      <c r="P3089" s="13">
        <f>IFERROR(ROUND(E3089/L3089,2),0)</f>
        <v>19.329999999999998</v>
      </c>
      <c r="Q3089" s="18" t="s">
        <v>8327</v>
      </c>
      <c r="R3089" t="s">
        <v>8354</v>
      </c>
      <c r="S3089" s="14">
        <f t="shared" si="96"/>
        <v>40939.948773148149</v>
      </c>
      <c r="T3089">
        <f t="shared" si="97"/>
        <v>2012</v>
      </c>
    </row>
    <row r="3090" spans="1:20" ht="16" x14ac:dyDescent="0.2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 s="16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>ROUND(E3090/D3090*100,0)</f>
        <v>58</v>
      </c>
      <c r="P3090" s="13">
        <f>IFERROR(ROUND(E3090/L3090,2),0)</f>
        <v>58</v>
      </c>
      <c r="Q3090" s="18" t="s">
        <v>8323</v>
      </c>
      <c r="R3090" t="s">
        <v>8324</v>
      </c>
      <c r="S3090" s="14">
        <f t="shared" si="96"/>
        <v>42678.932083333333</v>
      </c>
      <c r="T3090">
        <f t="shared" si="97"/>
        <v>2016</v>
      </c>
    </row>
    <row r="3091" spans="1:20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 s="16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>ROUND(E3091/D3091*100,0)</f>
        <v>1</v>
      </c>
      <c r="P3091" s="13">
        <f>IFERROR(ROUND(E3091/L3091,2),0)</f>
        <v>38.33</v>
      </c>
      <c r="Q3091" s="18" t="s">
        <v>8321</v>
      </c>
      <c r="R3091" t="s">
        <v>8337</v>
      </c>
      <c r="S3091" s="14">
        <f t="shared" si="96"/>
        <v>42693.016180555554</v>
      </c>
      <c r="T3091">
        <f t="shared" si="97"/>
        <v>2016</v>
      </c>
    </row>
    <row r="3092" spans="1:20" ht="48" x14ac:dyDescent="0.2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 s="16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>ROUND(E3092/D3092*100,0)</f>
        <v>2</v>
      </c>
      <c r="P3092" s="13">
        <f>IFERROR(ROUND(E3092/L3092,2),0)</f>
        <v>23</v>
      </c>
      <c r="Q3092" s="18" t="s">
        <v>8316</v>
      </c>
      <c r="R3092" t="s">
        <v>8334</v>
      </c>
      <c r="S3092" s="14">
        <f t="shared" si="96"/>
        <v>42430.747511574074</v>
      </c>
      <c r="T3092">
        <f t="shared" si="97"/>
        <v>2016</v>
      </c>
    </row>
    <row r="3093" spans="1:20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 s="16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>ROUND(E3093/D3093*100,0)</f>
        <v>10</v>
      </c>
      <c r="P3093" s="13">
        <f>IFERROR(ROUND(E3093/L3093,2),0)</f>
        <v>23</v>
      </c>
      <c r="Q3093" s="18" t="s">
        <v>8316</v>
      </c>
      <c r="R3093" t="s">
        <v>8334</v>
      </c>
      <c r="S3093" s="14">
        <f t="shared" si="96"/>
        <v>40464.028182870366</v>
      </c>
      <c r="T3093">
        <f t="shared" si="97"/>
        <v>2010</v>
      </c>
    </row>
    <row r="3094" spans="1:20" ht="48" x14ac:dyDescent="0.2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 s="16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>ROUND(E3094/D3094*100,0)</f>
        <v>23</v>
      </c>
      <c r="P3094" s="13">
        <f>IFERROR(ROUND(E3094/L3094,2),0)</f>
        <v>16.43</v>
      </c>
      <c r="Q3094" s="18" t="s">
        <v>8308</v>
      </c>
      <c r="R3094" t="s">
        <v>8342</v>
      </c>
      <c r="S3094" s="14">
        <f t="shared" si="96"/>
        <v>42070.677604166667</v>
      </c>
      <c r="T3094">
        <f t="shared" si="97"/>
        <v>2015</v>
      </c>
    </row>
    <row r="3095" spans="1:20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 s="16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>ROUND(E3095/D3095*100,0)</f>
        <v>2</v>
      </c>
      <c r="P3095" s="13">
        <f>IFERROR(ROUND(E3095/L3095,2),0)</f>
        <v>12.67</v>
      </c>
      <c r="Q3095" s="18" t="s">
        <v>8321</v>
      </c>
      <c r="R3095" t="s">
        <v>8339</v>
      </c>
      <c r="S3095" s="14">
        <f t="shared" si="96"/>
        <v>41991.526655092588</v>
      </c>
      <c r="T3095">
        <f t="shared" si="97"/>
        <v>2014</v>
      </c>
    </row>
    <row r="3096" spans="1:20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 s="1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>ROUND(E3096/D3096*100,0)</f>
        <v>3</v>
      </c>
      <c r="P3096" s="13">
        <f>IFERROR(ROUND(E3096/L3096,2),0)</f>
        <v>14.13</v>
      </c>
      <c r="Q3096" s="18" t="s">
        <v>8327</v>
      </c>
      <c r="R3096" t="s">
        <v>8328</v>
      </c>
      <c r="S3096" s="14">
        <f t="shared" si="96"/>
        <v>41179.32104166667</v>
      </c>
      <c r="T3096">
        <f t="shared" si="97"/>
        <v>2012</v>
      </c>
    </row>
    <row r="3097" spans="1:20" ht="48" x14ac:dyDescent="0.2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 s="16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>ROUND(E3097/D3097*100,0)</f>
        <v>0</v>
      </c>
      <c r="P3097" s="13">
        <f>IFERROR(ROUND(E3097/L3097,2),0)</f>
        <v>36.67</v>
      </c>
      <c r="Q3097" s="18" t="s">
        <v>8323</v>
      </c>
      <c r="R3097" t="s">
        <v>8335</v>
      </c>
      <c r="S3097" s="14">
        <f t="shared" si="96"/>
        <v>42013.424502314811</v>
      </c>
      <c r="T3097">
        <f t="shared" si="97"/>
        <v>2015</v>
      </c>
    </row>
    <row r="3098" spans="1:20" ht="32" x14ac:dyDescent="0.2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 s="16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>ROUND(E3098/D3098*100,0)</f>
        <v>1</v>
      </c>
      <c r="P3098" s="13">
        <f>IFERROR(ROUND(E3098/L3098,2),0)</f>
        <v>55</v>
      </c>
      <c r="Q3098" s="18" t="s">
        <v>8311</v>
      </c>
      <c r="R3098" t="s">
        <v>8356</v>
      </c>
      <c r="S3098" s="14">
        <f t="shared" si="96"/>
        <v>42068.799039351856</v>
      </c>
      <c r="T3098">
        <f t="shared" si="97"/>
        <v>2015</v>
      </c>
    </row>
    <row r="3099" spans="1:20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 s="16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>ROUND(E3099/D3099*100,0)</f>
        <v>2</v>
      </c>
      <c r="P3099" s="13">
        <f>IFERROR(ROUND(E3099/L3099,2),0)</f>
        <v>18.329999999999998</v>
      </c>
      <c r="Q3099" s="18" t="s">
        <v>8323</v>
      </c>
      <c r="R3099" t="s">
        <v>8326</v>
      </c>
      <c r="S3099" s="14">
        <f t="shared" si="96"/>
        <v>42069.903437500005</v>
      </c>
      <c r="T3099">
        <f t="shared" si="97"/>
        <v>2015</v>
      </c>
    </row>
    <row r="3100" spans="1:20" ht="48" x14ac:dyDescent="0.2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 s="16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>ROUND(E3100/D3100*100,0)</f>
        <v>2</v>
      </c>
      <c r="P3100" s="13">
        <f>IFERROR(ROUND(E3100/L3100,2),0)</f>
        <v>27.5</v>
      </c>
      <c r="Q3100" s="18" t="s">
        <v>8323</v>
      </c>
      <c r="R3100" t="s">
        <v>8326</v>
      </c>
      <c r="S3100" s="14">
        <f t="shared" si="96"/>
        <v>41991.022488425922</v>
      </c>
      <c r="T3100">
        <f t="shared" si="97"/>
        <v>2014</v>
      </c>
    </row>
    <row r="3101" spans="1:20" ht="48" x14ac:dyDescent="0.2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 s="16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>ROUND(E3101/D3101*100,0)</f>
        <v>3</v>
      </c>
      <c r="P3101" s="13">
        <f>IFERROR(ROUND(E3101/L3101,2),0)</f>
        <v>15.71</v>
      </c>
      <c r="Q3101" s="18" t="s">
        <v>8321</v>
      </c>
      <c r="R3101" t="s">
        <v>8325</v>
      </c>
      <c r="S3101" s="14">
        <f t="shared" si="96"/>
        <v>42032.82576388889</v>
      </c>
      <c r="T3101">
        <f t="shared" si="97"/>
        <v>2015</v>
      </c>
    </row>
    <row r="3102" spans="1:20" ht="48" x14ac:dyDescent="0.2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 s="16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>ROUND(E3102/D3102*100,0)</f>
        <v>11</v>
      </c>
      <c r="P3102" s="13">
        <f>IFERROR(ROUND(E3102/L3102,2),0)</f>
        <v>55</v>
      </c>
      <c r="Q3102" s="18" t="s">
        <v>8327</v>
      </c>
      <c r="R3102" t="s">
        <v>8330</v>
      </c>
      <c r="S3102" s="14">
        <f t="shared" si="96"/>
        <v>42559.814178240747</v>
      </c>
      <c r="T3102">
        <f t="shared" si="97"/>
        <v>2016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 s="16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>ROUND(E3103/D3103*100,0)</f>
        <v>22</v>
      </c>
      <c r="P3103" s="13">
        <f>IFERROR(ROUND(E3103/L3103,2),0)</f>
        <v>55</v>
      </c>
      <c r="Q3103" s="18" t="s">
        <v>8323</v>
      </c>
      <c r="R3103" t="s">
        <v>8326</v>
      </c>
      <c r="S3103" s="14">
        <f t="shared" si="96"/>
        <v>41928.690138888887</v>
      </c>
      <c r="T3103">
        <f t="shared" si="97"/>
        <v>2014</v>
      </c>
    </row>
    <row r="3104" spans="1:20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 s="16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>ROUND(E3104/D3104*100,0)</f>
        <v>2</v>
      </c>
      <c r="P3104" s="13">
        <f>IFERROR(ROUND(E3104/L3104,2),0)</f>
        <v>36.33</v>
      </c>
      <c r="Q3104" s="18" t="s">
        <v>8316</v>
      </c>
      <c r="R3104" t="s">
        <v>8334</v>
      </c>
      <c r="S3104" s="14">
        <f t="shared" si="96"/>
        <v>41704.16642361111</v>
      </c>
      <c r="T3104">
        <f t="shared" si="97"/>
        <v>2014</v>
      </c>
    </row>
    <row r="3105" spans="1:20" ht="32" x14ac:dyDescent="0.2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 s="16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>ROUND(E3105/D3105*100,0)</f>
        <v>1</v>
      </c>
      <c r="P3105" s="13">
        <f>IFERROR(ROUND(E3105/L3105,2),0)</f>
        <v>15.43</v>
      </c>
      <c r="Q3105" s="18" t="s">
        <v>8308</v>
      </c>
      <c r="R3105" t="s">
        <v>8342</v>
      </c>
      <c r="S3105" s="14">
        <f t="shared" si="96"/>
        <v>42094.101145833338</v>
      </c>
      <c r="T3105">
        <f t="shared" si="97"/>
        <v>2015</v>
      </c>
    </row>
    <row r="3106" spans="1:20" ht="48" hidden="1" x14ac:dyDescent="0.2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 s="1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>ROUND(E3106/D3106*100,0)</f>
        <v>1</v>
      </c>
      <c r="P3106" s="13">
        <f>IFERROR(ROUND(E3106/L3106,2),0)</f>
        <v>108</v>
      </c>
      <c r="Q3106" s="18" t="s">
        <v>8319</v>
      </c>
      <c r="R3106" t="s">
        <v>8320</v>
      </c>
      <c r="S3106" s="14">
        <f t="shared" si="96"/>
        <v>42804.034120370372</v>
      </c>
      <c r="T3106">
        <f t="shared" si="97"/>
        <v>2017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 s="16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>ROUND(E3107/D3107*100,0)</f>
        <v>4</v>
      </c>
      <c r="P3107" s="13">
        <f>IFERROR(ROUND(E3107/L3107,2),0)</f>
        <v>26.75</v>
      </c>
      <c r="Q3107" s="18" t="s">
        <v>8313</v>
      </c>
      <c r="R3107" t="s">
        <v>8314</v>
      </c>
      <c r="S3107" s="14">
        <f t="shared" si="96"/>
        <v>41973.740335648152</v>
      </c>
      <c r="T3107">
        <f t="shared" si="97"/>
        <v>2014</v>
      </c>
    </row>
    <row r="3108" spans="1:20" ht="48" x14ac:dyDescent="0.2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 s="16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>ROUND(E3108/D3108*100,0)</f>
        <v>0</v>
      </c>
      <c r="P3108" s="13">
        <f>IFERROR(ROUND(E3108/L3108,2),0)</f>
        <v>26.5</v>
      </c>
      <c r="Q3108" s="18" t="s">
        <v>8308</v>
      </c>
      <c r="R3108" t="s">
        <v>8310</v>
      </c>
      <c r="S3108" s="14">
        <f t="shared" si="96"/>
        <v>42115.656539351854</v>
      </c>
      <c r="T3108">
        <f t="shared" si="97"/>
        <v>2015</v>
      </c>
    </row>
    <row r="3109" spans="1:20" ht="48" x14ac:dyDescent="0.2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 s="16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>ROUND(E3109/D3109*100,0)</f>
        <v>0</v>
      </c>
      <c r="P3109" s="13">
        <f>IFERROR(ROUND(E3109/L3109,2),0)</f>
        <v>53</v>
      </c>
      <c r="Q3109" s="18" t="s">
        <v>8308</v>
      </c>
      <c r="R3109" t="s">
        <v>8342</v>
      </c>
      <c r="S3109" s="14">
        <f t="shared" si="96"/>
        <v>42192.816238425927</v>
      </c>
      <c r="T3109">
        <f t="shared" si="97"/>
        <v>2015</v>
      </c>
    </row>
    <row r="3110" spans="1:20" ht="48" x14ac:dyDescent="0.2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 s="16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>ROUND(E3110/D3110*100,0)</f>
        <v>1</v>
      </c>
      <c r="P3110" s="13">
        <f>IFERROR(ROUND(E3110/L3110,2),0)</f>
        <v>17.670000000000002</v>
      </c>
      <c r="Q3110" s="18" t="s">
        <v>8308</v>
      </c>
      <c r="R3110" t="s">
        <v>8315</v>
      </c>
      <c r="S3110" s="14">
        <f t="shared" si="96"/>
        <v>42408.714814814812</v>
      </c>
      <c r="T3110">
        <f t="shared" si="97"/>
        <v>2016</v>
      </c>
    </row>
    <row r="3111" spans="1:20" ht="80" x14ac:dyDescent="0.2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 s="16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>ROUND(E3111/D3111*100,0)</f>
        <v>1</v>
      </c>
      <c r="P3111" s="13">
        <f>IFERROR(ROUND(E3111/L3111,2),0)</f>
        <v>35.33</v>
      </c>
      <c r="Q3111" s="18" t="s">
        <v>8308</v>
      </c>
      <c r="R3111" t="s">
        <v>8310</v>
      </c>
      <c r="S3111" s="14">
        <f t="shared" si="96"/>
        <v>42061.11583333333</v>
      </c>
      <c r="T3111">
        <f t="shared" si="97"/>
        <v>2015</v>
      </c>
    </row>
    <row r="3112" spans="1:20" ht="48" x14ac:dyDescent="0.2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 s="16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>ROUND(E3112/D3112*100,0)</f>
        <v>1</v>
      </c>
      <c r="P3112" s="13">
        <f>IFERROR(ROUND(E3112/L3112,2),0)</f>
        <v>26.5</v>
      </c>
      <c r="Q3112" s="18" t="s">
        <v>8308</v>
      </c>
      <c r="R3112" t="s">
        <v>8310</v>
      </c>
      <c r="S3112" s="14">
        <f t="shared" si="96"/>
        <v>41836.847615740742</v>
      </c>
      <c r="T3112">
        <f t="shared" si="97"/>
        <v>2014</v>
      </c>
    </row>
    <row r="3113" spans="1:20" ht="32" x14ac:dyDescent="0.2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 s="16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>ROUND(E3113/D3113*100,0)</f>
        <v>424</v>
      </c>
      <c r="P3113" s="13">
        <f>IFERROR(ROUND(E3113/L3113,2),0)</f>
        <v>21.2</v>
      </c>
      <c r="Q3113" s="18" t="s">
        <v>8327</v>
      </c>
      <c r="R3113" t="s">
        <v>8331</v>
      </c>
      <c r="S3113" s="14">
        <f t="shared" si="96"/>
        <v>42141.762800925921</v>
      </c>
      <c r="T3113">
        <f t="shared" si="97"/>
        <v>2015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 s="16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>ROUND(E3114/D3114*100,0)</f>
        <v>0</v>
      </c>
      <c r="P3114" s="13">
        <f>IFERROR(ROUND(E3114/L3114,2),0)</f>
        <v>26.25</v>
      </c>
      <c r="Q3114" s="18" t="s">
        <v>8308</v>
      </c>
      <c r="R3114" t="s">
        <v>8310</v>
      </c>
      <c r="S3114" s="14">
        <f t="shared" si="96"/>
        <v>42384.680925925932</v>
      </c>
      <c r="T3114">
        <f t="shared" si="97"/>
        <v>2016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 s="16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>ROUND(E3115/D3115*100,0)</f>
        <v>0</v>
      </c>
      <c r="P3115" s="13">
        <f>IFERROR(ROUND(E3115/L3115,2),0)</f>
        <v>6.18</v>
      </c>
      <c r="Q3115" s="18" t="s">
        <v>8311</v>
      </c>
      <c r="R3115" t="s">
        <v>8348</v>
      </c>
      <c r="S3115" s="14">
        <f t="shared" si="96"/>
        <v>41941.680567129632</v>
      </c>
      <c r="T3115">
        <f t="shared" si="97"/>
        <v>2014</v>
      </c>
    </row>
    <row r="3116" spans="1:20" ht="48" x14ac:dyDescent="0.2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 s="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>ROUND(E3116/D3116*100,0)</f>
        <v>0</v>
      </c>
      <c r="P3116" s="13">
        <f>IFERROR(ROUND(E3116/L3116,2),0)</f>
        <v>52.5</v>
      </c>
      <c r="Q3116" s="18" t="s">
        <v>8323</v>
      </c>
      <c r="R3116" t="s">
        <v>8324</v>
      </c>
      <c r="S3116" s="14">
        <f t="shared" si="96"/>
        <v>42766.956921296296</v>
      </c>
      <c r="T3116">
        <f t="shared" si="97"/>
        <v>2017</v>
      </c>
    </row>
    <row r="3117" spans="1:20" ht="48" x14ac:dyDescent="0.2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 s="16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>ROUND(E3117/D3117*100,0)</f>
        <v>1</v>
      </c>
      <c r="P3117" s="13">
        <f>IFERROR(ROUND(E3117/L3117,2),0)</f>
        <v>52.5</v>
      </c>
      <c r="Q3117" s="18" t="s">
        <v>8323</v>
      </c>
      <c r="R3117" t="s">
        <v>8326</v>
      </c>
      <c r="S3117" s="14">
        <f t="shared" si="96"/>
        <v>41856.672152777777</v>
      </c>
      <c r="T3117">
        <f t="shared" si="97"/>
        <v>2014</v>
      </c>
    </row>
    <row r="3118" spans="1:20" ht="48" x14ac:dyDescent="0.2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 s="16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>ROUND(E3118/D3118*100,0)</f>
        <v>2</v>
      </c>
      <c r="P3118" s="13">
        <f>IFERROR(ROUND(E3118/L3118,2),0)</f>
        <v>17.5</v>
      </c>
      <c r="Q3118" s="18" t="s">
        <v>8311</v>
      </c>
      <c r="R3118" t="s">
        <v>8352</v>
      </c>
      <c r="S3118" s="14">
        <f t="shared" si="96"/>
        <v>41550.922974537039</v>
      </c>
      <c r="T3118">
        <f t="shared" si="97"/>
        <v>2013</v>
      </c>
    </row>
    <row r="3119" spans="1:20" ht="48" x14ac:dyDescent="0.2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 s="16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>ROUND(E3119/D3119*100,0)</f>
        <v>11</v>
      </c>
      <c r="P3119" s="13">
        <f>IFERROR(ROUND(E3119/L3119,2),0)</f>
        <v>52.5</v>
      </c>
      <c r="Q3119" s="18" t="s">
        <v>8311</v>
      </c>
      <c r="R3119" t="s">
        <v>8356</v>
      </c>
      <c r="S3119" s="14">
        <f t="shared" si="96"/>
        <v>42524.36650462963</v>
      </c>
      <c r="T3119">
        <f t="shared" si="97"/>
        <v>2016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 s="16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>ROUND(E3120/D3120*100,0)</f>
        <v>2</v>
      </c>
      <c r="P3120" s="13">
        <f>IFERROR(ROUND(E3120/L3120,2),0)</f>
        <v>34.67</v>
      </c>
      <c r="Q3120" s="18" t="s">
        <v>8316</v>
      </c>
      <c r="R3120" t="s">
        <v>8334</v>
      </c>
      <c r="S3120" s="14">
        <f t="shared" si="96"/>
        <v>41361.886469907404</v>
      </c>
      <c r="T3120">
        <f t="shared" si="97"/>
        <v>2013</v>
      </c>
    </row>
    <row r="3121" spans="1:20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 s="16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>ROUND(E3121/D3121*100,0)</f>
        <v>1</v>
      </c>
      <c r="P3121" s="13">
        <f>IFERROR(ROUND(E3121/L3121,2),0)</f>
        <v>17</v>
      </c>
      <c r="Q3121" s="18" t="s">
        <v>8308</v>
      </c>
      <c r="R3121" t="s">
        <v>8318</v>
      </c>
      <c r="S3121" s="14">
        <f t="shared" si="96"/>
        <v>42656.717303240745</v>
      </c>
      <c r="T3121">
        <f t="shared" si="97"/>
        <v>2016</v>
      </c>
    </row>
    <row r="3122" spans="1:20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 s="16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>ROUND(E3122/D3122*100,0)</f>
        <v>1</v>
      </c>
      <c r="P3122" s="13">
        <f>IFERROR(ROUND(E3122/L3122,2),0)</f>
        <v>12.75</v>
      </c>
      <c r="Q3122" s="18" t="s">
        <v>8323</v>
      </c>
      <c r="R3122" t="s">
        <v>8335</v>
      </c>
      <c r="S3122" s="14">
        <f t="shared" si="96"/>
        <v>42018.94049768518</v>
      </c>
      <c r="T3122">
        <f t="shared" si="97"/>
        <v>2015</v>
      </c>
    </row>
    <row r="3123" spans="1:20" ht="48" x14ac:dyDescent="0.2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 s="16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>ROUND(E3123/D3123*100,0)</f>
        <v>2</v>
      </c>
      <c r="P3123" s="13">
        <f>IFERROR(ROUND(E3123/L3123,2),0)</f>
        <v>50.5</v>
      </c>
      <c r="Q3123" s="18" t="s">
        <v>8327</v>
      </c>
      <c r="R3123" t="s">
        <v>8350</v>
      </c>
      <c r="S3123" s="14">
        <f t="shared" si="96"/>
        <v>42599.965324074074</v>
      </c>
      <c r="T3123">
        <f t="shared" si="97"/>
        <v>2016</v>
      </c>
    </row>
    <row r="3124" spans="1:20" ht="48" x14ac:dyDescent="0.2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 s="16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>ROUND(E3124/D3124*100,0)</f>
        <v>3</v>
      </c>
      <c r="P3124" s="13">
        <f>IFERROR(ROUND(E3124/L3124,2),0)</f>
        <v>50.5</v>
      </c>
      <c r="Q3124" s="18" t="s">
        <v>8323</v>
      </c>
      <c r="R3124" t="s">
        <v>8326</v>
      </c>
      <c r="S3124" s="14">
        <f t="shared" si="96"/>
        <v>42615.142870370371</v>
      </c>
      <c r="T3124">
        <f t="shared" si="97"/>
        <v>2016</v>
      </c>
    </row>
    <row r="3125" spans="1:20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 s="16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>ROUND(E3125/D3125*100,0)</f>
        <v>13</v>
      </c>
      <c r="P3125" s="13">
        <f>IFERROR(ROUND(E3125/L3125,2),0)</f>
        <v>14.43</v>
      </c>
      <c r="Q3125" s="18" t="s">
        <v>8313</v>
      </c>
      <c r="R3125" t="s">
        <v>8355</v>
      </c>
      <c r="S3125" s="14">
        <f t="shared" si="96"/>
        <v>42472.449467592596</v>
      </c>
      <c r="T3125">
        <f t="shared" si="97"/>
        <v>2016</v>
      </c>
    </row>
    <row r="3126" spans="1:20" ht="48" x14ac:dyDescent="0.2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 s="1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>ROUND(E3126/D3126*100,0)</f>
        <v>144</v>
      </c>
      <c r="P3126" s="13">
        <f>IFERROR(ROUND(E3126/L3126,2),0)</f>
        <v>50.5</v>
      </c>
      <c r="Q3126" s="18" t="s">
        <v>8308</v>
      </c>
      <c r="R3126" t="s">
        <v>8310</v>
      </c>
      <c r="S3126" s="14">
        <f t="shared" si="96"/>
        <v>42683.420312500006</v>
      </c>
      <c r="T3126">
        <f t="shared" si="97"/>
        <v>2016</v>
      </c>
    </row>
    <row r="3127" spans="1:20" ht="48" x14ac:dyDescent="0.2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 s="16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>ROUND(E3127/D3127*100,0)</f>
        <v>0</v>
      </c>
      <c r="P3127" s="13">
        <f>IFERROR(ROUND(E3127/L3127,2),0)</f>
        <v>100</v>
      </c>
      <c r="Q3127" s="18" t="s">
        <v>8319</v>
      </c>
      <c r="R3127" t="s">
        <v>8345</v>
      </c>
      <c r="S3127" s="14">
        <f t="shared" si="96"/>
        <v>41854.747592592597</v>
      </c>
      <c r="T3127">
        <f t="shared" si="97"/>
        <v>2014</v>
      </c>
    </row>
    <row r="3128" spans="1:20" ht="48" x14ac:dyDescent="0.2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 s="16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>ROUND(E3128/D3128*100,0)</f>
        <v>0</v>
      </c>
      <c r="P3128" s="13">
        <f>IFERROR(ROUND(E3128/L3128,2),0)</f>
        <v>100</v>
      </c>
      <c r="Q3128" s="18" t="s">
        <v>8308</v>
      </c>
      <c r="R3128" t="s">
        <v>8310</v>
      </c>
      <c r="S3128" s="14">
        <f t="shared" si="96"/>
        <v>42172.816423611104</v>
      </c>
      <c r="T3128">
        <f t="shared" si="97"/>
        <v>2015</v>
      </c>
    </row>
    <row r="3129" spans="1:20" ht="48" x14ac:dyDescent="0.2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 s="16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>ROUND(E3129/D3129*100,0)</f>
        <v>0</v>
      </c>
      <c r="P3129" s="13">
        <f>IFERROR(ROUND(E3129/L3129,2),0)</f>
        <v>50</v>
      </c>
      <c r="Q3129" s="18" t="s">
        <v>8308</v>
      </c>
      <c r="R3129" t="s">
        <v>8342</v>
      </c>
      <c r="S3129" s="14">
        <f t="shared" si="96"/>
        <v>42063.721817129626</v>
      </c>
      <c r="T3129">
        <f t="shared" si="97"/>
        <v>2015</v>
      </c>
    </row>
    <row r="3130" spans="1:20" ht="48" x14ac:dyDescent="0.2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 s="16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>ROUND(E3130/D3130*100,0)</f>
        <v>0</v>
      </c>
      <c r="P3130" s="13">
        <f>IFERROR(ROUND(E3130/L3130,2),0)</f>
        <v>100</v>
      </c>
      <c r="Q3130" s="18" t="s">
        <v>8311</v>
      </c>
      <c r="R3130" t="s">
        <v>8348</v>
      </c>
      <c r="S3130" s="14">
        <f t="shared" si="96"/>
        <v>42340.360312500001</v>
      </c>
      <c r="T3130">
        <f t="shared" si="97"/>
        <v>2015</v>
      </c>
    </row>
    <row r="3131" spans="1:20" ht="48" x14ac:dyDescent="0.2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 s="16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>ROUND(E3131/D3131*100,0)</f>
        <v>0</v>
      </c>
      <c r="P3131" s="13">
        <f>IFERROR(ROUND(E3131/L3131,2),0)</f>
        <v>50</v>
      </c>
      <c r="Q3131" s="18" t="s">
        <v>8319</v>
      </c>
      <c r="R3131" t="s">
        <v>8345</v>
      </c>
      <c r="S3131" s="14">
        <f t="shared" si="96"/>
        <v>42124.893182870372</v>
      </c>
      <c r="T3131">
        <f t="shared" si="97"/>
        <v>2015</v>
      </c>
    </row>
    <row r="3132" spans="1:20" ht="16" x14ac:dyDescent="0.2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 s="16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>ROUND(E3132/D3132*100,0)</f>
        <v>1</v>
      </c>
      <c r="P3132" s="13">
        <f>IFERROR(ROUND(E3132/L3132,2),0)</f>
        <v>100</v>
      </c>
      <c r="Q3132" s="18" t="s">
        <v>8327</v>
      </c>
      <c r="R3132" t="s">
        <v>8350</v>
      </c>
      <c r="S3132" s="14">
        <f t="shared" si="96"/>
        <v>41227.641724537039</v>
      </c>
      <c r="T3132">
        <f t="shared" si="97"/>
        <v>2012</v>
      </c>
    </row>
    <row r="3133" spans="1:20" ht="48" x14ac:dyDescent="0.2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 s="16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>ROUND(E3133/D3133*100,0)</f>
        <v>1</v>
      </c>
      <c r="P3133" s="13">
        <f>IFERROR(ROUND(E3133/L3133,2),0)</f>
        <v>100</v>
      </c>
      <c r="Q3133" s="18" t="s">
        <v>8319</v>
      </c>
      <c r="R3133" t="s">
        <v>8345</v>
      </c>
      <c r="S3133" s="14">
        <f t="shared" si="96"/>
        <v>42440.650335648148</v>
      </c>
      <c r="T3133">
        <f t="shared" si="97"/>
        <v>2016</v>
      </c>
    </row>
    <row r="3134" spans="1:20" ht="32" x14ac:dyDescent="0.2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 s="16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>ROUND(E3134/D3134*100,0)</f>
        <v>1</v>
      </c>
      <c r="P3134" s="13">
        <f>IFERROR(ROUND(E3134/L3134,2),0)</f>
        <v>100</v>
      </c>
      <c r="Q3134" s="18" t="s">
        <v>8323</v>
      </c>
      <c r="R3134" t="s">
        <v>8324</v>
      </c>
      <c r="S3134" s="14">
        <f t="shared" si="96"/>
        <v>42132.9143287037</v>
      </c>
      <c r="T3134">
        <f t="shared" si="97"/>
        <v>2015</v>
      </c>
    </row>
    <row r="3135" spans="1:20" ht="48" x14ac:dyDescent="0.2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 s="16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>ROUND(E3135/D3135*100,0)</f>
        <v>2</v>
      </c>
      <c r="P3135" s="13">
        <f>IFERROR(ROUND(E3135/L3135,2),0)</f>
        <v>100</v>
      </c>
      <c r="Q3135" s="18" t="s">
        <v>8321</v>
      </c>
      <c r="R3135" t="s">
        <v>8325</v>
      </c>
      <c r="S3135" s="14">
        <f t="shared" si="96"/>
        <v>42079.628344907411</v>
      </c>
      <c r="T3135">
        <f t="shared" si="97"/>
        <v>2015</v>
      </c>
    </row>
    <row r="3136" spans="1:20" ht="32" x14ac:dyDescent="0.2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 s="1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>ROUND(E3136/D3136*100,0)</f>
        <v>2</v>
      </c>
      <c r="P3136" s="13">
        <f>IFERROR(ROUND(E3136/L3136,2),0)</f>
        <v>100</v>
      </c>
      <c r="Q3136" s="18" t="s">
        <v>8308</v>
      </c>
      <c r="R3136" t="s">
        <v>8342</v>
      </c>
      <c r="S3136" s="14">
        <f t="shared" si="96"/>
        <v>42073.798171296294</v>
      </c>
      <c r="T3136">
        <f t="shared" si="97"/>
        <v>2015</v>
      </c>
    </row>
    <row r="3137" spans="1:20" ht="48" x14ac:dyDescent="0.2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 s="16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>ROUND(E3137/D3137*100,0)</f>
        <v>2</v>
      </c>
      <c r="P3137" s="13">
        <f>IFERROR(ROUND(E3137/L3137,2),0)</f>
        <v>25</v>
      </c>
      <c r="Q3137" s="18" t="s">
        <v>8311</v>
      </c>
      <c r="R3137" t="s">
        <v>8356</v>
      </c>
      <c r="S3137" s="14">
        <f t="shared" si="96"/>
        <v>40736.668032407404</v>
      </c>
      <c r="T3137">
        <f t="shared" si="97"/>
        <v>2011</v>
      </c>
    </row>
    <row r="3138" spans="1:20" ht="48" x14ac:dyDescent="0.2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 s="16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>ROUND(E3138/D3138*100,0)</f>
        <v>2</v>
      </c>
      <c r="P3138" s="13">
        <f>IFERROR(ROUND(E3138/L3138,2),0)</f>
        <v>25</v>
      </c>
      <c r="Q3138" s="18" t="s">
        <v>8323</v>
      </c>
      <c r="R3138" t="s">
        <v>8326</v>
      </c>
      <c r="S3138" s="14">
        <f t="shared" si="96"/>
        <v>41858.214629629627</v>
      </c>
      <c r="T3138">
        <f t="shared" si="97"/>
        <v>2014</v>
      </c>
    </row>
    <row r="3139" spans="1:20" ht="48" x14ac:dyDescent="0.2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 s="16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>ROUND(E3139/D3139*100,0)</f>
        <v>3</v>
      </c>
      <c r="P3139" s="13">
        <f>IFERROR(ROUND(E3139/L3139,2),0)</f>
        <v>10</v>
      </c>
      <c r="Q3139" s="18" t="s">
        <v>8316</v>
      </c>
      <c r="R3139" t="s">
        <v>8334</v>
      </c>
      <c r="S3139" s="14">
        <f t="shared" ref="S3139:S3202" si="98">(((J3139/60)/60)/24)+DATE(1970,1,1)</f>
        <v>42384.110775462963</v>
      </c>
      <c r="T3139">
        <f t="shared" ref="T3139:T3202" si="99">YEAR(S3139)</f>
        <v>2016</v>
      </c>
    </row>
    <row r="3140" spans="1:20" ht="48" x14ac:dyDescent="0.2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 s="16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>ROUND(E3140/D3140*100,0)</f>
        <v>3</v>
      </c>
      <c r="P3140" s="13">
        <f>IFERROR(ROUND(E3140/L3140,2),0)</f>
        <v>100</v>
      </c>
      <c r="Q3140" s="18" t="s">
        <v>8311</v>
      </c>
      <c r="R3140" t="s">
        <v>8349</v>
      </c>
      <c r="S3140" s="14">
        <f t="shared" si="98"/>
        <v>40672.729872685188</v>
      </c>
      <c r="T3140">
        <f t="shared" si="99"/>
        <v>2011</v>
      </c>
    </row>
    <row r="3141" spans="1:20" ht="48" x14ac:dyDescent="0.2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 s="16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>ROUND(E3141/D3141*100,0)</f>
        <v>4</v>
      </c>
      <c r="P3141" s="13">
        <f>IFERROR(ROUND(E3141/L3141,2),0)</f>
        <v>33.33</v>
      </c>
      <c r="Q3141" s="18" t="s">
        <v>8319</v>
      </c>
      <c r="R3141" t="s">
        <v>8345</v>
      </c>
      <c r="S3141" s="14">
        <f t="shared" si="98"/>
        <v>42656.86137731481</v>
      </c>
      <c r="T3141">
        <f t="shared" si="99"/>
        <v>2016</v>
      </c>
    </row>
    <row r="3142" spans="1:20" ht="48" x14ac:dyDescent="0.2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 s="16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>ROUND(E3142/D3142*100,0)</f>
        <v>4</v>
      </c>
      <c r="P3142" s="13">
        <f>IFERROR(ROUND(E3142/L3142,2),0)</f>
        <v>100</v>
      </c>
      <c r="Q3142" s="18" t="s">
        <v>8313</v>
      </c>
      <c r="R3142" t="s">
        <v>8355</v>
      </c>
      <c r="S3142" s="14">
        <f t="shared" si="98"/>
        <v>41871.65315972222</v>
      </c>
      <c r="T3142">
        <f t="shared" si="99"/>
        <v>2014</v>
      </c>
    </row>
    <row r="3143" spans="1:20" ht="48" x14ac:dyDescent="0.2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 s="16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>ROUND(E3143/D3143*100,0)</f>
        <v>5</v>
      </c>
      <c r="P3143" s="13">
        <f>IFERROR(ROUND(E3143/L3143,2),0)</f>
        <v>100</v>
      </c>
      <c r="Q3143" s="18" t="s">
        <v>8311</v>
      </c>
      <c r="R3143" t="s">
        <v>8348</v>
      </c>
      <c r="S3143" s="14">
        <f t="shared" si="98"/>
        <v>42360.437152777777</v>
      </c>
      <c r="T3143">
        <f t="shared" si="99"/>
        <v>2015</v>
      </c>
    </row>
    <row r="3144" spans="1:20" ht="16" x14ac:dyDescent="0.2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 s="16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>ROUND(E3144/D3144*100,0)</f>
        <v>5</v>
      </c>
      <c r="P3144" s="13">
        <f>IFERROR(ROUND(E3144/L3144,2),0)</f>
        <v>100</v>
      </c>
      <c r="Q3144" s="18" t="s">
        <v>8323</v>
      </c>
      <c r="R3144" t="s">
        <v>8326</v>
      </c>
      <c r="S3144" s="14">
        <f t="shared" si="98"/>
        <v>41914.590011574073</v>
      </c>
      <c r="T3144">
        <f t="shared" si="99"/>
        <v>2014</v>
      </c>
    </row>
    <row r="3145" spans="1:20" ht="32" x14ac:dyDescent="0.2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 s="16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>ROUND(E3145/D3145*100,0)</f>
        <v>8</v>
      </c>
      <c r="P3145" s="13">
        <f>IFERROR(ROUND(E3145/L3145,2),0)</f>
        <v>100</v>
      </c>
      <c r="Q3145" s="18" t="s">
        <v>8311</v>
      </c>
      <c r="R3145" t="s">
        <v>8352</v>
      </c>
      <c r="S3145" s="14">
        <f t="shared" si="98"/>
        <v>41991.713460648149</v>
      </c>
      <c r="T3145">
        <f t="shared" si="99"/>
        <v>2014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 s="1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>ROUND(E3146/D3146*100,0)</f>
        <v>10</v>
      </c>
      <c r="P3146" s="13">
        <f>IFERROR(ROUND(E3146/L3146,2),0)</f>
        <v>100</v>
      </c>
      <c r="Q3146" s="18" t="s">
        <v>8323</v>
      </c>
      <c r="R3146" t="s">
        <v>8326</v>
      </c>
      <c r="S3146" s="14">
        <f t="shared" si="98"/>
        <v>42203.677766203706</v>
      </c>
      <c r="T3146">
        <f t="shared" si="99"/>
        <v>2015</v>
      </c>
    </row>
    <row r="3147" spans="1:20" ht="48" x14ac:dyDescent="0.2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 s="16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>ROUND(E3147/D3147*100,0)</f>
        <v>10</v>
      </c>
      <c r="P3147" s="13">
        <f>IFERROR(ROUND(E3147/L3147,2),0)</f>
        <v>16.670000000000002</v>
      </c>
      <c r="Q3147" s="18" t="s">
        <v>8323</v>
      </c>
      <c r="R3147" t="s">
        <v>8326</v>
      </c>
      <c r="S3147" s="14">
        <f t="shared" si="98"/>
        <v>42188.83293981482</v>
      </c>
      <c r="T3147">
        <f t="shared" si="99"/>
        <v>2015</v>
      </c>
    </row>
    <row r="3148" spans="1:20" ht="48" x14ac:dyDescent="0.2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 s="16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>ROUND(E3148/D3148*100,0)</f>
        <v>17</v>
      </c>
      <c r="P3148" s="13">
        <f>IFERROR(ROUND(E3148/L3148,2),0)</f>
        <v>33.33</v>
      </c>
      <c r="Q3148" s="18" t="s">
        <v>8323</v>
      </c>
      <c r="R3148" t="s">
        <v>8326</v>
      </c>
      <c r="S3148" s="14">
        <f t="shared" si="98"/>
        <v>42057.190960648149</v>
      </c>
      <c r="T3148">
        <f t="shared" si="99"/>
        <v>2015</v>
      </c>
    </row>
    <row r="3149" spans="1:20" ht="48" x14ac:dyDescent="0.2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 s="16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>ROUND(E3149/D3149*100,0)</f>
        <v>20</v>
      </c>
      <c r="P3149" s="13">
        <f>IFERROR(ROUND(E3149/L3149,2),0)</f>
        <v>100</v>
      </c>
      <c r="Q3149" s="18" t="s">
        <v>8323</v>
      </c>
      <c r="R3149" t="s">
        <v>8335</v>
      </c>
      <c r="S3149" s="14">
        <f t="shared" si="98"/>
        <v>41946.936909722222</v>
      </c>
      <c r="T3149">
        <f t="shared" si="99"/>
        <v>2014</v>
      </c>
    </row>
    <row r="3150" spans="1:20" ht="32" x14ac:dyDescent="0.2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 s="16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>ROUND(E3150/D3150*100,0)</f>
        <v>20</v>
      </c>
      <c r="P3150" s="13">
        <f>IFERROR(ROUND(E3150/L3150,2),0)</f>
        <v>100</v>
      </c>
      <c r="Q3150" s="18" t="s">
        <v>8323</v>
      </c>
      <c r="R3150" t="s">
        <v>8326</v>
      </c>
      <c r="S3150" s="14">
        <f t="shared" si="98"/>
        <v>42125.644467592589</v>
      </c>
      <c r="T3150">
        <f t="shared" si="99"/>
        <v>2015</v>
      </c>
    </row>
    <row r="3151" spans="1:20" ht="48" x14ac:dyDescent="0.2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 s="16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>ROUND(E3151/D3151*100,0)</f>
        <v>100</v>
      </c>
      <c r="P3151" s="13">
        <f>IFERROR(ROUND(E3151/L3151,2),0)</f>
        <v>20</v>
      </c>
      <c r="Q3151" s="18" t="s">
        <v>8323</v>
      </c>
      <c r="R3151" t="s">
        <v>8326</v>
      </c>
      <c r="S3151" s="14">
        <f t="shared" si="98"/>
        <v>42649.54923611111</v>
      </c>
      <c r="T3151">
        <f t="shared" si="99"/>
        <v>2016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 s="16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>ROUND(E3152/D3152*100,0)</f>
        <v>1</v>
      </c>
      <c r="P3152" s="13">
        <f>IFERROR(ROUND(E3152/L3152,2),0)</f>
        <v>24</v>
      </c>
      <c r="Q3152" s="18" t="s">
        <v>8323</v>
      </c>
      <c r="R3152" t="s">
        <v>8326</v>
      </c>
      <c r="S3152" s="14">
        <f t="shared" si="98"/>
        <v>42802.718784722223</v>
      </c>
      <c r="T3152">
        <f t="shared" si="99"/>
        <v>2017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 s="16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>ROUND(E3153/D3153*100,0)</f>
        <v>1</v>
      </c>
      <c r="P3153" s="13">
        <f>IFERROR(ROUND(E3153/L3153,2),0)</f>
        <v>10.56</v>
      </c>
      <c r="Q3153" s="18" t="s">
        <v>8308</v>
      </c>
      <c r="R3153" t="s">
        <v>8310</v>
      </c>
      <c r="S3153" s="14">
        <f t="shared" si="98"/>
        <v>42636.645358796297</v>
      </c>
      <c r="T3153">
        <f t="shared" si="99"/>
        <v>2016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 s="16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>ROUND(E3154/D3154*100,0)</f>
        <v>2</v>
      </c>
      <c r="P3154" s="13">
        <f>IFERROR(ROUND(E3154/L3154,2),0)</f>
        <v>15.83</v>
      </c>
      <c r="Q3154" s="18" t="s">
        <v>8323</v>
      </c>
      <c r="R3154" t="s">
        <v>8326</v>
      </c>
      <c r="S3154" s="14">
        <f t="shared" si="98"/>
        <v>41781.045173611114</v>
      </c>
      <c r="T3154">
        <f t="shared" si="99"/>
        <v>2014</v>
      </c>
    </row>
    <row r="3155" spans="1:20" ht="48" x14ac:dyDescent="0.2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 s="16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>ROUND(E3155/D3155*100,0)</f>
        <v>3</v>
      </c>
      <c r="P3155" s="13">
        <f>IFERROR(ROUND(E3155/L3155,2),0)</f>
        <v>23.75</v>
      </c>
      <c r="Q3155" s="18" t="s">
        <v>8323</v>
      </c>
      <c r="R3155" t="s">
        <v>8326</v>
      </c>
      <c r="S3155" s="14">
        <f t="shared" si="98"/>
        <v>42446.060694444444</v>
      </c>
      <c r="T3155">
        <f t="shared" si="99"/>
        <v>2016</v>
      </c>
    </row>
    <row r="3156" spans="1:20" ht="48" x14ac:dyDescent="0.2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 s="1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>ROUND(E3156/D3156*100,0)</f>
        <v>6</v>
      </c>
      <c r="P3156" s="13">
        <f>IFERROR(ROUND(E3156/L3156,2),0)</f>
        <v>9.5</v>
      </c>
      <c r="Q3156" s="18" t="s">
        <v>8323</v>
      </c>
      <c r="R3156" t="s">
        <v>8326</v>
      </c>
      <c r="S3156" s="14">
        <f t="shared" si="98"/>
        <v>41920.963472222218</v>
      </c>
      <c r="T3156">
        <f t="shared" si="99"/>
        <v>2014</v>
      </c>
    </row>
    <row r="3157" spans="1:20" ht="48" x14ac:dyDescent="0.2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 s="16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>ROUND(E3157/D3157*100,0)</f>
        <v>3</v>
      </c>
      <c r="P3157" s="13">
        <f>IFERROR(ROUND(E3157/L3157,2),0)</f>
        <v>15.67</v>
      </c>
      <c r="Q3157" s="18" t="s">
        <v>8323</v>
      </c>
      <c r="R3157" t="s">
        <v>8326</v>
      </c>
      <c r="S3157" s="14">
        <f t="shared" si="98"/>
        <v>42029.135879629626</v>
      </c>
      <c r="T3157">
        <f t="shared" si="99"/>
        <v>2015</v>
      </c>
    </row>
    <row r="3158" spans="1:20" ht="48" x14ac:dyDescent="0.2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 s="16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>ROUND(E3158/D3158*100,0)</f>
        <v>4</v>
      </c>
      <c r="P3158" s="13">
        <f>IFERROR(ROUND(E3158/L3158,2),0)</f>
        <v>23.5</v>
      </c>
      <c r="Q3158" s="18" t="s">
        <v>8313</v>
      </c>
      <c r="R3158" t="s">
        <v>8355</v>
      </c>
      <c r="S3158" s="14">
        <f t="shared" si="98"/>
        <v>41936.020752314813</v>
      </c>
      <c r="T3158">
        <f t="shared" si="99"/>
        <v>2014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 s="16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>ROUND(E3159/D3159*100,0)</f>
        <v>9</v>
      </c>
      <c r="P3159" s="13">
        <f>IFERROR(ROUND(E3159/L3159,2),0)</f>
        <v>31</v>
      </c>
      <c r="Q3159" s="18" t="s">
        <v>8313</v>
      </c>
      <c r="R3159" t="s">
        <v>8351</v>
      </c>
      <c r="S3159" s="14">
        <f t="shared" si="98"/>
        <v>42246.789965277778</v>
      </c>
      <c r="T3159">
        <f t="shared" si="99"/>
        <v>2015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 s="16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>ROUND(E3160/D3160*100,0)</f>
        <v>1</v>
      </c>
      <c r="P3160" s="13">
        <f>IFERROR(ROUND(E3160/L3160,2),0)</f>
        <v>15.33</v>
      </c>
      <c r="Q3160" s="18" t="s">
        <v>8321</v>
      </c>
      <c r="R3160" t="s">
        <v>8337</v>
      </c>
      <c r="S3160" s="14">
        <f t="shared" si="98"/>
        <v>41968.172106481477</v>
      </c>
      <c r="T3160">
        <f t="shared" si="99"/>
        <v>2014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 s="16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>ROUND(E3161/D3161*100,0)</f>
        <v>0</v>
      </c>
      <c r="P3161" s="13">
        <f>IFERROR(ROUND(E3161/L3161,2),0)</f>
        <v>22.75</v>
      </c>
      <c r="Q3161" s="18" t="s">
        <v>8308</v>
      </c>
      <c r="R3161" t="s">
        <v>8315</v>
      </c>
      <c r="S3161" s="14">
        <f t="shared" si="98"/>
        <v>42551.884189814817</v>
      </c>
      <c r="T3161">
        <f t="shared" si="99"/>
        <v>2016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 s="16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>ROUND(E3162/D3162*100,0)</f>
        <v>0</v>
      </c>
      <c r="P3162" s="13">
        <f>IFERROR(ROUND(E3162/L3162,2),0)</f>
        <v>90</v>
      </c>
      <c r="Q3162" s="18" t="s">
        <v>8308</v>
      </c>
      <c r="R3162" t="s">
        <v>8342</v>
      </c>
      <c r="S3162" s="14">
        <f t="shared" si="98"/>
        <v>42384.306840277779</v>
      </c>
      <c r="T3162">
        <f t="shared" si="99"/>
        <v>2016</v>
      </c>
    </row>
    <row r="3163" spans="1:20" ht="32" x14ac:dyDescent="0.2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 s="16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>ROUND(E3163/D3163*100,0)</f>
        <v>0</v>
      </c>
      <c r="P3163" s="13">
        <f>IFERROR(ROUND(E3163/L3163,2),0)</f>
        <v>30</v>
      </c>
      <c r="Q3163" s="18" t="s">
        <v>8311</v>
      </c>
      <c r="R3163" t="s">
        <v>8356</v>
      </c>
      <c r="S3163" s="14">
        <f t="shared" si="98"/>
        <v>41373.579675925925</v>
      </c>
      <c r="T3163">
        <f t="shared" si="99"/>
        <v>2013</v>
      </c>
    </row>
    <row r="3164" spans="1:20" ht="48" x14ac:dyDescent="0.2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 s="16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>ROUND(E3164/D3164*100,0)</f>
        <v>0</v>
      </c>
      <c r="P3164" s="13">
        <f>IFERROR(ROUND(E3164/L3164,2),0)</f>
        <v>30</v>
      </c>
      <c r="Q3164" s="18" t="s">
        <v>8327</v>
      </c>
      <c r="R3164" t="s">
        <v>8350</v>
      </c>
      <c r="S3164" s="14">
        <f t="shared" si="98"/>
        <v>41829.965532407405</v>
      </c>
      <c r="T3164">
        <f t="shared" si="99"/>
        <v>2014</v>
      </c>
    </row>
    <row r="3165" spans="1:20" ht="48" x14ac:dyDescent="0.2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 s="16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>ROUND(E3165/D3165*100,0)</f>
        <v>1</v>
      </c>
      <c r="P3165" s="13">
        <f>IFERROR(ROUND(E3165/L3165,2),0)</f>
        <v>22.5</v>
      </c>
      <c r="Q3165" s="18" t="s">
        <v>8308</v>
      </c>
      <c r="R3165" t="s">
        <v>8310</v>
      </c>
      <c r="S3165" s="14">
        <f t="shared" si="98"/>
        <v>42752.845451388886</v>
      </c>
      <c r="T3165">
        <f t="shared" si="99"/>
        <v>2017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 s="1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>ROUND(E3166/D3166*100,0)</f>
        <v>1</v>
      </c>
      <c r="P3166" s="13">
        <f>IFERROR(ROUND(E3166/L3166,2),0)</f>
        <v>18</v>
      </c>
      <c r="Q3166" s="18" t="s">
        <v>8319</v>
      </c>
      <c r="R3166" t="s">
        <v>8345</v>
      </c>
      <c r="S3166" s="14">
        <f t="shared" si="98"/>
        <v>41809.754016203704</v>
      </c>
      <c r="T3166">
        <f t="shared" si="99"/>
        <v>2014</v>
      </c>
    </row>
    <row r="3167" spans="1:20" ht="48" x14ac:dyDescent="0.2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 s="16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>ROUND(E3167/D3167*100,0)</f>
        <v>2</v>
      </c>
      <c r="P3167" s="13">
        <f>IFERROR(ROUND(E3167/L3167,2),0)</f>
        <v>30</v>
      </c>
      <c r="Q3167" s="18" t="s">
        <v>8323</v>
      </c>
      <c r="R3167" t="s">
        <v>8326</v>
      </c>
      <c r="S3167" s="14">
        <f t="shared" si="98"/>
        <v>42358.684872685189</v>
      </c>
      <c r="T3167">
        <f t="shared" si="99"/>
        <v>2015</v>
      </c>
    </row>
    <row r="3168" spans="1:20" ht="48" x14ac:dyDescent="0.2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 s="16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>ROUND(E3168/D3168*100,0)</f>
        <v>5</v>
      </c>
      <c r="P3168" s="13">
        <f>IFERROR(ROUND(E3168/L3168,2),0)</f>
        <v>18</v>
      </c>
      <c r="Q3168" s="18" t="s">
        <v>8327</v>
      </c>
      <c r="R3168" t="s">
        <v>8350</v>
      </c>
      <c r="S3168" s="14">
        <f t="shared" si="98"/>
        <v>40921.117662037039</v>
      </c>
      <c r="T3168">
        <f t="shared" si="99"/>
        <v>2012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 s="16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>ROUND(E3169/D3169*100,0)</f>
        <v>0</v>
      </c>
      <c r="P3169" s="13">
        <f>IFERROR(ROUND(E3169/L3169,2),0)</f>
        <v>17.2</v>
      </c>
      <c r="Q3169" s="18" t="s">
        <v>8319</v>
      </c>
      <c r="R3169" t="s">
        <v>8357</v>
      </c>
      <c r="S3169" s="14">
        <f t="shared" si="98"/>
        <v>41858.825439814813</v>
      </c>
      <c r="T3169">
        <f t="shared" si="99"/>
        <v>2014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 s="16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>ROUND(E3170/D3170*100,0)</f>
        <v>29</v>
      </c>
      <c r="P3170" s="13">
        <f>IFERROR(ROUND(E3170/L3170,2),0)</f>
        <v>14.33</v>
      </c>
      <c r="Q3170" s="18" t="s">
        <v>8323</v>
      </c>
      <c r="R3170" t="s">
        <v>8326</v>
      </c>
      <c r="S3170" s="14">
        <f t="shared" si="98"/>
        <v>42512.626747685179</v>
      </c>
      <c r="T3170">
        <f t="shared" si="99"/>
        <v>2016</v>
      </c>
    </row>
    <row r="3171" spans="1:20" ht="32" x14ac:dyDescent="0.2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 s="16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>ROUND(E3171/D3171*100,0)</f>
        <v>0</v>
      </c>
      <c r="P3171" s="13">
        <f>IFERROR(ROUND(E3171/L3171,2),0)</f>
        <v>21.25</v>
      </c>
      <c r="Q3171" s="18" t="s">
        <v>8316</v>
      </c>
      <c r="R3171" t="s">
        <v>8334</v>
      </c>
      <c r="S3171" s="14">
        <f t="shared" si="98"/>
        <v>41832.086377314816</v>
      </c>
      <c r="T3171">
        <f t="shared" si="99"/>
        <v>2014</v>
      </c>
    </row>
    <row r="3172" spans="1:20" ht="48" x14ac:dyDescent="0.2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 s="16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>ROUND(E3172/D3172*100,0)</f>
        <v>0</v>
      </c>
      <c r="P3172" s="13">
        <f>IFERROR(ROUND(E3172/L3172,2),0)</f>
        <v>21.25</v>
      </c>
      <c r="Q3172" s="18" t="s">
        <v>8308</v>
      </c>
      <c r="R3172" t="s">
        <v>8318</v>
      </c>
      <c r="S3172" s="14">
        <f t="shared" si="98"/>
        <v>41767.587094907409</v>
      </c>
      <c r="T3172">
        <f t="shared" si="99"/>
        <v>2014</v>
      </c>
    </row>
    <row r="3173" spans="1:20" ht="48" x14ac:dyDescent="0.2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 s="16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>ROUND(E3173/D3173*100,0)</f>
        <v>1</v>
      </c>
      <c r="P3173" s="13">
        <f>IFERROR(ROUND(E3173/L3173,2),0)</f>
        <v>5.31</v>
      </c>
      <c r="Q3173" s="18" t="s">
        <v>8316</v>
      </c>
      <c r="R3173" t="s">
        <v>8334</v>
      </c>
      <c r="S3173" s="14">
        <f t="shared" si="98"/>
        <v>41018.711863425924</v>
      </c>
      <c r="T3173">
        <f t="shared" si="99"/>
        <v>2012</v>
      </c>
    </row>
    <row r="3174" spans="1:20" ht="48" x14ac:dyDescent="0.2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 s="16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>ROUND(E3174/D3174*100,0)</f>
        <v>1</v>
      </c>
      <c r="P3174" s="13">
        <f>IFERROR(ROUND(E3174/L3174,2),0)</f>
        <v>42.5</v>
      </c>
      <c r="Q3174" s="18" t="s">
        <v>8311</v>
      </c>
      <c r="R3174" t="s">
        <v>8349</v>
      </c>
      <c r="S3174" s="14">
        <f t="shared" si="98"/>
        <v>41652.742488425924</v>
      </c>
      <c r="T3174">
        <f t="shared" si="99"/>
        <v>2014</v>
      </c>
    </row>
    <row r="3175" spans="1:20" ht="48" hidden="1" x14ac:dyDescent="0.2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 s="16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>ROUND(E3175/D3175*100,0)</f>
        <v>3</v>
      </c>
      <c r="P3175" s="13">
        <f>IFERROR(ROUND(E3175/L3175,2),0)</f>
        <v>21.25</v>
      </c>
      <c r="Q3175" s="18" t="s">
        <v>8319</v>
      </c>
      <c r="R3175" t="s">
        <v>8320</v>
      </c>
      <c r="S3175" s="14">
        <f t="shared" si="98"/>
        <v>42804.895474537043</v>
      </c>
      <c r="T3175">
        <f t="shared" si="99"/>
        <v>2017</v>
      </c>
    </row>
    <row r="3176" spans="1:20" ht="48" x14ac:dyDescent="0.2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 s="1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>ROUND(E3176/D3176*100,0)</f>
        <v>5</v>
      </c>
      <c r="P3176" s="13">
        <f>IFERROR(ROUND(E3176/L3176,2),0)</f>
        <v>21.25</v>
      </c>
      <c r="Q3176" s="18" t="s">
        <v>8327</v>
      </c>
      <c r="R3176" t="s">
        <v>8330</v>
      </c>
      <c r="S3176" s="14">
        <f t="shared" si="98"/>
        <v>41841.56381944444</v>
      </c>
      <c r="T3176">
        <f t="shared" si="99"/>
        <v>2014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 s="16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>ROUND(E3177/D3177*100,0)</f>
        <v>6</v>
      </c>
      <c r="P3177" s="13">
        <f>IFERROR(ROUND(E3177/L3177,2),0)</f>
        <v>12.14</v>
      </c>
      <c r="Q3177" s="18" t="s">
        <v>8319</v>
      </c>
      <c r="R3177" t="s">
        <v>8345</v>
      </c>
      <c r="S3177" s="14">
        <f t="shared" si="98"/>
        <v>42510.341631944444</v>
      </c>
      <c r="T3177">
        <f t="shared" si="99"/>
        <v>2016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 s="16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>ROUND(E3178/D3178*100,0)</f>
        <v>8</v>
      </c>
      <c r="P3178" s="13">
        <f>IFERROR(ROUND(E3178/L3178,2),0)</f>
        <v>10.38</v>
      </c>
      <c r="Q3178" s="18" t="s">
        <v>8316</v>
      </c>
      <c r="R3178" t="s">
        <v>8334</v>
      </c>
      <c r="S3178" s="14">
        <f t="shared" si="98"/>
        <v>42333.598530092597</v>
      </c>
      <c r="T3178">
        <f t="shared" si="99"/>
        <v>2015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 s="16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>ROUND(E3179/D3179*100,0)</f>
        <v>3</v>
      </c>
      <c r="P3179" s="13">
        <f>IFERROR(ROUND(E3179/L3179,2),0)</f>
        <v>20.5</v>
      </c>
      <c r="Q3179" s="18" t="s">
        <v>8321</v>
      </c>
      <c r="R3179" t="s">
        <v>8339</v>
      </c>
      <c r="S3179" s="14">
        <f t="shared" si="98"/>
        <v>41753.758043981477</v>
      </c>
      <c r="T3179">
        <f t="shared" si="99"/>
        <v>2014</v>
      </c>
    </row>
    <row r="3180" spans="1:20" ht="48" x14ac:dyDescent="0.2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 s="16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>ROUND(E3180/D3180*100,0)</f>
        <v>0</v>
      </c>
      <c r="P3180" s="13">
        <f>IFERROR(ROUND(E3180/L3180,2),0)</f>
        <v>20.5</v>
      </c>
      <c r="Q3180" s="18" t="s">
        <v>8308</v>
      </c>
      <c r="R3180" t="s">
        <v>8342</v>
      </c>
      <c r="S3180" s="14">
        <f t="shared" si="98"/>
        <v>41961.18913194444</v>
      </c>
      <c r="T3180">
        <f t="shared" si="99"/>
        <v>2014</v>
      </c>
    </row>
    <row r="3181" spans="1:20" ht="48" x14ac:dyDescent="0.2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 s="16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>ROUND(E3181/D3181*100,0)</f>
        <v>1</v>
      </c>
      <c r="P3181" s="13">
        <f>IFERROR(ROUND(E3181/L3181,2),0)</f>
        <v>16.399999999999999</v>
      </c>
      <c r="Q3181" s="18" t="s">
        <v>8321</v>
      </c>
      <c r="R3181" t="s">
        <v>8339</v>
      </c>
      <c r="S3181" s="14">
        <f t="shared" si="98"/>
        <v>41938.717256944445</v>
      </c>
      <c r="T3181">
        <f t="shared" si="99"/>
        <v>2014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 s="16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>ROUND(E3182/D3182*100,0)</f>
        <v>0</v>
      </c>
      <c r="P3182" s="13">
        <f>IFERROR(ROUND(E3182/L3182,2),0)</f>
        <v>20.25</v>
      </c>
      <c r="Q3182" s="18" t="s">
        <v>8321</v>
      </c>
      <c r="R3182" t="s">
        <v>8337</v>
      </c>
      <c r="S3182" s="14">
        <f t="shared" si="98"/>
        <v>42168.559432870374</v>
      </c>
      <c r="T3182">
        <f t="shared" si="99"/>
        <v>2015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 s="16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>ROUND(E3183/D3183*100,0)</f>
        <v>3</v>
      </c>
      <c r="P3183" s="13">
        <f>IFERROR(ROUND(E3183/L3183,2),0)</f>
        <v>16.2</v>
      </c>
      <c r="Q3183" s="18" t="s">
        <v>8316</v>
      </c>
      <c r="R3183" t="s">
        <v>8334</v>
      </c>
      <c r="S3183" s="14">
        <f t="shared" si="98"/>
        <v>41661.381041666667</v>
      </c>
      <c r="T3183">
        <f t="shared" si="99"/>
        <v>2014</v>
      </c>
    </row>
    <row r="3184" spans="1:20" ht="48" x14ac:dyDescent="0.2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 s="16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>ROUND(E3184/D3184*100,0)</f>
        <v>1</v>
      </c>
      <c r="P3184" s="13">
        <f>IFERROR(ROUND(E3184/L3184,2),0)</f>
        <v>20</v>
      </c>
      <c r="Q3184" s="18" t="s">
        <v>8311</v>
      </c>
      <c r="R3184" t="s">
        <v>8349</v>
      </c>
      <c r="S3184" s="14">
        <f t="shared" si="98"/>
        <v>42144.769479166673</v>
      </c>
      <c r="T3184">
        <f t="shared" si="99"/>
        <v>2015</v>
      </c>
    </row>
    <row r="3185" spans="1:20" ht="48" x14ac:dyDescent="0.2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 s="16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>ROUND(E3185/D3185*100,0)</f>
        <v>1</v>
      </c>
      <c r="P3185" s="13">
        <f>IFERROR(ROUND(E3185/L3185,2),0)</f>
        <v>20</v>
      </c>
      <c r="Q3185" s="18" t="s">
        <v>8308</v>
      </c>
      <c r="R3185" t="s">
        <v>8342</v>
      </c>
      <c r="S3185" s="14">
        <f t="shared" si="98"/>
        <v>42632.443368055552</v>
      </c>
      <c r="T3185">
        <f t="shared" si="99"/>
        <v>2016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 s="1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>ROUND(E3186/D3186*100,0)</f>
        <v>8</v>
      </c>
      <c r="P3186" s="13">
        <f>IFERROR(ROUND(E3186/L3186,2),0)</f>
        <v>11.43</v>
      </c>
      <c r="Q3186" s="18" t="s">
        <v>8319</v>
      </c>
      <c r="R3186" t="s">
        <v>8320</v>
      </c>
      <c r="S3186" s="14">
        <f t="shared" si="98"/>
        <v>42794.022349537037</v>
      </c>
      <c r="T3186">
        <f t="shared" si="99"/>
        <v>2017</v>
      </c>
    </row>
    <row r="3187" spans="1:20" ht="48" x14ac:dyDescent="0.2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 s="16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>ROUND(E3187/D3187*100,0)</f>
        <v>11</v>
      </c>
      <c r="P3187" s="13">
        <f>IFERROR(ROUND(E3187/L3187,2),0)</f>
        <v>40</v>
      </c>
      <c r="Q3187" s="18" t="s">
        <v>8323</v>
      </c>
      <c r="R3187" t="s">
        <v>8326</v>
      </c>
      <c r="S3187" s="14">
        <f t="shared" si="98"/>
        <v>42497.070775462969</v>
      </c>
      <c r="T3187">
        <f t="shared" si="99"/>
        <v>2016</v>
      </c>
    </row>
    <row r="3188" spans="1:20" ht="48" x14ac:dyDescent="0.2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 s="16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>ROUND(E3188/D3188*100,0)</f>
        <v>32</v>
      </c>
      <c r="P3188" s="13">
        <f>IFERROR(ROUND(E3188/L3188,2),0)</f>
        <v>26.67</v>
      </c>
      <c r="Q3188" s="18" t="s">
        <v>8323</v>
      </c>
      <c r="R3188" t="s">
        <v>8326</v>
      </c>
      <c r="S3188" s="14">
        <f t="shared" si="98"/>
        <v>42257.590833333335</v>
      </c>
      <c r="T3188">
        <f t="shared" si="99"/>
        <v>2015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 s="16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>ROUND(E3189/D3189*100,0)</f>
        <v>8</v>
      </c>
      <c r="P3189" s="13">
        <f>IFERROR(ROUND(E3189/L3189,2),0)</f>
        <v>26</v>
      </c>
      <c r="Q3189" s="18" t="s">
        <v>8313</v>
      </c>
      <c r="R3189" t="s">
        <v>8353</v>
      </c>
      <c r="S3189" s="14">
        <f t="shared" si="98"/>
        <v>42181.902037037042</v>
      </c>
      <c r="T3189">
        <f t="shared" si="99"/>
        <v>2015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 s="16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>ROUND(E3190/D3190*100,0)</f>
        <v>1</v>
      </c>
      <c r="P3190" s="13">
        <f>IFERROR(ROUND(E3190/L3190,2),0)</f>
        <v>38.5</v>
      </c>
      <c r="Q3190" s="18" t="s">
        <v>8311</v>
      </c>
      <c r="R3190" t="s">
        <v>8348</v>
      </c>
      <c r="S3190" s="14">
        <f t="shared" si="98"/>
        <v>42391.35019675926</v>
      </c>
      <c r="T3190">
        <f t="shared" si="99"/>
        <v>2016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 s="16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>ROUND(E3191/D3191*100,0)</f>
        <v>1</v>
      </c>
      <c r="P3191" s="13">
        <f>IFERROR(ROUND(E3191/L3191,2),0)</f>
        <v>15.2</v>
      </c>
      <c r="Q3191" s="18" t="s">
        <v>8321</v>
      </c>
      <c r="R3191" t="s">
        <v>8339</v>
      </c>
      <c r="S3191" s="14">
        <f t="shared" si="98"/>
        <v>41129.942870370374</v>
      </c>
      <c r="T3191">
        <f t="shared" si="99"/>
        <v>2012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 s="16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>ROUND(E3192/D3192*100,0)</f>
        <v>1</v>
      </c>
      <c r="P3192" s="13">
        <f>IFERROR(ROUND(E3192/L3192,2),0)</f>
        <v>19</v>
      </c>
      <c r="Q3192" s="18" t="s">
        <v>8313</v>
      </c>
      <c r="R3192" t="s">
        <v>8314</v>
      </c>
      <c r="S3192" s="14">
        <f t="shared" si="98"/>
        <v>41913.94840277778</v>
      </c>
      <c r="T3192">
        <f t="shared" si="99"/>
        <v>2014</v>
      </c>
    </row>
    <row r="3193" spans="1:20" ht="32" x14ac:dyDescent="0.2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 s="16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>ROUND(E3193/D3193*100,0)</f>
        <v>0</v>
      </c>
      <c r="P3193" s="13">
        <f>IFERROR(ROUND(E3193/L3193,2),0)</f>
        <v>25</v>
      </c>
      <c r="Q3193" s="18" t="s">
        <v>8311</v>
      </c>
      <c r="R3193" t="s">
        <v>8348</v>
      </c>
      <c r="S3193" s="14">
        <f t="shared" si="98"/>
        <v>42529.730717592596</v>
      </c>
      <c r="T3193">
        <f t="shared" si="99"/>
        <v>2016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 s="16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>ROUND(E3194/D3194*100,0)</f>
        <v>0</v>
      </c>
      <c r="P3194" s="13">
        <f>IFERROR(ROUND(E3194/L3194,2),0)</f>
        <v>37.5</v>
      </c>
      <c r="Q3194" s="18" t="s">
        <v>8319</v>
      </c>
      <c r="R3194" t="s">
        <v>8345</v>
      </c>
      <c r="S3194" s="14">
        <f t="shared" si="98"/>
        <v>42507.71025462963</v>
      </c>
      <c r="T3194">
        <f t="shared" si="99"/>
        <v>2016</v>
      </c>
    </row>
    <row r="3195" spans="1:20" ht="48" x14ac:dyDescent="0.2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 s="16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>ROUND(E3195/D3195*100,0)</f>
        <v>0</v>
      </c>
      <c r="P3195" s="13">
        <f>IFERROR(ROUND(E3195/L3195,2),0)</f>
        <v>37.5</v>
      </c>
      <c r="Q3195" s="18" t="s">
        <v>8319</v>
      </c>
      <c r="R3195" t="s">
        <v>8357</v>
      </c>
      <c r="S3195" s="14">
        <f t="shared" si="98"/>
        <v>42078.997361111105</v>
      </c>
      <c r="T3195">
        <f t="shared" si="99"/>
        <v>2015</v>
      </c>
    </row>
    <row r="3196" spans="1:20" ht="32" x14ac:dyDescent="0.2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 s="1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>ROUND(E3196/D3196*100,0)</f>
        <v>0</v>
      </c>
      <c r="P3196" s="13">
        <f>IFERROR(ROUND(E3196/L3196,2),0)</f>
        <v>37.5</v>
      </c>
      <c r="Q3196" s="18" t="s">
        <v>8323</v>
      </c>
      <c r="R3196" t="s">
        <v>8324</v>
      </c>
      <c r="S3196" s="14">
        <f t="shared" si="98"/>
        <v>42122.670069444444</v>
      </c>
      <c r="T3196">
        <f t="shared" si="99"/>
        <v>2015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 s="16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>ROUND(E3197/D3197*100,0)</f>
        <v>0</v>
      </c>
      <c r="P3197" s="13">
        <f>IFERROR(ROUND(E3197/L3197,2),0)</f>
        <v>37.5</v>
      </c>
      <c r="Q3197" s="18" t="s">
        <v>8327</v>
      </c>
      <c r="R3197" t="s">
        <v>8330</v>
      </c>
      <c r="S3197" s="14">
        <f t="shared" si="98"/>
        <v>42460.610520833332</v>
      </c>
      <c r="T3197">
        <f t="shared" si="99"/>
        <v>2016</v>
      </c>
    </row>
    <row r="3198" spans="1:20" ht="48" x14ac:dyDescent="0.2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 s="16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>ROUND(E3198/D3198*100,0)</f>
        <v>0</v>
      </c>
      <c r="P3198" s="13">
        <f>IFERROR(ROUND(E3198/L3198,2),0)</f>
        <v>75</v>
      </c>
      <c r="Q3198" s="18" t="s">
        <v>8308</v>
      </c>
      <c r="R3198" t="s">
        <v>8310</v>
      </c>
      <c r="S3198" s="14">
        <f t="shared" si="98"/>
        <v>41946.898090277777</v>
      </c>
      <c r="T3198">
        <f t="shared" si="99"/>
        <v>2014</v>
      </c>
    </row>
    <row r="3199" spans="1:20" ht="48" x14ac:dyDescent="0.2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 s="16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>ROUND(E3199/D3199*100,0)</f>
        <v>1</v>
      </c>
      <c r="P3199" s="13">
        <f>IFERROR(ROUND(E3199/L3199,2),0)</f>
        <v>25</v>
      </c>
      <c r="Q3199" s="18" t="s">
        <v>8319</v>
      </c>
      <c r="R3199" t="s">
        <v>8345</v>
      </c>
      <c r="S3199" s="14">
        <f t="shared" si="98"/>
        <v>42594.524756944447</v>
      </c>
      <c r="T3199">
        <f t="shared" si="99"/>
        <v>2016</v>
      </c>
    </row>
    <row r="3200" spans="1:20" ht="32" x14ac:dyDescent="0.2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 s="16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>ROUND(E3200/D3200*100,0)</f>
        <v>2</v>
      </c>
      <c r="P3200" s="13">
        <f>IFERROR(ROUND(E3200/L3200,2),0)</f>
        <v>25</v>
      </c>
      <c r="Q3200" s="18" t="s">
        <v>8313</v>
      </c>
      <c r="R3200" t="s">
        <v>8351</v>
      </c>
      <c r="S3200" s="14">
        <f t="shared" si="98"/>
        <v>41941.430196759262</v>
      </c>
      <c r="T3200">
        <f t="shared" si="99"/>
        <v>2014</v>
      </c>
    </row>
    <row r="3201" spans="1:20" ht="64" x14ac:dyDescent="0.2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 s="16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>ROUND(E3201/D3201*100,0)</f>
        <v>3</v>
      </c>
      <c r="P3201" s="13">
        <f>IFERROR(ROUND(E3201/L3201,2),0)</f>
        <v>37.5</v>
      </c>
      <c r="Q3201" s="18" t="s">
        <v>8308</v>
      </c>
      <c r="R3201" t="s">
        <v>8342</v>
      </c>
      <c r="S3201" s="14">
        <f t="shared" si="98"/>
        <v>42195.187534722223</v>
      </c>
      <c r="T3201">
        <f t="shared" si="99"/>
        <v>2015</v>
      </c>
    </row>
    <row r="3202" spans="1:20" ht="48" x14ac:dyDescent="0.2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 s="16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>ROUND(E3202/D3202*100,0)</f>
        <v>4</v>
      </c>
      <c r="P3202" s="13">
        <f>IFERROR(ROUND(E3202/L3202,2),0)</f>
        <v>25</v>
      </c>
      <c r="Q3202" s="18" t="s">
        <v>8323</v>
      </c>
      <c r="R3202" t="s">
        <v>8326</v>
      </c>
      <c r="S3202" s="14">
        <f t="shared" si="98"/>
        <v>41851.700925925928</v>
      </c>
      <c r="T3202">
        <f t="shared" si="99"/>
        <v>2014</v>
      </c>
    </row>
    <row r="3203" spans="1:20" ht="48" x14ac:dyDescent="0.2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 s="16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>ROUND(E3203/D3203*100,0)</f>
        <v>5</v>
      </c>
      <c r="P3203" s="13">
        <f>IFERROR(ROUND(E3203/L3203,2),0)</f>
        <v>18.75</v>
      </c>
      <c r="Q3203" s="18" t="s">
        <v>8323</v>
      </c>
      <c r="R3203" t="s">
        <v>8326</v>
      </c>
      <c r="S3203" s="14">
        <f t="shared" ref="S3203:S3266" si="100">(((J3203/60)/60)/24)+DATE(1970,1,1)</f>
        <v>41940.967951388891</v>
      </c>
      <c r="T3203">
        <f t="shared" ref="T3203:T3266" si="101">YEAR(S3203)</f>
        <v>2014</v>
      </c>
    </row>
    <row r="3204" spans="1:20" ht="48" x14ac:dyDescent="0.2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 s="16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>ROUND(E3204/D3204*100,0)</f>
        <v>150</v>
      </c>
      <c r="P3204" s="13">
        <f>IFERROR(ROUND(E3204/L3204,2),0)</f>
        <v>25</v>
      </c>
      <c r="Q3204" s="18" t="s">
        <v>8323</v>
      </c>
      <c r="R3204" t="s">
        <v>8326</v>
      </c>
      <c r="S3204" s="14">
        <f t="shared" si="100"/>
        <v>42416.691655092596</v>
      </c>
      <c r="T3204">
        <f t="shared" si="101"/>
        <v>2016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 s="16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>ROUND(E3205/D3205*100,0)</f>
        <v>0</v>
      </c>
      <c r="P3205" s="13">
        <f>IFERROR(ROUND(E3205/L3205,2),0)</f>
        <v>5.29</v>
      </c>
      <c r="Q3205" s="18" t="s">
        <v>8319</v>
      </c>
      <c r="R3205" t="s">
        <v>8345</v>
      </c>
      <c r="S3205" s="14">
        <f t="shared" si="100"/>
        <v>42028.118865740747</v>
      </c>
      <c r="T3205">
        <f t="shared" si="101"/>
        <v>2015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 s="1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>ROUND(E3206/D3206*100,0)</f>
        <v>0</v>
      </c>
      <c r="P3206" s="13">
        <f>IFERROR(ROUND(E3206/L3206,2),0)</f>
        <v>24.33</v>
      </c>
      <c r="Q3206" s="18" t="s">
        <v>8319</v>
      </c>
      <c r="R3206" t="s">
        <v>8345</v>
      </c>
      <c r="S3206" s="14">
        <f t="shared" si="100"/>
        <v>42675.171076388884</v>
      </c>
      <c r="T3206">
        <f t="shared" si="101"/>
        <v>2016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 s="16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>ROUND(E3207/D3207*100,0)</f>
        <v>7</v>
      </c>
      <c r="P3207" s="13">
        <f>IFERROR(ROUND(E3207/L3207,2),0)</f>
        <v>18</v>
      </c>
      <c r="Q3207" s="18" t="s">
        <v>8327</v>
      </c>
      <c r="R3207" t="s">
        <v>8328</v>
      </c>
      <c r="S3207" s="14">
        <f t="shared" si="100"/>
        <v>40751.753298611111</v>
      </c>
      <c r="T3207">
        <f t="shared" si="101"/>
        <v>2011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 s="16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>ROUND(E3208/D3208*100,0)</f>
        <v>7</v>
      </c>
      <c r="P3208" s="13">
        <f>IFERROR(ROUND(E3208/L3208,2),0)</f>
        <v>12</v>
      </c>
      <c r="Q3208" s="18" t="s">
        <v>8311</v>
      </c>
      <c r="R3208" t="s">
        <v>8348</v>
      </c>
      <c r="S3208" s="14">
        <f t="shared" si="100"/>
        <v>42291.872175925921</v>
      </c>
      <c r="T3208">
        <f t="shared" si="101"/>
        <v>2015</v>
      </c>
    </row>
    <row r="3209" spans="1:20" ht="48" x14ac:dyDescent="0.2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 s="16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>ROUND(E3209/D3209*100,0)</f>
        <v>0</v>
      </c>
      <c r="P3209" s="13">
        <f>IFERROR(ROUND(E3209/L3209,2),0)</f>
        <v>23.67</v>
      </c>
      <c r="Q3209" s="18" t="s">
        <v>8323</v>
      </c>
      <c r="R3209" t="s">
        <v>8324</v>
      </c>
      <c r="S3209" s="14">
        <f t="shared" si="100"/>
        <v>42031.138831018514</v>
      </c>
      <c r="T3209">
        <f t="shared" si="101"/>
        <v>2015</v>
      </c>
    </row>
    <row r="3210" spans="1:20" ht="32" x14ac:dyDescent="0.2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 s="16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>ROUND(E3210/D3210*100,0)</f>
        <v>0</v>
      </c>
      <c r="P3210" s="13">
        <f>IFERROR(ROUND(E3210/L3210,2),0)</f>
        <v>23.67</v>
      </c>
      <c r="Q3210" s="18" t="s">
        <v>8319</v>
      </c>
      <c r="R3210" t="s">
        <v>8345</v>
      </c>
      <c r="S3210" s="14">
        <f t="shared" si="100"/>
        <v>42048.181921296295</v>
      </c>
      <c r="T3210">
        <f t="shared" si="101"/>
        <v>2015</v>
      </c>
    </row>
    <row r="3211" spans="1:20" ht="48" x14ac:dyDescent="0.2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 s="16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>ROUND(E3211/D3211*100,0)</f>
        <v>0</v>
      </c>
      <c r="P3211" s="13">
        <f>IFERROR(ROUND(E3211/L3211,2),0)</f>
        <v>23.33</v>
      </c>
      <c r="Q3211" s="18" t="s">
        <v>8323</v>
      </c>
      <c r="R3211" t="s">
        <v>8326</v>
      </c>
      <c r="S3211" s="14">
        <f t="shared" si="100"/>
        <v>42123.648831018523</v>
      </c>
      <c r="T3211">
        <f t="shared" si="101"/>
        <v>2015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 s="16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>ROUND(E3212/D3212*100,0)</f>
        <v>0</v>
      </c>
      <c r="P3212" s="13">
        <f>IFERROR(ROUND(E3212/L3212,2),0)</f>
        <v>35</v>
      </c>
      <c r="Q3212" s="18" t="s">
        <v>8308</v>
      </c>
      <c r="R3212" t="s">
        <v>8342</v>
      </c>
      <c r="S3212" s="14">
        <f t="shared" si="100"/>
        <v>41914.092152777775</v>
      </c>
      <c r="T3212">
        <f t="shared" si="101"/>
        <v>2014</v>
      </c>
    </row>
    <row r="3213" spans="1:20" ht="48" x14ac:dyDescent="0.2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 s="16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>ROUND(E3213/D3213*100,0)</f>
        <v>1</v>
      </c>
      <c r="P3213" s="13">
        <f>IFERROR(ROUND(E3213/L3213,2),0)</f>
        <v>35</v>
      </c>
      <c r="Q3213" s="18" t="s">
        <v>8316</v>
      </c>
      <c r="R3213" t="s">
        <v>8334</v>
      </c>
      <c r="S3213" s="14">
        <f t="shared" si="100"/>
        <v>41163.011828703704</v>
      </c>
      <c r="T3213">
        <f t="shared" si="101"/>
        <v>2012</v>
      </c>
    </row>
    <row r="3214" spans="1:20" ht="48" x14ac:dyDescent="0.2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 s="16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>ROUND(E3214/D3214*100,0)</f>
        <v>1</v>
      </c>
      <c r="P3214" s="13">
        <f>IFERROR(ROUND(E3214/L3214,2),0)</f>
        <v>17.5</v>
      </c>
      <c r="Q3214" s="18" t="s">
        <v>8319</v>
      </c>
      <c r="R3214" t="s">
        <v>8345</v>
      </c>
      <c r="S3214" s="14">
        <f t="shared" si="100"/>
        <v>41870.87467592593</v>
      </c>
      <c r="T3214">
        <f t="shared" si="101"/>
        <v>2014</v>
      </c>
    </row>
    <row r="3215" spans="1:20" ht="48" x14ac:dyDescent="0.2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 s="16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>ROUND(E3215/D3215*100,0)</f>
        <v>3</v>
      </c>
      <c r="P3215" s="13">
        <f>IFERROR(ROUND(E3215/L3215,2),0)</f>
        <v>35</v>
      </c>
      <c r="Q3215" s="18" t="s">
        <v>8327</v>
      </c>
      <c r="R3215" t="s">
        <v>8328</v>
      </c>
      <c r="S3215" s="14">
        <f t="shared" si="100"/>
        <v>40878.758217592593</v>
      </c>
      <c r="T3215">
        <f t="shared" si="101"/>
        <v>2011</v>
      </c>
    </row>
    <row r="3216" spans="1:20" ht="48" x14ac:dyDescent="0.2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 s="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>ROUND(E3216/D3216*100,0)</f>
        <v>14</v>
      </c>
      <c r="P3216" s="13">
        <f>IFERROR(ROUND(E3216/L3216,2),0)</f>
        <v>11.67</v>
      </c>
      <c r="Q3216" s="18" t="s">
        <v>8321</v>
      </c>
      <c r="R3216" t="s">
        <v>8337</v>
      </c>
      <c r="S3216" s="14">
        <f t="shared" si="100"/>
        <v>42709.993981481486</v>
      </c>
      <c r="T3216">
        <f t="shared" si="101"/>
        <v>2016</v>
      </c>
    </row>
    <row r="3217" spans="1:20" ht="48" x14ac:dyDescent="0.2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 s="16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>ROUND(E3217/D3217*100,0)</f>
        <v>14</v>
      </c>
      <c r="P3217" s="13">
        <f>IFERROR(ROUND(E3217/L3217,2),0)</f>
        <v>10</v>
      </c>
      <c r="Q3217" s="18" t="s">
        <v>8323</v>
      </c>
      <c r="R3217" t="s">
        <v>8326</v>
      </c>
      <c r="S3217" s="14">
        <f t="shared" si="100"/>
        <v>41869.872685185182</v>
      </c>
      <c r="T3217">
        <f t="shared" si="101"/>
        <v>2014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 s="16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>ROUND(E3218/D3218*100,0)</f>
        <v>35</v>
      </c>
      <c r="P3218" s="13">
        <f>IFERROR(ROUND(E3218/L3218,2),0)</f>
        <v>17.5</v>
      </c>
      <c r="Q3218" s="18" t="s">
        <v>8323</v>
      </c>
      <c r="R3218" t="s">
        <v>8326</v>
      </c>
      <c r="S3218" s="14">
        <f t="shared" si="100"/>
        <v>42019.683761574073</v>
      </c>
      <c r="T3218">
        <f t="shared" si="101"/>
        <v>2015</v>
      </c>
    </row>
    <row r="3219" spans="1:20" ht="48" x14ac:dyDescent="0.2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 s="16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>ROUND(E3219/D3219*100,0)</f>
        <v>140</v>
      </c>
      <c r="P3219" s="13">
        <f>IFERROR(ROUND(E3219/L3219,2),0)</f>
        <v>23.33</v>
      </c>
      <c r="Q3219" s="18" t="s">
        <v>8323</v>
      </c>
      <c r="R3219" t="s">
        <v>8326</v>
      </c>
      <c r="S3219" s="14">
        <f t="shared" si="100"/>
        <v>42493.597013888888</v>
      </c>
      <c r="T3219">
        <f t="shared" si="101"/>
        <v>2016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 s="16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>ROUND(E3220/D3220*100,0)</f>
        <v>2</v>
      </c>
      <c r="P3220" s="13">
        <f>IFERROR(ROUND(E3220/L3220,2),0)</f>
        <v>11.64</v>
      </c>
      <c r="Q3220" s="18" t="s">
        <v>8313</v>
      </c>
      <c r="R3220" t="s">
        <v>8314</v>
      </c>
      <c r="S3220" s="14">
        <f t="shared" si="100"/>
        <v>41934.842685185184</v>
      </c>
      <c r="T3220">
        <f t="shared" si="101"/>
        <v>2014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 s="16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>ROUND(E3221/D3221*100,0)</f>
        <v>4</v>
      </c>
      <c r="P3221" s="13">
        <f>IFERROR(ROUND(E3221/L3221,2),0)</f>
        <v>23</v>
      </c>
      <c r="Q3221" s="18" t="s">
        <v>8323</v>
      </c>
      <c r="R3221" t="s">
        <v>8326</v>
      </c>
      <c r="S3221" s="14">
        <f t="shared" si="100"/>
        <v>42401.672372685185</v>
      </c>
      <c r="T3221">
        <f t="shared" si="101"/>
        <v>2016</v>
      </c>
    </row>
    <row r="3222" spans="1:20" ht="48" x14ac:dyDescent="0.2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 s="16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>ROUND(E3222/D3222*100,0)</f>
        <v>0</v>
      </c>
      <c r="P3222" s="13">
        <f>IFERROR(ROUND(E3222/L3222,2),0)</f>
        <v>34</v>
      </c>
      <c r="Q3222" s="18" t="s">
        <v>8308</v>
      </c>
      <c r="R3222" t="s">
        <v>8342</v>
      </c>
      <c r="S3222" s="14">
        <f t="shared" si="100"/>
        <v>42022.069988425923</v>
      </c>
      <c r="T3222">
        <f t="shared" si="101"/>
        <v>2015</v>
      </c>
    </row>
    <row r="3223" spans="1:20" ht="48" x14ac:dyDescent="0.2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 s="16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>ROUND(E3223/D3223*100,0)</f>
        <v>3</v>
      </c>
      <c r="P3223" s="13">
        <f>IFERROR(ROUND(E3223/L3223,2),0)</f>
        <v>8.5</v>
      </c>
      <c r="Q3223" s="18" t="s">
        <v>8308</v>
      </c>
      <c r="R3223" t="s">
        <v>8342</v>
      </c>
      <c r="S3223" s="14">
        <f t="shared" si="100"/>
        <v>42163.636828703704</v>
      </c>
      <c r="T3223">
        <f t="shared" si="101"/>
        <v>2015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 s="16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>ROUND(E3224/D3224*100,0)</f>
        <v>1</v>
      </c>
      <c r="P3224" s="13">
        <f>IFERROR(ROUND(E3224/L3224,2),0)</f>
        <v>67</v>
      </c>
      <c r="Q3224" s="18" t="s">
        <v>8311</v>
      </c>
      <c r="R3224" t="s">
        <v>8349</v>
      </c>
      <c r="S3224" s="14">
        <f t="shared" si="100"/>
        <v>41555.041701388887</v>
      </c>
      <c r="T3224">
        <f t="shared" si="101"/>
        <v>2013</v>
      </c>
    </row>
    <row r="3225" spans="1:20" ht="32" x14ac:dyDescent="0.2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 s="16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>ROUND(E3225/D3225*100,0)</f>
        <v>0</v>
      </c>
      <c r="P3225" s="13">
        <f>IFERROR(ROUND(E3225/L3225,2),0)</f>
        <v>16.25</v>
      </c>
      <c r="Q3225" s="18" t="s">
        <v>8319</v>
      </c>
      <c r="R3225" t="s">
        <v>8357</v>
      </c>
      <c r="S3225" s="14">
        <f t="shared" si="100"/>
        <v>41809.155138888891</v>
      </c>
      <c r="T3225">
        <f t="shared" si="101"/>
        <v>2014</v>
      </c>
    </row>
    <row r="3226" spans="1:20" ht="48" x14ac:dyDescent="0.2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 s="1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>ROUND(E3226/D3226*100,0)</f>
        <v>1</v>
      </c>
      <c r="P3226" s="13">
        <f>IFERROR(ROUND(E3226/L3226,2),0)</f>
        <v>32.5</v>
      </c>
      <c r="Q3226" s="18" t="s">
        <v>8327</v>
      </c>
      <c r="R3226" t="s">
        <v>8350</v>
      </c>
      <c r="S3226" s="14">
        <f t="shared" si="100"/>
        <v>40567.825543981482</v>
      </c>
      <c r="T3226">
        <f t="shared" si="101"/>
        <v>2011</v>
      </c>
    </row>
    <row r="3227" spans="1:20" ht="48" x14ac:dyDescent="0.2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 s="16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>ROUND(E3227/D3227*100,0)</f>
        <v>1</v>
      </c>
      <c r="P3227" s="13">
        <f>IFERROR(ROUND(E3227/L3227,2),0)</f>
        <v>32.5</v>
      </c>
      <c r="Q3227" s="18" t="s">
        <v>8327</v>
      </c>
      <c r="R3227" t="s">
        <v>8350</v>
      </c>
      <c r="S3227" s="14">
        <f t="shared" si="100"/>
        <v>40505.232916666668</v>
      </c>
      <c r="T3227">
        <f t="shared" si="101"/>
        <v>2010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 s="16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>ROUND(E3228/D3228*100,0)</f>
        <v>1</v>
      </c>
      <c r="P3228" s="13">
        <f>IFERROR(ROUND(E3228/L3228,2),0)</f>
        <v>8.1300000000000008</v>
      </c>
      <c r="Q3228" s="18" t="s">
        <v>8308</v>
      </c>
      <c r="R3228" t="s">
        <v>8310</v>
      </c>
      <c r="S3228" s="14">
        <f t="shared" si="100"/>
        <v>41941.10297453704</v>
      </c>
      <c r="T3228">
        <f t="shared" si="101"/>
        <v>2014</v>
      </c>
    </row>
    <row r="3229" spans="1:20" ht="32" x14ac:dyDescent="0.2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 s="16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>ROUND(E3229/D3229*100,0)</f>
        <v>2</v>
      </c>
      <c r="P3229" s="13">
        <f>IFERROR(ROUND(E3229/L3229,2),0)</f>
        <v>13</v>
      </c>
      <c r="Q3229" s="18" t="s">
        <v>8308</v>
      </c>
      <c r="R3229" t="s">
        <v>8310</v>
      </c>
      <c r="S3229" s="14">
        <f t="shared" si="100"/>
        <v>41817.866435185184</v>
      </c>
      <c r="T3229">
        <f t="shared" si="101"/>
        <v>2014</v>
      </c>
    </row>
    <row r="3230" spans="1:20" ht="48" x14ac:dyDescent="0.2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 s="16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>ROUND(E3230/D3230*100,0)</f>
        <v>9</v>
      </c>
      <c r="P3230" s="13">
        <f>IFERROR(ROUND(E3230/L3230,2),0)</f>
        <v>16.25</v>
      </c>
      <c r="Q3230" s="18" t="s">
        <v>8323</v>
      </c>
      <c r="R3230" t="s">
        <v>8326</v>
      </c>
      <c r="S3230" s="14">
        <f t="shared" si="100"/>
        <v>41834.135370370372</v>
      </c>
      <c r="T3230">
        <f t="shared" si="101"/>
        <v>2014</v>
      </c>
    </row>
    <row r="3231" spans="1:20" ht="48" x14ac:dyDescent="0.2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 s="16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>ROUND(E3231/D3231*100,0)</f>
        <v>6500</v>
      </c>
      <c r="P3231" s="13">
        <f>IFERROR(ROUND(E3231/L3231,2),0)</f>
        <v>21.67</v>
      </c>
      <c r="Q3231" s="18" t="s">
        <v>8323</v>
      </c>
      <c r="R3231" t="s">
        <v>8326</v>
      </c>
      <c r="S3231" s="14">
        <f t="shared" si="100"/>
        <v>42432.701724537037</v>
      </c>
      <c r="T3231">
        <f t="shared" si="101"/>
        <v>2016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 s="16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>ROUND(E3232/D3232*100,0)</f>
        <v>160</v>
      </c>
      <c r="P3232" s="13">
        <f>IFERROR(ROUND(E3232/L3232,2),0)</f>
        <v>4.92</v>
      </c>
      <c r="Q3232" s="18" t="s">
        <v>8311</v>
      </c>
      <c r="R3232" t="s">
        <v>8333</v>
      </c>
      <c r="S3232" s="14">
        <f t="shared" si="100"/>
        <v>41486.424317129626</v>
      </c>
      <c r="T3232">
        <f t="shared" si="101"/>
        <v>2013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 s="16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>ROUND(E3233/D3233*100,0)</f>
        <v>2</v>
      </c>
      <c r="P3233" s="13">
        <f>IFERROR(ROUND(E3233/L3233,2),0)</f>
        <v>15.75</v>
      </c>
      <c r="Q3233" s="18" t="s">
        <v>8323</v>
      </c>
      <c r="R3233" t="s">
        <v>8326</v>
      </c>
      <c r="S3233" s="14">
        <f t="shared" si="100"/>
        <v>42128.615682870368</v>
      </c>
      <c r="T3233">
        <f t="shared" si="101"/>
        <v>2015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 s="16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>ROUND(E3234/D3234*100,0)</f>
        <v>0</v>
      </c>
      <c r="P3234" s="13">
        <f>IFERROR(ROUND(E3234/L3234,2),0)</f>
        <v>12.4</v>
      </c>
      <c r="Q3234" s="18" t="s">
        <v>8327</v>
      </c>
      <c r="R3234" t="s">
        <v>8350</v>
      </c>
      <c r="S3234" s="14">
        <f t="shared" si="100"/>
        <v>41488.022256944445</v>
      </c>
      <c r="T3234">
        <f t="shared" si="101"/>
        <v>2013</v>
      </c>
    </row>
    <row r="3235" spans="1:20" ht="48" x14ac:dyDescent="0.2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 s="16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>ROUND(E3235/D3235*100,0)</f>
        <v>0</v>
      </c>
      <c r="P3235" s="13">
        <f>IFERROR(ROUND(E3235/L3235,2),0)</f>
        <v>30.5</v>
      </c>
      <c r="Q3235" s="18" t="s">
        <v>8308</v>
      </c>
      <c r="R3235" t="s">
        <v>8342</v>
      </c>
      <c r="S3235" s="14">
        <f t="shared" si="100"/>
        <v>42177.543171296296</v>
      </c>
      <c r="T3235">
        <f t="shared" si="101"/>
        <v>2015</v>
      </c>
    </row>
    <row r="3236" spans="1:20" ht="32" x14ac:dyDescent="0.2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 s="1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>ROUND(E3236/D3236*100,0)</f>
        <v>0</v>
      </c>
      <c r="P3236" s="13">
        <f>IFERROR(ROUND(E3236/L3236,2),0)</f>
        <v>30.5</v>
      </c>
      <c r="Q3236" s="18" t="s">
        <v>8308</v>
      </c>
      <c r="R3236" t="s">
        <v>8310</v>
      </c>
      <c r="S3236" s="14">
        <f t="shared" si="100"/>
        <v>41948.041192129633</v>
      </c>
      <c r="T3236">
        <f t="shared" si="101"/>
        <v>2014</v>
      </c>
    </row>
    <row r="3237" spans="1:20" ht="48" x14ac:dyDescent="0.2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 s="16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>ROUND(E3237/D3237*100,0)</f>
        <v>1</v>
      </c>
      <c r="P3237" s="13">
        <f>IFERROR(ROUND(E3237/L3237,2),0)</f>
        <v>20.329999999999998</v>
      </c>
      <c r="Q3237" s="18" t="s">
        <v>8321</v>
      </c>
      <c r="R3237" t="s">
        <v>8339</v>
      </c>
      <c r="S3237" s="14">
        <f t="shared" si="100"/>
        <v>41547.694456018515</v>
      </c>
      <c r="T3237">
        <f t="shared" si="101"/>
        <v>2013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 s="16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>ROUND(E3238/D3238*100,0)</f>
        <v>8</v>
      </c>
      <c r="P3238" s="13">
        <f>IFERROR(ROUND(E3238/L3238,2),0)</f>
        <v>10.17</v>
      </c>
      <c r="Q3238" s="18" t="s">
        <v>8323</v>
      </c>
      <c r="R3238" t="s">
        <v>8326</v>
      </c>
      <c r="S3238" s="14">
        <f t="shared" si="100"/>
        <v>42020.768634259264</v>
      </c>
      <c r="T3238">
        <f t="shared" si="101"/>
        <v>2015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 s="16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>ROUND(E3239/D3239*100,0)</f>
        <v>0</v>
      </c>
      <c r="P3239" s="13">
        <f>IFERROR(ROUND(E3239/L3239,2),0)</f>
        <v>30</v>
      </c>
      <c r="Q3239" s="18" t="s">
        <v>8321</v>
      </c>
      <c r="R3239" t="s">
        <v>8325</v>
      </c>
      <c r="S3239" s="14">
        <f t="shared" si="100"/>
        <v>42129.777210648142</v>
      </c>
      <c r="T3239">
        <f t="shared" si="101"/>
        <v>2015</v>
      </c>
    </row>
    <row r="3240" spans="1:20" ht="48" x14ac:dyDescent="0.2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 s="16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>ROUND(E3240/D3240*100,0)</f>
        <v>1</v>
      </c>
      <c r="P3240" s="13">
        <f>IFERROR(ROUND(E3240/L3240,2),0)</f>
        <v>20</v>
      </c>
      <c r="Q3240" s="18" t="s">
        <v>8323</v>
      </c>
      <c r="R3240" t="s">
        <v>8326</v>
      </c>
      <c r="S3240" s="14">
        <f t="shared" si="100"/>
        <v>42295.891828703709</v>
      </c>
      <c r="T3240">
        <f t="shared" si="101"/>
        <v>2015</v>
      </c>
    </row>
    <row r="3241" spans="1:20" ht="48" x14ac:dyDescent="0.2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 s="16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>ROUND(E3241/D3241*100,0)</f>
        <v>2</v>
      </c>
      <c r="P3241" s="13">
        <f>IFERROR(ROUND(E3241/L3241,2),0)</f>
        <v>15</v>
      </c>
      <c r="Q3241" s="18" t="s">
        <v>8323</v>
      </c>
      <c r="R3241" t="s">
        <v>8326</v>
      </c>
      <c r="S3241" s="14">
        <f t="shared" si="100"/>
        <v>42178.815891203703</v>
      </c>
      <c r="T3241">
        <f t="shared" si="101"/>
        <v>2015</v>
      </c>
    </row>
    <row r="3242" spans="1:20" ht="48" x14ac:dyDescent="0.2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 s="16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>ROUND(E3242/D3242*100,0)</f>
        <v>3</v>
      </c>
      <c r="P3242" s="13">
        <f>IFERROR(ROUND(E3242/L3242,2),0)</f>
        <v>20</v>
      </c>
      <c r="Q3242" s="18" t="s">
        <v>8308</v>
      </c>
      <c r="R3242" t="s">
        <v>8342</v>
      </c>
      <c r="S3242" s="14">
        <f t="shared" si="100"/>
        <v>42087.343090277776</v>
      </c>
      <c r="T3242">
        <f t="shared" si="101"/>
        <v>2015</v>
      </c>
    </row>
    <row r="3243" spans="1:20" ht="48" x14ac:dyDescent="0.2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 s="16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>ROUND(E3243/D3243*100,0)</f>
        <v>6</v>
      </c>
      <c r="P3243" s="13">
        <f>IFERROR(ROUND(E3243/L3243,2),0)</f>
        <v>15</v>
      </c>
      <c r="Q3243" s="18" t="s">
        <v>8323</v>
      </c>
      <c r="R3243" t="s">
        <v>8326</v>
      </c>
      <c r="S3243" s="14">
        <f t="shared" si="100"/>
        <v>42177.964201388888</v>
      </c>
      <c r="T3243">
        <f t="shared" si="101"/>
        <v>2015</v>
      </c>
    </row>
    <row r="3244" spans="1:20" ht="32" x14ac:dyDescent="0.2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 s="16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>ROUND(E3244/D3244*100,0)</f>
        <v>9</v>
      </c>
      <c r="P3244" s="13">
        <f>IFERROR(ROUND(E3244/L3244,2),0)</f>
        <v>60</v>
      </c>
      <c r="Q3244" s="18" t="s">
        <v>8313</v>
      </c>
      <c r="R3244" t="s">
        <v>8355</v>
      </c>
      <c r="S3244" s="14">
        <f t="shared" si="100"/>
        <v>42286.88217592593</v>
      </c>
      <c r="T3244">
        <f t="shared" si="101"/>
        <v>2015</v>
      </c>
    </row>
    <row r="3245" spans="1:20" ht="48" x14ac:dyDescent="0.2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 s="16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>ROUND(E3245/D3245*100,0)</f>
        <v>9</v>
      </c>
      <c r="P3245" s="13">
        <f>IFERROR(ROUND(E3245/L3245,2),0)</f>
        <v>30</v>
      </c>
      <c r="Q3245" s="18" t="s">
        <v>8308</v>
      </c>
      <c r="R3245" t="s">
        <v>8318</v>
      </c>
      <c r="S3245" s="14">
        <f t="shared" si="100"/>
        <v>41929.174456018518</v>
      </c>
      <c r="T3245">
        <f t="shared" si="101"/>
        <v>2014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 s="1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>ROUND(E3246/D3246*100,0)</f>
        <v>1</v>
      </c>
      <c r="P3246" s="13">
        <f>IFERROR(ROUND(E3246/L3246,2),0)</f>
        <v>29.5</v>
      </c>
      <c r="Q3246" s="18" t="s">
        <v>8319</v>
      </c>
      <c r="R3246" t="s">
        <v>8345</v>
      </c>
      <c r="S3246" s="14">
        <f t="shared" si="100"/>
        <v>42744.903182870374</v>
      </c>
      <c r="T3246">
        <f t="shared" si="101"/>
        <v>2017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 s="16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>ROUND(E3247/D3247*100,0)</f>
        <v>2</v>
      </c>
      <c r="P3247" s="13">
        <f>IFERROR(ROUND(E3247/L3247,2),0)</f>
        <v>59</v>
      </c>
      <c r="Q3247" s="18" t="s">
        <v>8323</v>
      </c>
      <c r="R3247" t="s">
        <v>8326</v>
      </c>
      <c r="S3247" s="14">
        <f t="shared" si="100"/>
        <v>42767.031678240746</v>
      </c>
      <c r="T3247">
        <f t="shared" si="101"/>
        <v>2017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 s="16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>ROUND(E3248/D3248*100,0)</f>
        <v>2</v>
      </c>
      <c r="P3248" s="13">
        <f>IFERROR(ROUND(E3248/L3248,2),0)</f>
        <v>19</v>
      </c>
      <c r="Q3248" s="18" t="s">
        <v>8311</v>
      </c>
      <c r="R3248" t="s">
        <v>8352</v>
      </c>
      <c r="S3248" s="14">
        <f t="shared" si="100"/>
        <v>41840.983541666668</v>
      </c>
      <c r="T3248">
        <f t="shared" si="101"/>
        <v>2014</v>
      </c>
    </row>
    <row r="3249" spans="1:20" ht="64" x14ac:dyDescent="0.2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 s="16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>ROUND(E3249/D3249*100,0)</f>
        <v>0</v>
      </c>
      <c r="P3249" s="13">
        <f>IFERROR(ROUND(E3249/L3249,2),0)</f>
        <v>18.670000000000002</v>
      </c>
      <c r="Q3249" s="18" t="s">
        <v>8323</v>
      </c>
      <c r="R3249" t="s">
        <v>8324</v>
      </c>
      <c r="S3249" s="14">
        <f t="shared" si="100"/>
        <v>41853.563402777778</v>
      </c>
      <c r="T3249">
        <f t="shared" si="101"/>
        <v>2014</v>
      </c>
    </row>
    <row r="3250" spans="1:20" ht="48" x14ac:dyDescent="0.2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 s="16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>ROUND(E3250/D3250*100,0)</f>
        <v>1</v>
      </c>
      <c r="P3250" s="13">
        <f>IFERROR(ROUND(E3250/L3250,2),0)</f>
        <v>14</v>
      </c>
      <c r="Q3250" s="18" t="s">
        <v>8308</v>
      </c>
      <c r="R3250" t="s">
        <v>8342</v>
      </c>
      <c r="S3250" s="14">
        <f t="shared" si="100"/>
        <v>42020.854247685187</v>
      </c>
      <c r="T3250">
        <f t="shared" si="101"/>
        <v>2015</v>
      </c>
    </row>
    <row r="3251" spans="1:20" ht="32" x14ac:dyDescent="0.2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 s="16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>ROUND(E3251/D3251*100,0)</f>
        <v>1</v>
      </c>
      <c r="P3251" s="13">
        <f>IFERROR(ROUND(E3251/L3251,2),0)</f>
        <v>18.670000000000002</v>
      </c>
      <c r="Q3251" s="18" t="s">
        <v>8316</v>
      </c>
      <c r="R3251" t="s">
        <v>8334</v>
      </c>
      <c r="S3251" s="14">
        <f t="shared" si="100"/>
        <v>41101.906111111115</v>
      </c>
      <c r="T3251">
        <f t="shared" si="101"/>
        <v>2012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 s="16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>ROUND(E3252/D3252*100,0)</f>
        <v>0</v>
      </c>
      <c r="P3252" s="13">
        <f>IFERROR(ROUND(E3252/L3252,2),0)</f>
        <v>27.5</v>
      </c>
      <c r="Q3252" s="18" t="s">
        <v>8308</v>
      </c>
      <c r="R3252" t="s">
        <v>8342</v>
      </c>
      <c r="S3252" s="14">
        <f t="shared" si="100"/>
        <v>42268.658715277779</v>
      </c>
      <c r="T3252">
        <f t="shared" si="101"/>
        <v>2015</v>
      </c>
    </row>
    <row r="3253" spans="1:20" ht="48" x14ac:dyDescent="0.2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 s="16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>ROUND(E3253/D3253*100,0)</f>
        <v>0</v>
      </c>
      <c r="P3253" s="13">
        <f>IFERROR(ROUND(E3253/L3253,2),0)</f>
        <v>18.329999999999998</v>
      </c>
      <c r="Q3253" s="18" t="s">
        <v>8308</v>
      </c>
      <c r="R3253" t="s">
        <v>8342</v>
      </c>
      <c r="S3253" s="14">
        <f t="shared" si="100"/>
        <v>42248.793310185181</v>
      </c>
      <c r="T3253">
        <f t="shared" si="101"/>
        <v>2015</v>
      </c>
    </row>
    <row r="3254" spans="1:20" ht="48" x14ac:dyDescent="0.2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 s="16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>ROUND(E3254/D3254*100,0)</f>
        <v>0</v>
      </c>
      <c r="P3254" s="13">
        <f>IFERROR(ROUND(E3254/L3254,2),0)</f>
        <v>18.329999999999998</v>
      </c>
      <c r="Q3254" s="18" t="s">
        <v>8323</v>
      </c>
      <c r="R3254" t="s">
        <v>8326</v>
      </c>
      <c r="S3254" s="14">
        <f t="shared" si="100"/>
        <v>41784.789687500001</v>
      </c>
      <c r="T3254">
        <f t="shared" si="101"/>
        <v>2014</v>
      </c>
    </row>
    <row r="3255" spans="1:20" ht="48" x14ac:dyDescent="0.2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 s="16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>ROUND(E3255/D3255*100,0)</f>
        <v>1</v>
      </c>
      <c r="P3255" s="13">
        <f>IFERROR(ROUND(E3255/L3255,2),0)</f>
        <v>27.5</v>
      </c>
      <c r="Q3255" s="18" t="s">
        <v>8311</v>
      </c>
      <c r="R3255" t="s">
        <v>8349</v>
      </c>
      <c r="S3255" s="14">
        <f t="shared" si="100"/>
        <v>41054.847777777781</v>
      </c>
      <c r="T3255">
        <f t="shared" si="101"/>
        <v>2012</v>
      </c>
    </row>
    <row r="3256" spans="1:20" ht="48" x14ac:dyDescent="0.2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 s="1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>ROUND(E3256/D3256*100,0)</f>
        <v>1</v>
      </c>
      <c r="P3256" s="13">
        <f>IFERROR(ROUND(E3256/L3256,2),0)</f>
        <v>27.5</v>
      </c>
      <c r="Q3256" s="18" t="s">
        <v>8308</v>
      </c>
      <c r="R3256" t="s">
        <v>8342</v>
      </c>
      <c r="S3256" s="14">
        <f t="shared" si="100"/>
        <v>42096.918240740735</v>
      </c>
      <c r="T3256">
        <f t="shared" si="101"/>
        <v>2015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 s="16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>ROUND(E3257/D3257*100,0)</f>
        <v>1</v>
      </c>
      <c r="P3257" s="13">
        <f>IFERROR(ROUND(E3257/L3257,2),0)</f>
        <v>27.5</v>
      </c>
      <c r="Q3257" s="18" t="s">
        <v>8319</v>
      </c>
      <c r="R3257" t="s">
        <v>8345</v>
      </c>
      <c r="S3257" s="14">
        <f t="shared" si="100"/>
        <v>41805.895254629628</v>
      </c>
      <c r="T3257">
        <f t="shared" si="101"/>
        <v>2014</v>
      </c>
    </row>
    <row r="3258" spans="1:20" ht="48" x14ac:dyDescent="0.2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 s="16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>ROUND(E3258/D3258*100,0)</f>
        <v>1</v>
      </c>
      <c r="P3258" s="13">
        <f>IFERROR(ROUND(E3258/L3258,2),0)</f>
        <v>27.5</v>
      </c>
      <c r="Q3258" s="18" t="s">
        <v>8311</v>
      </c>
      <c r="R3258" t="s">
        <v>8348</v>
      </c>
      <c r="S3258" s="14">
        <f t="shared" si="100"/>
        <v>42232.15016203704</v>
      </c>
      <c r="T3258">
        <f t="shared" si="101"/>
        <v>2015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 s="16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>ROUND(E3259/D3259*100,0)</f>
        <v>6</v>
      </c>
      <c r="P3259" s="13">
        <f>IFERROR(ROUND(E3259/L3259,2),0)</f>
        <v>18.329999999999998</v>
      </c>
      <c r="Q3259" s="18" t="s">
        <v>8323</v>
      </c>
      <c r="R3259" t="s">
        <v>8335</v>
      </c>
      <c r="S3259" s="14">
        <f t="shared" si="100"/>
        <v>42104.781597222223</v>
      </c>
      <c r="T3259">
        <f t="shared" si="101"/>
        <v>2015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 s="16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>ROUND(E3260/D3260*100,0)</f>
        <v>0</v>
      </c>
      <c r="P3260" s="13">
        <f>IFERROR(ROUND(E3260/L3260,2),0)</f>
        <v>13.25</v>
      </c>
      <c r="Q3260" s="18" t="s">
        <v>8308</v>
      </c>
      <c r="R3260" t="s">
        <v>8310</v>
      </c>
      <c r="S3260" s="14">
        <f t="shared" si="100"/>
        <v>42778.765300925923</v>
      </c>
      <c r="T3260">
        <f t="shared" si="101"/>
        <v>2017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 s="16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>ROUND(E3261/D3261*100,0)</f>
        <v>0</v>
      </c>
      <c r="P3261" s="13">
        <f>IFERROR(ROUND(E3261/L3261,2),0)</f>
        <v>13.25</v>
      </c>
      <c r="Q3261" s="18" t="s">
        <v>8316</v>
      </c>
      <c r="R3261" t="s">
        <v>8334</v>
      </c>
      <c r="S3261" s="14">
        <f t="shared" si="100"/>
        <v>42429.695543981477</v>
      </c>
      <c r="T3261">
        <f t="shared" si="101"/>
        <v>2016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 s="16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>ROUND(E3262/D3262*100,0)</f>
        <v>1</v>
      </c>
      <c r="P3262" s="13">
        <f>IFERROR(ROUND(E3262/L3262,2),0)</f>
        <v>13.25</v>
      </c>
      <c r="Q3262" s="18" t="s">
        <v>8311</v>
      </c>
      <c r="R3262" t="s">
        <v>8356</v>
      </c>
      <c r="S3262" s="14">
        <f t="shared" si="100"/>
        <v>42585.7106712963</v>
      </c>
      <c r="T3262">
        <f t="shared" si="101"/>
        <v>2016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 s="16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>ROUND(E3263/D3263*100,0)</f>
        <v>2</v>
      </c>
      <c r="P3263" s="13">
        <f>IFERROR(ROUND(E3263/L3263,2),0)</f>
        <v>53</v>
      </c>
      <c r="Q3263" s="18" t="s">
        <v>8311</v>
      </c>
      <c r="R3263" t="s">
        <v>8356</v>
      </c>
      <c r="S3263" s="14">
        <f t="shared" si="100"/>
        <v>42300.585891203707</v>
      </c>
      <c r="T3263">
        <f t="shared" si="101"/>
        <v>2015</v>
      </c>
    </row>
    <row r="3264" spans="1:20" ht="48" x14ac:dyDescent="0.2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 s="16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>ROUND(E3264/D3264*100,0)</f>
        <v>0</v>
      </c>
      <c r="P3264" s="13">
        <f>IFERROR(ROUND(E3264/L3264,2),0)</f>
        <v>26</v>
      </c>
      <c r="Q3264" s="18" t="s">
        <v>8308</v>
      </c>
      <c r="R3264" t="s">
        <v>8342</v>
      </c>
      <c r="S3264" s="14">
        <f t="shared" si="100"/>
        <v>42249.667997685188</v>
      </c>
      <c r="T3264">
        <f t="shared" si="101"/>
        <v>2015</v>
      </c>
    </row>
    <row r="3265" spans="1:20" ht="48" x14ac:dyDescent="0.2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 s="16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>ROUND(E3265/D3265*100,0)</f>
        <v>0</v>
      </c>
      <c r="P3265" s="13">
        <f>IFERROR(ROUND(E3265/L3265,2),0)</f>
        <v>3.71</v>
      </c>
      <c r="Q3265" s="18" t="s">
        <v>8321</v>
      </c>
      <c r="R3265" t="s">
        <v>8339</v>
      </c>
      <c r="S3265" s="14">
        <f t="shared" si="100"/>
        <v>42318.098217592589</v>
      </c>
      <c r="T3265">
        <f t="shared" si="101"/>
        <v>2015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 s="1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>ROUND(E3266/D3266*100,0)</f>
        <v>0</v>
      </c>
      <c r="P3266" s="13">
        <f>IFERROR(ROUND(E3266/L3266,2),0)</f>
        <v>52</v>
      </c>
      <c r="Q3266" s="18" t="s">
        <v>8319</v>
      </c>
      <c r="R3266" t="s">
        <v>8345</v>
      </c>
      <c r="S3266" s="14">
        <f t="shared" si="100"/>
        <v>42107.679756944446</v>
      </c>
      <c r="T3266">
        <f t="shared" si="101"/>
        <v>2015</v>
      </c>
    </row>
    <row r="3267" spans="1:20" ht="48" x14ac:dyDescent="0.2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 s="16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>ROUND(E3267/D3267*100,0)</f>
        <v>0</v>
      </c>
      <c r="P3267" s="13">
        <f>IFERROR(ROUND(E3267/L3267,2),0)</f>
        <v>8.5</v>
      </c>
      <c r="Q3267" s="18" t="s">
        <v>8308</v>
      </c>
      <c r="R3267" t="s">
        <v>8315</v>
      </c>
      <c r="S3267" s="14">
        <f t="shared" ref="S3267:S3330" si="102">(((J3267/60)/60)/24)+DATE(1970,1,1)</f>
        <v>42055.600995370376</v>
      </c>
      <c r="T3267">
        <f t="shared" ref="T3267:T3330" si="103">YEAR(S3267)</f>
        <v>2015</v>
      </c>
    </row>
    <row r="3268" spans="1:20" ht="48" x14ac:dyDescent="0.2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 s="16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>ROUND(E3268/D3268*100,0)</f>
        <v>0</v>
      </c>
      <c r="P3268" s="13">
        <f>IFERROR(ROUND(E3268/L3268,2),0)</f>
        <v>12.75</v>
      </c>
      <c r="Q3268" s="18" t="s">
        <v>8316</v>
      </c>
      <c r="R3268" t="s">
        <v>8334</v>
      </c>
      <c r="S3268" s="14">
        <f t="shared" si="102"/>
        <v>41645.832141203704</v>
      </c>
      <c r="T3268">
        <f t="shared" si="103"/>
        <v>2014</v>
      </c>
    </row>
    <row r="3269" spans="1:20" ht="32" x14ac:dyDescent="0.2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 s="16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>ROUND(E3269/D3269*100,0)</f>
        <v>1</v>
      </c>
      <c r="P3269" s="13">
        <f>IFERROR(ROUND(E3269/L3269,2),0)</f>
        <v>17</v>
      </c>
      <c r="Q3269" s="18" t="s">
        <v>8316</v>
      </c>
      <c r="R3269" t="s">
        <v>8344</v>
      </c>
      <c r="S3269" s="14">
        <f t="shared" si="102"/>
        <v>42528.899398148147</v>
      </c>
      <c r="T3269">
        <f t="shared" si="103"/>
        <v>2016</v>
      </c>
    </row>
    <row r="3270" spans="1:20" ht="48" x14ac:dyDescent="0.2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 s="16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>ROUND(E3270/D3270*100,0)</f>
        <v>1</v>
      </c>
      <c r="P3270" s="13">
        <f>IFERROR(ROUND(E3270/L3270,2),0)</f>
        <v>25.5</v>
      </c>
      <c r="Q3270" s="18" t="s">
        <v>8319</v>
      </c>
      <c r="R3270" t="s">
        <v>8345</v>
      </c>
      <c r="S3270" s="14">
        <f t="shared" si="102"/>
        <v>42110.326423611114</v>
      </c>
      <c r="T3270">
        <f t="shared" si="103"/>
        <v>2015</v>
      </c>
    </row>
    <row r="3271" spans="1:20" ht="48" x14ac:dyDescent="0.2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 s="16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>ROUND(E3271/D3271*100,0)</f>
        <v>1</v>
      </c>
      <c r="P3271" s="13">
        <f>IFERROR(ROUND(E3271/L3271,2),0)</f>
        <v>25.5</v>
      </c>
      <c r="Q3271" s="18" t="s">
        <v>8321</v>
      </c>
      <c r="R3271" t="s">
        <v>8339</v>
      </c>
      <c r="S3271" s="14">
        <f t="shared" si="102"/>
        <v>41605.167696759258</v>
      </c>
      <c r="T3271">
        <f t="shared" si="103"/>
        <v>2013</v>
      </c>
    </row>
    <row r="3272" spans="1:20" ht="48" x14ac:dyDescent="0.2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 s="16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>ROUND(E3272/D3272*100,0)</f>
        <v>1</v>
      </c>
      <c r="P3272" s="13">
        <f>IFERROR(ROUND(E3272/L3272,2),0)</f>
        <v>25.5</v>
      </c>
      <c r="Q3272" s="18" t="s">
        <v>8327</v>
      </c>
      <c r="R3272" t="s">
        <v>8330</v>
      </c>
      <c r="S3272" s="14">
        <f t="shared" si="102"/>
        <v>42187.281678240746</v>
      </c>
      <c r="T3272">
        <f t="shared" si="103"/>
        <v>2015</v>
      </c>
    </row>
    <row r="3273" spans="1:20" ht="48" x14ac:dyDescent="0.2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 s="16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>ROUND(E3273/D3273*100,0)</f>
        <v>3</v>
      </c>
      <c r="P3273" s="13">
        <f>IFERROR(ROUND(E3273/L3273,2),0)</f>
        <v>12.75</v>
      </c>
      <c r="Q3273" s="18" t="s">
        <v>8313</v>
      </c>
      <c r="R3273" t="s">
        <v>8353</v>
      </c>
      <c r="S3273" s="14">
        <f t="shared" si="102"/>
        <v>42555.698738425926</v>
      </c>
      <c r="T3273">
        <f t="shared" si="103"/>
        <v>2016</v>
      </c>
    </row>
    <row r="3274" spans="1:20" ht="48" x14ac:dyDescent="0.2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 s="16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>ROUND(E3274/D3274*100,0)</f>
        <v>3</v>
      </c>
      <c r="P3274" s="13">
        <f>IFERROR(ROUND(E3274/L3274,2),0)</f>
        <v>25.5</v>
      </c>
      <c r="Q3274" s="18" t="s">
        <v>8321</v>
      </c>
      <c r="R3274" t="s">
        <v>8325</v>
      </c>
      <c r="S3274" s="14">
        <f t="shared" si="102"/>
        <v>41825.791226851856</v>
      </c>
      <c r="T3274">
        <f t="shared" si="103"/>
        <v>2014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 s="16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>ROUND(E3275/D3275*100,0)</f>
        <v>9</v>
      </c>
      <c r="P3275" s="13">
        <f>IFERROR(ROUND(E3275/L3275,2),0)</f>
        <v>8.5</v>
      </c>
      <c r="Q3275" s="18" t="s">
        <v>8323</v>
      </c>
      <c r="R3275" t="s">
        <v>8326</v>
      </c>
      <c r="S3275" s="14">
        <f t="shared" si="102"/>
        <v>41826.61954861111</v>
      </c>
      <c r="T3275">
        <f t="shared" si="103"/>
        <v>2014</v>
      </c>
    </row>
    <row r="3276" spans="1:20" ht="32" x14ac:dyDescent="0.2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 s="1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>ROUND(E3276/D3276*100,0)</f>
        <v>0</v>
      </c>
      <c r="P3276" s="13">
        <f>IFERROR(ROUND(E3276/L3276,2),0)</f>
        <v>50</v>
      </c>
      <c r="Q3276" s="18" t="s">
        <v>8308</v>
      </c>
      <c r="R3276" t="s">
        <v>8342</v>
      </c>
      <c r="S3276" s="14">
        <f t="shared" si="102"/>
        <v>42215.662314814821</v>
      </c>
      <c r="T3276">
        <f t="shared" si="103"/>
        <v>2015</v>
      </c>
    </row>
    <row r="3277" spans="1:20" ht="48" x14ac:dyDescent="0.2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 s="16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>ROUND(E3277/D3277*100,0)</f>
        <v>0</v>
      </c>
      <c r="P3277" s="13">
        <f>IFERROR(ROUND(E3277/L3277,2),0)</f>
        <v>50</v>
      </c>
      <c r="Q3277" s="18" t="s">
        <v>8321</v>
      </c>
      <c r="R3277" t="s">
        <v>8339</v>
      </c>
      <c r="S3277" s="14">
        <f t="shared" si="102"/>
        <v>41761.94258101852</v>
      </c>
      <c r="T3277">
        <f t="shared" si="103"/>
        <v>2014</v>
      </c>
    </row>
    <row r="3278" spans="1:20" ht="48" x14ac:dyDescent="0.2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 s="16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>ROUND(E3278/D3278*100,0)</f>
        <v>0</v>
      </c>
      <c r="P3278" s="13">
        <f>IFERROR(ROUND(E3278/L3278,2),0)</f>
        <v>50</v>
      </c>
      <c r="Q3278" s="18" t="s">
        <v>8308</v>
      </c>
      <c r="R3278" t="s">
        <v>8342</v>
      </c>
      <c r="S3278" s="14">
        <f t="shared" si="102"/>
        <v>42321.283101851848</v>
      </c>
      <c r="T3278">
        <f t="shared" si="103"/>
        <v>2015</v>
      </c>
    </row>
    <row r="3279" spans="1:20" ht="48" x14ac:dyDescent="0.2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 s="16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>ROUND(E3279/D3279*100,0)</f>
        <v>0</v>
      </c>
      <c r="P3279" s="13">
        <f>IFERROR(ROUND(E3279/L3279,2),0)</f>
        <v>50</v>
      </c>
      <c r="Q3279" s="18" t="s">
        <v>8308</v>
      </c>
      <c r="R3279" t="s">
        <v>8342</v>
      </c>
      <c r="S3279" s="14">
        <f t="shared" si="102"/>
        <v>42194.648344907408</v>
      </c>
      <c r="T3279">
        <f t="shared" si="103"/>
        <v>2015</v>
      </c>
    </row>
    <row r="3280" spans="1:20" ht="48" x14ac:dyDescent="0.2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 s="16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>ROUND(E3280/D3280*100,0)</f>
        <v>0</v>
      </c>
      <c r="P3280" s="13">
        <f>IFERROR(ROUND(E3280/L3280,2),0)</f>
        <v>25</v>
      </c>
      <c r="Q3280" s="18" t="s">
        <v>8308</v>
      </c>
      <c r="R3280" t="s">
        <v>8318</v>
      </c>
      <c r="S3280" s="14">
        <f t="shared" si="102"/>
        <v>42326.685428240744</v>
      </c>
      <c r="T3280">
        <f t="shared" si="103"/>
        <v>2015</v>
      </c>
    </row>
    <row r="3281" spans="1:20" ht="64" x14ac:dyDescent="0.2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 s="16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>ROUND(E3281/D3281*100,0)</f>
        <v>0</v>
      </c>
      <c r="P3281" s="13">
        <f>IFERROR(ROUND(E3281/L3281,2),0)</f>
        <v>50</v>
      </c>
      <c r="Q3281" s="18" t="s">
        <v>8327</v>
      </c>
      <c r="R3281" t="s">
        <v>8350</v>
      </c>
      <c r="S3281" s="14">
        <f t="shared" si="102"/>
        <v>41616.027754629627</v>
      </c>
      <c r="T3281">
        <f t="shared" si="103"/>
        <v>2013</v>
      </c>
    </row>
    <row r="3282" spans="1:20" ht="48" x14ac:dyDescent="0.2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 s="16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>ROUND(E3282/D3282*100,0)</f>
        <v>0</v>
      </c>
      <c r="P3282" s="13">
        <f>IFERROR(ROUND(E3282/L3282,2),0)</f>
        <v>12.5</v>
      </c>
      <c r="Q3282" s="18" t="s">
        <v>8316</v>
      </c>
      <c r="R3282" t="s">
        <v>8334</v>
      </c>
      <c r="S3282" s="14">
        <f t="shared" si="102"/>
        <v>41683.832280092596</v>
      </c>
      <c r="T3282">
        <f t="shared" si="103"/>
        <v>2014</v>
      </c>
    </row>
    <row r="3283" spans="1:20" ht="48" x14ac:dyDescent="0.2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 s="16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>ROUND(E3283/D3283*100,0)</f>
        <v>0</v>
      </c>
      <c r="P3283" s="13">
        <f>IFERROR(ROUND(E3283/L3283,2),0)</f>
        <v>50</v>
      </c>
      <c r="Q3283" s="18" t="s">
        <v>8319</v>
      </c>
      <c r="R3283" t="s">
        <v>8345</v>
      </c>
      <c r="S3283" s="14">
        <f t="shared" si="102"/>
        <v>41795.963333333333</v>
      </c>
      <c r="T3283">
        <f t="shared" si="103"/>
        <v>2014</v>
      </c>
    </row>
    <row r="3284" spans="1:20" ht="48" x14ac:dyDescent="0.2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 s="16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>ROUND(E3284/D3284*100,0)</f>
        <v>0</v>
      </c>
      <c r="P3284" s="13">
        <f>IFERROR(ROUND(E3284/L3284,2),0)</f>
        <v>50</v>
      </c>
      <c r="Q3284" s="18" t="s">
        <v>8319</v>
      </c>
      <c r="R3284" t="s">
        <v>8345</v>
      </c>
      <c r="S3284" s="14">
        <f t="shared" si="102"/>
        <v>41887.801168981481</v>
      </c>
      <c r="T3284">
        <f t="shared" si="103"/>
        <v>2014</v>
      </c>
    </row>
    <row r="3285" spans="1:20" ht="48" x14ac:dyDescent="0.2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 s="16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>ROUND(E3285/D3285*100,0)</f>
        <v>0</v>
      </c>
      <c r="P3285" s="13">
        <f>IFERROR(ROUND(E3285/L3285,2),0)</f>
        <v>16.670000000000002</v>
      </c>
      <c r="Q3285" s="18" t="s">
        <v>8323</v>
      </c>
      <c r="R3285" t="s">
        <v>8324</v>
      </c>
      <c r="S3285" s="14">
        <f t="shared" si="102"/>
        <v>42173.67082175926</v>
      </c>
      <c r="T3285">
        <f t="shared" si="103"/>
        <v>2015</v>
      </c>
    </row>
    <row r="3286" spans="1:20" ht="16" x14ac:dyDescent="0.2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 s="1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>ROUND(E3286/D3286*100,0)</f>
        <v>0</v>
      </c>
      <c r="P3286" s="13">
        <f>IFERROR(ROUND(E3286/L3286,2),0)</f>
        <v>50</v>
      </c>
      <c r="Q3286" s="18" t="s">
        <v>8321</v>
      </c>
      <c r="R3286" t="s">
        <v>8325</v>
      </c>
      <c r="S3286" s="14">
        <f t="shared" si="102"/>
        <v>42377.577187499999</v>
      </c>
      <c r="T3286">
        <f t="shared" si="103"/>
        <v>2016</v>
      </c>
    </row>
    <row r="3287" spans="1:20" ht="32" x14ac:dyDescent="0.2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 s="16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>ROUND(E3287/D3287*100,0)</f>
        <v>0</v>
      </c>
      <c r="P3287" s="13">
        <f>IFERROR(ROUND(E3287/L3287,2),0)</f>
        <v>50</v>
      </c>
      <c r="Q3287" s="18" t="s">
        <v>8313</v>
      </c>
      <c r="R3287" t="s">
        <v>8355</v>
      </c>
      <c r="S3287" s="14">
        <f t="shared" si="102"/>
        <v>42108.05322916666</v>
      </c>
      <c r="T3287">
        <f t="shared" si="103"/>
        <v>2015</v>
      </c>
    </row>
    <row r="3288" spans="1:20" ht="48" x14ac:dyDescent="0.2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 s="16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>ROUND(E3288/D3288*100,0)</f>
        <v>0</v>
      </c>
      <c r="P3288" s="13">
        <f>IFERROR(ROUND(E3288/L3288,2),0)</f>
        <v>50</v>
      </c>
      <c r="Q3288" s="18" t="s">
        <v>8319</v>
      </c>
      <c r="R3288" t="s">
        <v>8345</v>
      </c>
      <c r="S3288" s="14">
        <f t="shared" si="102"/>
        <v>42285.91506944444</v>
      </c>
      <c r="T3288">
        <f t="shared" si="103"/>
        <v>2015</v>
      </c>
    </row>
    <row r="3289" spans="1:20" ht="48" x14ac:dyDescent="0.2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 s="16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>ROUND(E3289/D3289*100,0)</f>
        <v>0</v>
      </c>
      <c r="P3289" s="13">
        <f>IFERROR(ROUND(E3289/L3289,2),0)</f>
        <v>50</v>
      </c>
      <c r="Q3289" s="18" t="s">
        <v>8323</v>
      </c>
      <c r="R3289" t="s">
        <v>8324</v>
      </c>
      <c r="S3289" s="14">
        <f t="shared" si="102"/>
        <v>42523.025231481486</v>
      </c>
      <c r="T3289">
        <f t="shared" si="103"/>
        <v>2016</v>
      </c>
    </row>
    <row r="3290" spans="1:20" ht="16" x14ac:dyDescent="0.2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 s="16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>ROUND(E3290/D3290*100,0)</f>
        <v>0</v>
      </c>
      <c r="P3290" s="13">
        <f>IFERROR(ROUND(E3290/L3290,2),0)</f>
        <v>50</v>
      </c>
      <c r="Q3290" s="18" t="s">
        <v>8321</v>
      </c>
      <c r="R3290" t="s">
        <v>8325</v>
      </c>
      <c r="S3290" s="14">
        <f t="shared" si="102"/>
        <v>42527.650995370372</v>
      </c>
      <c r="T3290">
        <f t="shared" si="103"/>
        <v>2016</v>
      </c>
    </row>
    <row r="3291" spans="1:20" ht="48" x14ac:dyDescent="0.2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 s="16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>ROUND(E3291/D3291*100,0)</f>
        <v>1</v>
      </c>
      <c r="P3291" s="13">
        <f>IFERROR(ROUND(E3291/L3291,2),0)</f>
        <v>50</v>
      </c>
      <c r="Q3291" s="18" t="s">
        <v>8319</v>
      </c>
      <c r="R3291" t="s">
        <v>8345</v>
      </c>
      <c r="S3291" s="14">
        <f t="shared" si="102"/>
        <v>42584.666597222225</v>
      </c>
      <c r="T3291">
        <f t="shared" si="103"/>
        <v>2016</v>
      </c>
    </row>
    <row r="3292" spans="1:20" ht="32" x14ac:dyDescent="0.2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 s="16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>ROUND(E3292/D3292*100,0)</f>
        <v>1</v>
      </c>
      <c r="P3292" s="13">
        <f>IFERROR(ROUND(E3292/L3292,2),0)</f>
        <v>50</v>
      </c>
      <c r="Q3292" s="18" t="s">
        <v>8319</v>
      </c>
      <c r="R3292" t="s">
        <v>8345</v>
      </c>
      <c r="S3292" s="14">
        <f t="shared" si="102"/>
        <v>42143.714178240742</v>
      </c>
      <c r="T3292">
        <f t="shared" si="103"/>
        <v>2015</v>
      </c>
    </row>
    <row r="3293" spans="1:20" ht="48" x14ac:dyDescent="0.2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 s="16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>ROUND(E3293/D3293*100,0)</f>
        <v>1</v>
      </c>
      <c r="P3293" s="13">
        <f>IFERROR(ROUND(E3293/L3293,2),0)</f>
        <v>25</v>
      </c>
      <c r="Q3293" s="18" t="s">
        <v>8311</v>
      </c>
      <c r="R3293" t="s">
        <v>8352</v>
      </c>
      <c r="S3293" s="14">
        <f t="shared" si="102"/>
        <v>42548.192997685182</v>
      </c>
      <c r="T3293">
        <f t="shared" si="103"/>
        <v>2016</v>
      </c>
    </row>
    <row r="3294" spans="1:20" ht="48" x14ac:dyDescent="0.2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 s="16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>ROUND(E3294/D3294*100,0)</f>
        <v>1</v>
      </c>
      <c r="P3294" s="13">
        <f>IFERROR(ROUND(E3294/L3294,2),0)</f>
        <v>25</v>
      </c>
      <c r="Q3294" s="18" t="s">
        <v>8323</v>
      </c>
      <c r="R3294" t="s">
        <v>8326</v>
      </c>
      <c r="S3294" s="14">
        <f t="shared" si="102"/>
        <v>41940.587233796294</v>
      </c>
      <c r="T3294">
        <f t="shared" si="103"/>
        <v>2014</v>
      </c>
    </row>
    <row r="3295" spans="1:20" ht="48" x14ac:dyDescent="0.2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 s="16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>ROUND(E3295/D3295*100,0)</f>
        <v>1</v>
      </c>
      <c r="P3295" s="13">
        <f>IFERROR(ROUND(E3295/L3295,2),0)</f>
        <v>50</v>
      </c>
      <c r="Q3295" s="18" t="s">
        <v>8346</v>
      </c>
      <c r="R3295" t="s">
        <v>8347</v>
      </c>
      <c r="S3295" s="14">
        <f t="shared" si="102"/>
        <v>42079.913113425922</v>
      </c>
      <c r="T3295">
        <f t="shared" si="103"/>
        <v>2015</v>
      </c>
    </row>
    <row r="3296" spans="1:20" ht="48" x14ac:dyDescent="0.2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 s="1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>ROUND(E3296/D3296*100,0)</f>
        <v>1</v>
      </c>
      <c r="P3296" s="13">
        <f>IFERROR(ROUND(E3296/L3296,2),0)</f>
        <v>50</v>
      </c>
      <c r="Q3296" s="18" t="s">
        <v>8313</v>
      </c>
      <c r="R3296" t="s">
        <v>8353</v>
      </c>
      <c r="S3296" s="14">
        <f t="shared" si="102"/>
        <v>42685.680648148147</v>
      </c>
      <c r="T3296">
        <f t="shared" si="103"/>
        <v>2016</v>
      </c>
    </row>
    <row r="3297" spans="1:20" ht="48" x14ac:dyDescent="0.2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 s="16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>ROUND(E3297/D3297*100,0)</f>
        <v>1</v>
      </c>
      <c r="P3297" s="13">
        <f>IFERROR(ROUND(E3297/L3297,2),0)</f>
        <v>50</v>
      </c>
      <c r="Q3297" s="18" t="s">
        <v>8323</v>
      </c>
      <c r="R3297" t="s">
        <v>8335</v>
      </c>
      <c r="S3297" s="14">
        <f t="shared" si="102"/>
        <v>42132.58048611111</v>
      </c>
      <c r="T3297">
        <f t="shared" si="103"/>
        <v>2015</v>
      </c>
    </row>
    <row r="3298" spans="1:20" ht="48" x14ac:dyDescent="0.2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 s="16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>ROUND(E3298/D3298*100,0)</f>
        <v>1</v>
      </c>
      <c r="P3298" s="13">
        <f>IFERROR(ROUND(E3298/L3298,2),0)</f>
        <v>50</v>
      </c>
      <c r="Q3298" s="18" t="s">
        <v>8323</v>
      </c>
      <c r="R3298" t="s">
        <v>8326</v>
      </c>
      <c r="S3298" s="14">
        <f t="shared" si="102"/>
        <v>42570.850381944445</v>
      </c>
      <c r="T3298">
        <f t="shared" si="103"/>
        <v>2016</v>
      </c>
    </row>
    <row r="3299" spans="1:20" ht="48" x14ac:dyDescent="0.2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 s="16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>ROUND(E3299/D3299*100,0)</f>
        <v>1</v>
      </c>
      <c r="P3299" s="13">
        <f>IFERROR(ROUND(E3299/L3299,2),0)</f>
        <v>25</v>
      </c>
      <c r="Q3299" s="18" t="s">
        <v>8327</v>
      </c>
      <c r="R3299" t="s">
        <v>8350</v>
      </c>
      <c r="S3299" s="14">
        <f t="shared" si="102"/>
        <v>42368.333668981482</v>
      </c>
      <c r="T3299">
        <f t="shared" si="103"/>
        <v>2015</v>
      </c>
    </row>
    <row r="3300" spans="1:20" ht="48" x14ac:dyDescent="0.2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 s="16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>ROUND(E3300/D3300*100,0)</f>
        <v>2</v>
      </c>
      <c r="P3300" s="13">
        <f>IFERROR(ROUND(E3300/L3300,2),0)</f>
        <v>50</v>
      </c>
      <c r="Q3300" s="18" t="s">
        <v>8327</v>
      </c>
      <c r="R3300" t="s">
        <v>8330</v>
      </c>
      <c r="S3300" s="14">
        <f t="shared" si="102"/>
        <v>41887.801064814819</v>
      </c>
      <c r="T3300">
        <f t="shared" si="103"/>
        <v>2014</v>
      </c>
    </row>
    <row r="3301" spans="1:20" ht="48" x14ac:dyDescent="0.2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 s="16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>ROUND(E3301/D3301*100,0)</f>
        <v>3</v>
      </c>
      <c r="P3301" s="13">
        <f>IFERROR(ROUND(E3301/L3301,2),0)</f>
        <v>16.670000000000002</v>
      </c>
      <c r="Q3301" s="18" t="s">
        <v>8321</v>
      </c>
      <c r="R3301" t="s">
        <v>8339</v>
      </c>
      <c r="S3301" s="14">
        <f t="shared" si="102"/>
        <v>41830.613969907405</v>
      </c>
      <c r="T3301">
        <f t="shared" si="103"/>
        <v>2014</v>
      </c>
    </row>
    <row r="3302" spans="1:20" ht="64" x14ac:dyDescent="0.2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 s="16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>ROUND(E3302/D3302*100,0)</f>
        <v>3</v>
      </c>
      <c r="P3302" s="13">
        <f>IFERROR(ROUND(E3302/L3302,2),0)</f>
        <v>50</v>
      </c>
      <c r="Q3302" s="18" t="s">
        <v>8311</v>
      </c>
      <c r="R3302" t="s">
        <v>8352</v>
      </c>
      <c r="S3302" s="14">
        <f t="shared" si="102"/>
        <v>40068.056932870371</v>
      </c>
      <c r="T3302">
        <f t="shared" si="103"/>
        <v>2009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 s="16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>ROUND(E3303/D3303*100,0)</f>
        <v>3</v>
      </c>
      <c r="P3303" s="13">
        <f>IFERROR(ROUND(E3303/L3303,2),0)</f>
        <v>50</v>
      </c>
      <c r="Q3303" s="18" t="s">
        <v>8323</v>
      </c>
      <c r="R3303" t="s">
        <v>8326</v>
      </c>
      <c r="S3303" s="14">
        <f t="shared" si="102"/>
        <v>42807.885057870371</v>
      </c>
      <c r="T3303">
        <f t="shared" si="103"/>
        <v>2017</v>
      </c>
    </row>
    <row r="3304" spans="1:20" ht="32" x14ac:dyDescent="0.2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 s="16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>ROUND(E3304/D3304*100,0)</f>
        <v>5</v>
      </c>
      <c r="P3304" s="13">
        <f>IFERROR(ROUND(E3304/L3304,2),0)</f>
        <v>50</v>
      </c>
      <c r="Q3304" s="18" t="s">
        <v>8321</v>
      </c>
      <c r="R3304" t="s">
        <v>8339</v>
      </c>
      <c r="S3304" s="14">
        <f t="shared" si="102"/>
        <v>40894.906956018516</v>
      </c>
      <c r="T3304">
        <f t="shared" si="103"/>
        <v>2011</v>
      </c>
    </row>
    <row r="3305" spans="1:20" ht="64" x14ac:dyDescent="0.2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 s="16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>ROUND(E3305/D3305*100,0)</f>
        <v>5</v>
      </c>
      <c r="P3305" s="13">
        <f>IFERROR(ROUND(E3305/L3305,2),0)</f>
        <v>50</v>
      </c>
      <c r="Q3305" s="18" t="s">
        <v>8316</v>
      </c>
      <c r="R3305" t="s">
        <v>8344</v>
      </c>
      <c r="S3305" s="14">
        <f t="shared" si="102"/>
        <v>42558.989513888882</v>
      </c>
      <c r="T3305">
        <f t="shared" si="103"/>
        <v>2016</v>
      </c>
    </row>
    <row r="3306" spans="1:20" ht="48" x14ac:dyDescent="0.2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 s="1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>ROUND(E3306/D3306*100,0)</f>
        <v>5</v>
      </c>
      <c r="P3306" s="13">
        <f>IFERROR(ROUND(E3306/L3306,2),0)</f>
        <v>50</v>
      </c>
      <c r="Q3306" s="18" t="s">
        <v>8323</v>
      </c>
      <c r="R3306" t="s">
        <v>8326</v>
      </c>
      <c r="S3306" s="14">
        <f t="shared" si="102"/>
        <v>42032.250208333338</v>
      </c>
      <c r="T3306">
        <f t="shared" si="103"/>
        <v>2015</v>
      </c>
    </row>
    <row r="3307" spans="1:20" ht="64" x14ac:dyDescent="0.2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 s="16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>ROUND(E3307/D3307*100,0)</f>
        <v>10</v>
      </c>
      <c r="P3307" s="13">
        <f>IFERROR(ROUND(E3307/L3307,2),0)</f>
        <v>10</v>
      </c>
      <c r="Q3307" s="18" t="s">
        <v>8316</v>
      </c>
      <c r="R3307" t="s">
        <v>8334</v>
      </c>
      <c r="S3307" s="14">
        <f t="shared" si="102"/>
        <v>40198.424849537041</v>
      </c>
      <c r="T3307">
        <f t="shared" si="103"/>
        <v>2010</v>
      </c>
    </row>
    <row r="3308" spans="1:20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 s="16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>ROUND(E3308/D3308*100,0)</f>
        <v>0</v>
      </c>
      <c r="P3308" s="13">
        <f>IFERROR(ROUND(E3308/L3308,2),0)</f>
        <v>16</v>
      </c>
      <c r="Q3308" s="18" t="s">
        <v>8311</v>
      </c>
      <c r="R3308" t="s">
        <v>8352</v>
      </c>
      <c r="S3308" s="14">
        <f t="shared" si="102"/>
        <v>42032.168530092589</v>
      </c>
      <c r="T3308">
        <f t="shared" si="103"/>
        <v>2015</v>
      </c>
    </row>
    <row r="3309" spans="1:20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 s="16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>ROUND(E3309/D3309*100,0)</f>
        <v>0</v>
      </c>
      <c r="P3309" s="13">
        <f>IFERROR(ROUND(E3309/L3309,2),0)</f>
        <v>11.92</v>
      </c>
      <c r="Q3309" s="18" t="s">
        <v>8316</v>
      </c>
      <c r="R3309" t="s">
        <v>8334</v>
      </c>
      <c r="S3309" s="14">
        <f t="shared" si="102"/>
        <v>41536.509097222224</v>
      </c>
      <c r="T3309">
        <f t="shared" si="103"/>
        <v>2013</v>
      </c>
    </row>
    <row r="3310" spans="1:20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 s="16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>ROUND(E3310/D3310*100,0)</f>
        <v>0</v>
      </c>
      <c r="P3310" s="13">
        <f>IFERROR(ROUND(E3310/L3310,2),0)</f>
        <v>6.71</v>
      </c>
      <c r="Q3310" s="18" t="s">
        <v>8316</v>
      </c>
      <c r="R3310" t="s">
        <v>8334</v>
      </c>
      <c r="S3310" s="14">
        <f t="shared" si="102"/>
        <v>41660.792557870373</v>
      </c>
      <c r="T3310">
        <f t="shared" si="103"/>
        <v>2014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 s="16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>ROUND(E3311/D3311*100,0)</f>
        <v>5</v>
      </c>
      <c r="P3311" s="13">
        <f>IFERROR(ROUND(E3311/L3311,2),0)</f>
        <v>9.4</v>
      </c>
      <c r="Q3311" s="18" t="s">
        <v>8323</v>
      </c>
      <c r="R3311" t="s">
        <v>8326</v>
      </c>
      <c r="S3311" s="14">
        <f t="shared" si="102"/>
        <v>42304.940960648149</v>
      </c>
      <c r="T3311">
        <f t="shared" si="103"/>
        <v>2015</v>
      </c>
    </row>
    <row r="3312" spans="1:20" ht="48" x14ac:dyDescent="0.2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 s="16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>ROUND(E3312/D3312*100,0)</f>
        <v>0</v>
      </c>
      <c r="P3312" s="13">
        <f>IFERROR(ROUND(E3312/L3312,2),0)</f>
        <v>22.5</v>
      </c>
      <c r="Q3312" s="18" t="s">
        <v>8319</v>
      </c>
      <c r="R3312" t="s">
        <v>8345</v>
      </c>
      <c r="S3312" s="14">
        <f t="shared" si="102"/>
        <v>42338.615393518514</v>
      </c>
      <c r="T3312">
        <f t="shared" si="103"/>
        <v>2015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 s="16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>ROUND(E3313/D3313*100,0)</f>
        <v>0</v>
      </c>
      <c r="P3313" s="13">
        <f>IFERROR(ROUND(E3313/L3313,2),0)</f>
        <v>22.5</v>
      </c>
      <c r="Q3313" s="18" t="s">
        <v>8321</v>
      </c>
      <c r="R3313" t="s">
        <v>8339</v>
      </c>
      <c r="S3313" s="14">
        <f t="shared" si="102"/>
        <v>40971.002569444441</v>
      </c>
      <c r="T3313">
        <f t="shared" si="103"/>
        <v>2012</v>
      </c>
    </row>
    <row r="3314" spans="1:20" ht="48" x14ac:dyDescent="0.2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 s="16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>ROUND(E3314/D3314*100,0)</f>
        <v>0</v>
      </c>
      <c r="P3314" s="13">
        <f>IFERROR(ROUND(E3314/L3314,2),0)</f>
        <v>11.25</v>
      </c>
      <c r="Q3314" s="18" t="s">
        <v>8316</v>
      </c>
      <c r="R3314" t="s">
        <v>8334</v>
      </c>
      <c r="S3314" s="14">
        <f t="shared" si="102"/>
        <v>42440.371111111104</v>
      </c>
      <c r="T3314">
        <f t="shared" si="103"/>
        <v>2016</v>
      </c>
    </row>
    <row r="3315" spans="1:20" ht="48" x14ac:dyDescent="0.2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 s="16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>ROUND(E3315/D3315*100,0)</f>
        <v>0</v>
      </c>
      <c r="P3315" s="13">
        <f>IFERROR(ROUND(E3315/L3315,2),0)</f>
        <v>15</v>
      </c>
      <c r="Q3315" s="18" t="s">
        <v>8316</v>
      </c>
      <c r="R3315" t="s">
        <v>8334</v>
      </c>
      <c r="S3315" s="14">
        <f t="shared" si="102"/>
        <v>42662.752199074079</v>
      </c>
      <c r="T3315">
        <f t="shared" si="103"/>
        <v>2016</v>
      </c>
    </row>
    <row r="3316" spans="1:20" ht="48" x14ac:dyDescent="0.2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 s="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>ROUND(E3316/D3316*100,0)</f>
        <v>1</v>
      </c>
      <c r="P3316" s="13">
        <f>IFERROR(ROUND(E3316/L3316,2),0)</f>
        <v>22.5</v>
      </c>
      <c r="Q3316" s="18" t="s">
        <v>8323</v>
      </c>
      <c r="R3316" t="s">
        <v>8326</v>
      </c>
      <c r="S3316" s="14">
        <f t="shared" si="102"/>
        <v>41801.711550925924</v>
      </c>
      <c r="T3316">
        <f t="shared" si="103"/>
        <v>2014</v>
      </c>
    </row>
    <row r="3317" spans="1:20" ht="48" x14ac:dyDescent="0.2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 s="16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>ROUND(E3317/D3317*100,0)</f>
        <v>1</v>
      </c>
      <c r="P3317" s="13">
        <f>IFERROR(ROUND(E3317/L3317,2),0)</f>
        <v>22.5</v>
      </c>
      <c r="Q3317" s="18" t="s">
        <v>8323</v>
      </c>
      <c r="R3317" t="s">
        <v>8326</v>
      </c>
      <c r="S3317" s="14">
        <f t="shared" si="102"/>
        <v>42627.955104166671</v>
      </c>
      <c r="T3317">
        <f t="shared" si="103"/>
        <v>2016</v>
      </c>
    </row>
    <row r="3318" spans="1:20" ht="48" x14ac:dyDescent="0.2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 s="16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>ROUND(E3318/D3318*100,0)</f>
        <v>1</v>
      </c>
      <c r="P3318" s="13">
        <f>IFERROR(ROUND(E3318/L3318,2),0)</f>
        <v>11.25</v>
      </c>
      <c r="Q3318" s="18" t="s">
        <v>8311</v>
      </c>
      <c r="R3318" t="s">
        <v>8356</v>
      </c>
      <c r="S3318" s="14">
        <f t="shared" si="102"/>
        <v>41030.292025462964</v>
      </c>
      <c r="T3318">
        <f t="shared" si="103"/>
        <v>2012</v>
      </c>
    </row>
    <row r="3319" spans="1:20" ht="32" x14ac:dyDescent="0.2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 s="16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>ROUND(E3319/D3319*100,0)</f>
        <v>1</v>
      </c>
      <c r="P3319" s="13">
        <f>IFERROR(ROUND(E3319/L3319,2),0)</f>
        <v>9</v>
      </c>
      <c r="Q3319" s="18" t="s">
        <v>8327</v>
      </c>
      <c r="R3319" t="s">
        <v>8350</v>
      </c>
      <c r="S3319" s="14">
        <f t="shared" si="102"/>
        <v>41184.167129629634</v>
      </c>
      <c r="T3319">
        <f t="shared" si="103"/>
        <v>2012</v>
      </c>
    </row>
    <row r="3320" spans="1:20" ht="48" x14ac:dyDescent="0.2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 s="16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>ROUND(E3320/D3320*100,0)</f>
        <v>2</v>
      </c>
      <c r="P3320" s="13">
        <f>IFERROR(ROUND(E3320/L3320,2),0)</f>
        <v>11.25</v>
      </c>
      <c r="Q3320" s="18" t="s">
        <v>8323</v>
      </c>
      <c r="R3320" t="s">
        <v>8326</v>
      </c>
      <c r="S3320" s="14">
        <f t="shared" si="102"/>
        <v>42342.845555555556</v>
      </c>
      <c r="T3320">
        <f t="shared" si="103"/>
        <v>2015</v>
      </c>
    </row>
    <row r="3321" spans="1:20" ht="48" hidden="1" x14ac:dyDescent="0.2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 s="16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>ROUND(E3321/D3321*100,0)</f>
        <v>2</v>
      </c>
      <c r="P3321" s="13">
        <f>IFERROR(ROUND(E3321/L3321,2),0)</f>
        <v>15</v>
      </c>
      <c r="Q3321" s="18" t="s">
        <v>8323</v>
      </c>
      <c r="R3321" t="s">
        <v>8326</v>
      </c>
      <c r="S3321" s="14">
        <f t="shared" si="102"/>
        <v>42783.513182870374</v>
      </c>
      <c r="T3321">
        <f t="shared" si="103"/>
        <v>2017</v>
      </c>
    </row>
    <row r="3322" spans="1:20" ht="48" x14ac:dyDescent="0.2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 s="16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>ROUND(E3322/D3322*100,0)</f>
        <v>2</v>
      </c>
      <c r="P3322" s="13">
        <f>IFERROR(ROUND(E3322/L3322,2),0)</f>
        <v>22.5</v>
      </c>
      <c r="Q3322" s="18" t="s">
        <v>8327</v>
      </c>
      <c r="R3322" t="s">
        <v>8350</v>
      </c>
      <c r="S3322" s="14">
        <f t="shared" si="102"/>
        <v>41230.77311342593</v>
      </c>
      <c r="T3322">
        <f t="shared" si="103"/>
        <v>2012</v>
      </c>
    </row>
    <row r="3323" spans="1:20" ht="48" x14ac:dyDescent="0.2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 s="16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>ROUND(E3323/D3323*100,0)</f>
        <v>2</v>
      </c>
      <c r="P3323" s="13">
        <f>IFERROR(ROUND(E3323/L3323,2),0)</f>
        <v>9</v>
      </c>
      <c r="Q3323" s="18" t="s">
        <v>8321</v>
      </c>
      <c r="R3323" t="s">
        <v>8339</v>
      </c>
      <c r="S3323" s="14">
        <f t="shared" si="102"/>
        <v>41534.568113425928</v>
      </c>
      <c r="T3323">
        <f t="shared" si="103"/>
        <v>2013</v>
      </c>
    </row>
    <row r="3324" spans="1:20" ht="48" x14ac:dyDescent="0.2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 s="16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>ROUND(E3324/D3324*100,0)</f>
        <v>3</v>
      </c>
      <c r="P3324" s="13">
        <f>IFERROR(ROUND(E3324/L3324,2),0)</f>
        <v>15</v>
      </c>
      <c r="Q3324" s="18" t="s">
        <v>8323</v>
      </c>
      <c r="R3324" t="s">
        <v>8326</v>
      </c>
      <c r="S3324" s="14">
        <f t="shared" si="102"/>
        <v>42311.621458333335</v>
      </c>
      <c r="T3324">
        <f t="shared" si="103"/>
        <v>2015</v>
      </c>
    </row>
    <row r="3325" spans="1:20" ht="32" x14ac:dyDescent="0.2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 s="16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>ROUND(E3325/D3325*100,0)</f>
        <v>5</v>
      </c>
      <c r="P3325" s="13">
        <f>IFERROR(ROUND(E3325/L3325,2),0)</f>
        <v>15</v>
      </c>
      <c r="Q3325" s="18" t="s">
        <v>8316</v>
      </c>
      <c r="R3325" t="s">
        <v>8334</v>
      </c>
      <c r="S3325" s="14">
        <f t="shared" si="102"/>
        <v>41005.904120370367</v>
      </c>
      <c r="T3325">
        <f t="shared" si="103"/>
        <v>2012</v>
      </c>
    </row>
    <row r="3326" spans="1:20" ht="48" x14ac:dyDescent="0.2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 s="1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>ROUND(E3326/D3326*100,0)</f>
        <v>5</v>
      </c>
      <c r="P3326" s="13">
        <f>IFERROR(ROUND(E3326/L3326,2),0)</f>
        <v>15</v>
      </c>
      <c r="Q3326" s="18" t="s">
        <v>8311</v>
      </c>
      <c r="R3326" t="s">
        <v>8348</v>
      </c>
      <c r="S3326" s="14">
        <f t="shared" si="102"/>
        <v>42432.379826388889</v>
      </c>
      <c r="T3326">
        <f t="shared" si="103"/>
        <v>2016</v>
      </c>
    </row>
    <row r="3327" spans="1:20" ht="48" x14ac:dyDescent="0.2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 s="16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>ROUND(E3327/D3327*100,0)</f>
        <v>8</v>
      </c>
      <c r="P3327" s="13">
        <f>IFERROR(ROUND(E3327/L3327,2),0)</f>
        <v>9</v>
      </c>
      <c r="Q3327" s="18" t="s">
        <v>8316</v>
      </c>
      <c r="R3327" t="s">
        <v>8334</v>
      </c>
      <c r="S3327" s="14">
        <f t="shared" si="102"/>
        <v>40701.195844907408</v>
      </c>
      <c r="T3327">
        <f t="shared" si="103"/>
        <v>2011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 s="16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>ROUND(E3328/D3328*100,0)</f>
        <v>14</v>
      </c>
      <c r="P3328" s="13">
        <f>IFERROR(ROUND(E3328/L3328,2),0)</f>
        <v>10.56</v>
      </c>
      <c r="Q3328" s="18" t="s">
        <v>8316</v>
      </c>
      <c r="R3328" t="s">
        <v>8334</v>
      </c>
      <c r="S3328" s="14">
        <f t="shared" si="102"/>
        <v>42396.973807870367</v>
      </c>
      <c r="T3328">
        <f t="shared" si="103"/>
        <v>2016</v>
      </c>
    </row>
    <row r="3329" spans="1:20" ht="48" x14ac:dyDescent="0.2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 s="16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>ROUND(E3329/D3329*100,0)</f>
        <v>0</v>
      </c>
      <c r="P3329" s="13">
        <f>IFERROR(ROUND(E3329/L3329,2),0)</f>
        <v>10.5</v>
      </c>
      <c r="Q3329" s="18" t="s">
        <v>8308</v>
      </c>
      <c r="R3329" t="s">
        <v>8318</v>
      </c>
      <c r="S3329" s="14">
        <f t="shared" si="102"/>
        <v>41859.925856481481</v>
      </c>
      <c r="T3329">
        <f t="shared" si="103"/>
        <v>2014</v>
      </c>
    </row>
    <row r="3330" spans="1:20" ht="48" x14ac:dyDescent="0.2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 s="16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>ROUND(E3330/D3330*100,0)</f>
        <v>4</v>
      </c>
      <c r="P3330" s="13">
        <f>IFERROR(ROUND(E3330/L3330,2),0)</f>
        <v>10.5</v>
      </c>
      <c r="Q3330" s="18" t="s">
        <v>8319</v>
      </c>
      <c r="R3330" t="s">
        <v>8345</v>
      </c>
      <c r="S3330" s="14">
        <f t="shared" si="102"/>
        <v>42728.827407407407</v>
      </c>
      <c r="T3330">
        <f t="shared" si="103"/>
        <v>2016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 s="16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>ROUND(E3331/D3331*100,0)</f>
        <v>0</v>
      </c>
      <c r="P3331" s="13">
        <f>IFERROR(ROUND(E3331/L3331,2),0)</f>
        <v>6.83</v>
      </c>
      <c r="Q3331" s="18" t="s">
        <v>8316</v>
      </c>
      <c r="R3331" t="s">
        <v>8334</v>
      </c>
      <c r="S3331" s="14">
        <f t="shared" ref="S3331:S3394" si="104">(((J3331/60)/60)/24)+DATE(1970,1,1)</f>
        <v>42538.77243055556</v>
      </c>
      <c r="T3331">
        <f t="shared" ref="T3331:T3394" si="105">YEAR(S3331)</f>
        <v>2016</v>
      </c>
    </row>
    <row r="3332" spans="1:20" ht="48" x14ac:dyDescent="0.2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 s="16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>ROUND(E3332/D3332*100,0)</f>
        <v>2</v>
      </c>
      <c r="P3332" s="13">
        <f>IFERROR(ROUND(E3332/L3332,2),0)</f>
        <v>10.25</v>
      </c>
      <c r="Q3332" s="18" t="s">
        <v>8323</v>
      </c>
      <c r="R3332" t="s">
        <v>8326</v>
      </c>
      <c r="S3332" s="14">
        <f t="shared" si="104"/>
        <v>41883.916678240741</v>
      </c>
      <c r="T3332">
        <f t="shared" si="105"/>
        <v>2014</v>
      </c>
    </row>
    <row r="3333" spans="1:20" ht="48" x14ac:dyDescent="0.2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 s="16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>ROUND(E3333/D3333*100,0)</f>
        <v>4</v>
      </c>
      <c r="P3333" s="13">
        <f>IFERROR(ROUND(E3333/L3333,2),0)</f>
        <v>10.25</v>
      </c>
      <c r="Q3333" s="18" t="s">
        <v>8323</v>
      </c>
      <c r="R3333" t="s">
        <v>8324</v>
      </c>
      <c r="S3333" s="14">
        <f t="shared" si="104"/>
        <v>42241.429120370376</v>
      </c>
      <c r="T3333">
        <f t="shared" si="105"/>
        <v>2015</v>
      </c>
    </row>
    <row r="3334" spans="1:20" ht="32" x14ac:dyDescent="0.2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 s="16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>ROUND(E3334/D3334*100,0)</f>
        <v>0</v>
      </c>
      <c r="P3334" s="13">
        <f>IFERROR(ROUND(E3334/L3334,2),0)</f>
        <v>1.54</v>
      </c>
      <c r="Q3334" s="18" t="s">
        <v>8313</v>
      </c>
      <c r="R3334" t="s">
        <v>8314</v>
      </c>
      <c r="S3334" s="14">
        <f t="shared" si="104"/>
        <v>41876.433680555558</v>
      </c>
      <c r="T3334">
        <f t="shared" si="105"/>
        <v>2014</v>
      </c>
    </row>
    <row r="3335" spans="1:20" ht="48" x14ac:dyDescent="0.2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 s="16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>ROUND(E3335/D3335*100,0)</f>
        <v>0</v>
      </c>
      <c r="P3335" s="13">
        <f>IFERROR(ROUND(E3335/L3335,2),0)</f>
        <v>20</v>
      </c>
      <c r="Q3335" s="18" t="s">
        <v>8321</v>
      </c>
      <c r="R3335" t="s">
        <v>8337</v>
      </c>
      <c r="S3335" s="14">
        <f t="shared" si="104"/>
        <v>42397.281666666662</v>
      </c>
      <c r="T3335">
        <f t="shared" si="105"/>
        <v>2016</v>
      </c>
    </row>
    <row r="3336" spans="1:20" ht="48" x14ac:dyDescent="0.2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 s="1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>ROUND(E3336/D3336*100,0)</f>
        <v>0</v>
      </c>
      <c r="P3336" s="13">
        <f>IFERROR(ROUND(E3336/L3336,2),0)</f>
        <v>13.33</v>
      </c>
      <c r="Q3336" s="18" t="s">
        <v>8323</v>
      </c>
      <c r="R3336" t="s">
        <v>8324</v>
      </c>
      <c r="S3336" s="14">
        <f t="shared" si="104"/>
        <v>41862.761724537035</v>
      </c>
      <c r="T3336">
        <f t="shared" si="105"/>
        <v>2014</v>
      </c>
    </row>
    <row r="3337" spans="1:20" ht="48" x14ac:dyDescent="0.2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 s="16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>ROUND(E3337/D3337*100,0)</f>
        <v>1</v>
      </c>
      <c r="P3337" s="13">
        <f>IFERROR(ROUND(E3337/L3337,2),0)</f>
        <v>10</v>
      </c>
      <c r="Q3337" s="18" t="s">
        <v>8313</v>
      </c>
      <c r="R3337" t="s">
        <v>8314</v>
      </c>
      <c r="S3337" s="14">
        <f t="shared" si="104"/>
        <v>41956.250034722223</v>
      </c>
      <c r="T3337">
        <f t="shared" si="105"/>
        <v>2014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 s="16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>ROUND(E3338/D3338*100,0)</f>
        <v>1</v>
      </c>
      <c r="P3338" s="13">
        <f>IFERROR(ROUND(E3338/L3338,2),0)</f>
        <v>40</v>
      </c>
      <c r="Q3338" s="18" t="s">
        <v>8327</v>
      </c>
      <c r="R3338" t="s">
        <v>8354</v>
      </c>
      <c r="S3338" s="14">
        <f t="shared" si="104"/>
        <v>41506.848032407412</v>
      </c>
      <c r="T3338">
        <f t="shared" si="105"/>
        <v>2013</v>
      </c>
    </row>
    <row r="3339" spans="1:20" ht="48" x14ac:dyDescent="0.2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 s="16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>ROUND(E3339/D3339*100,0)</f>
        <v>1</v>
      </c>
      <c r="P3339" s="13">
        <f>IFERROR(ROUND(E3339/L3339,2),0)</f>
        <v>13.33</v>
      </c>
      <c r="Q3339" s="18" t="s">
        <v>8319</v>
      </c>
      <c r="R3339" t="s">
        <v>8345</v>
      </c>
      <c r="S3339" s="14">
        <f t="shared" si="104"/>
        <v>41834.138495370367</v>
      </c>
      <c r="T3339">
        <f t="shared" si="105"/>
        <v>2014</v>
      </c>
    </row>
    <row r="3340" spans="1:20" ht="48" x14ac:dyDescent="0.2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 s="16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>ROUND(E3340/D3340*100,0)</f>
        <v>1</v>
      </c>
      <c r="P3340" s="13">
        <f>IFERROR(ROUND(E3340/L3340,2),0)</f>
        <v>20</v>
      </c>
      <c r="Q3340" s="18" t="s">
        <v>8327</v>
      </c>
      <c r="R3340" t="s">
        <v>8350</v>
      </c>
      <c r="S3340" s="14">
        <f t="shared" si="104"/>
        <v>41551.798113425924</v>
      </c>
      <c r="T3340">
        <f t="shared" si="105"/>
        <v>2013</v>
      </c>
    </row>
    <row r="3341" spans="1:20" ht="48" x14ac:dyDescent="0.2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 s="16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>ROUND(E3341/D3341*100,0)</f>
        <v>1</v>
      </c>
      <c r="P3341" s="13">
        <f>IFERROR(ROUND(E3341/L3341,2),0)</f>
        <v>20</v>
      </c>
      <c r="Q3341" s="18" t="s">
        <v>8313</v>
      </c>
      <c r="R3341" t="s">
        <v>8314</v>
      </c>
      <c r="S3341" s="14">
        <f t="shared" si="104"/>
        <v>41940.89166666667</v>
      </c>
      <c r="T3341">
        <f t="shared" si="105"/>
        <v>2014</v>
      </c>
    </row>
    <row r="3342" spans="1:20" ht="48" x14ac:dyDescent="0.2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 s="16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>ROUND(E3342/D3342*100,0)</f>
        <v>1</v>
      </c>
      <c r="P3342" s="13">
        <f>IFERROR(ROUND(E3342/L3342,2),0)</f>
        <v>20</v>
      </c>
      <c r="Q3342" s="18" t="s">
        <v>8323</v>
      </c>
      <c r="R3342" t="s">
        <v>8326</v>
      </c>
      <c r="S3342" s="14">
        <f t="shared" si="104"/>
        <v>41872.807696759257</v>
      </c>
      <c r="T3342">
        <f t="shared" si="105"/>
        <v>2014</v>
      </c>
    </row>
    <row r="3343" spans="1:20" ht="48" x14ac:dyDescent="0.2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 s="16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>ROUND(E3343/D3343*100,0)</f>
        <v>1</v>
      </c>
      <c r="P3343" s="13">
        <f>IFERROR(ROUND(E3343/L3343,2),0)</f>
        <v>20</v>
      </c>
      <c r="Q3343" s="18" t="s">
        <v>8327</v>
      </c>
      <c r="R3343" t="s">
        <v>8350</v>
      </c>
      <c r="S3343" s="14">
        <f t="shared" si="104"/>
        <v>41416.763171296298</v>
      </c>
      <c r="T3343">
        <f t="shared" si="105"/>
        <v>2013</v>
      </c>
    </row>
    <row r="3344" spans="1:20" ht="16" x14ac:dyDescent="0.2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 s="16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>ROUND(E3344/D3344*100,0)</f>
        <v>2</v>
      </c>
      <c r="P3344" s="13">
        <f>IFERROR(ROUND(E3344/L3344,2),0)</f>
        <v>13.33</v>
      </c>
      <c r="Q3344" s="18" t="s">
        <v>8323</v>
      </c>
      <c r="R3344" t="s">
        <v>8326</v>
      </c>
      <c r="S3344" s="14">
        <f t="shared" si="104"/>
        <v>42172.613506944443</v>
      </c>
      <c r="T3344">
        <f t="shared" si="105"/>
        <v>2015</v>
      </c>
    </row>
    <row r="3345" spans="1:20" ht="32" x14ac:dyDescent="0.2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 s="16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>ROUND(E3345/D3345*100,0)</f>
        <v>3</v>
      </c>
      <c r="P3345" s="13">
        <f>IFERROR(ROUND(E3345/L3345,2),0)</f>
        <v>13.33</v>
      </c>
      <c r="Q3345" s="18" t="s">
        <v>8321</v>
      </c>
      <c r="R3345" t="s">
        <v>8337</v>
      </c>
      <c r="S3345" s="14">
        <f t="shared" si="104"/>
        <v>42115.547395833331</v>
      </c>
      <c r="T3345">
        <f t="shared" si="105"/>
        <v>2015</v>
      </c>
    </row>
    <row r="3346" spans="1:20" ht="32" x14ac:dyDescent="0.2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 s="1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>ROUND(E3346/D3346*100,0)</f>
        <v>3</v>
      </c>
      <c r="P3346" s="13">
        <f>IFERROR(ROUND(E3346/L3346,2),0)</f>
        <v>13.33</v>
      </c>
      <c r="Q3346" s="18" t="s">
        <v>8323</v>
      </c>
      <c r="R3346" t="s">
        <v>8335</v>
      </c>
      <c r="S3346" s="14">
        <f t="shared" si="104"/>
        <v>42763.780671296292</v>
      </c>
      <c r="T3346">
        <f t="shared" si="105"/>
        <v>2017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 s="16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>ROUND(E3347/D3347*100,0)</f>
        <v>0</v>
      </c>
      <c r="P3347" s="13">
        <f>IFERROR(ROUND(E3347/L3347,2),0)</f>
        <v>13</v>
      </c>
      <c r="Q3347" s="18" t="s">
        <v>8308</v>
      </c>
      <c r="R3347" t="s">
        <v>8342</v>
      </c>
      <c r="S3347" s="14">
        <f t="shared" si="104"/>
        <v>42615.79896990741</v>
      </c>
      <c r="T3347">
        <f t="shared" si="105"/>
        <v>2016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 s="16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>ROUND(E3348/D3348*100,0)</f>
        <v>1</v>
      </c>
      <c r="P3348" s="13">
        <f>IFERROR(ROUND(E3348/L3348,2),0)</f>
        <v>9.75</v>
      </c>
      <c r="Q3348" s="18" t="s">
        <v>8323</v>
      </c>
      <c r="R3348" t="s">
        <v>8326</v>
      </c>
      <c r="S3348" s="14">
        <f t="shared" si="104"/>
        <v>42196.166874999995</v>
      </c>
      <c r="T3348">
        <f t="shared" si="105"/>
        <v>2015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 s="16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>ROUND(E3349/D3349*100,0)</f>
        <v>4</v>
      </c>
      <c r="P3349" s="13">
        <f>IFERROR(ROUND(E3349/L3349,2),0)</f>
        <v>9.5</v>
      </c>
      <c r="Q3349" s="18" t="s">
        <v>8323</v>
      </c>
      <c r="R3349" t="s">
        <v>8326</v>
      </c>
      <c r="S3349" s="14">
        <f t="shared" si="104"/>
        <v>41975.124340277776</v>
      </c>
      <c r="T3349">
        <f t="shared" si="105"/>
        <v>2014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 s="16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>ROUND(E3350/D3350*100,0)</f>
        <v>1</v>
      </c>
      <c r="P3350" s="13">
        <f>IFERROR(ROUND(E3350/L3350,2),0)</f>
        <v>18.5</v>
      </c>
      <c r="Q3350" s="18" t="s">
        <v>8323</v>
      </c>
      <c r="R3350" t="s">
        <v>8326</v>
      </c>
      <c r="S3350" s="14">
        <f t="shared" si="104"/>
        <v>42078.34520833334</v>
      </c>
      <c r="T3350">
        <f t="shared" si="105"/>
        <v>2015</v>
      </c>
    </row>
    <row r="3351" spans="1:20" ht="48" x14ac:dyDescent="0.2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 s="16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>ROUND(E3351/D3351*100,0)</f>
        <v>0</v>
      </c>
      <c r="P3351" s="13">
        <f>IFERROR(ROUND(E3351/L3351,2),0)</f>
        <v>12</v>
      </c>
      <c r="Q3351" s="18" t="s">
        <v>8319</v>
      </c>
      <c r="R3351" t="s">
        <v>8345</v>
      </c>
      <c r="S3351" s="14">
        <f t="shared" si="104"/>
        <v>42034.75509259259</v>
      </c>
      <c r="T3351">
        <f t="shared" si="105"/>
        <v>2015</v>
      </c>
    </row>
    <row r="3352" spans="1:20" ht="48" x14ac:dyDescent="0.2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 s="16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>ROUND(E3352/D3352*100,0)</f>
        <v>0</v>
      </c>
      <c r="P3352" s="13">
        <f>IFERROR(ROUND(E3352/L3352,2),0)</f>
        <v>18</v>
      </c>
      <c r="Q3352" s="18" t="s">
        <v>8316</v>
      </c>
      <c r="R3352" t="s">
        <v>8344</v>
      </c>
      <c r="S3352" s="14">
        <f t="shared" si="104"/>
        <v>42164.615856481483</v>
      </c>
      <c r="T3352">
        <f t="shared" si="105"/>
        <v>2015</v>
      </c>
    </row>
    <row r="3353" spans="1:20" ht="32" x14ac:dyDescent="0.2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 s="16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>ROUND(E3353/D3353*100,0)</f>
        <v>1</v>
      </c>
      <c r="P3353" s="13">
        <f>IFERROR(ROUND(E3353/L3353,2),0)</f>
        <v>9</v>
      </c>
      <c r="Q3353" s="18" t="s">
        <v>8311</v>
      </c>
      <c r="R3353" t="s">
        <v>8356</v>
      </c>
      <c r="S3353" s="14">
        <f t="shared" si="104"/>
        <v>41247.063576388886</v>
      </c>
      <c r="T3353">
        <f t="shared" si="105"/>
        <v>2012</v>
      </c>
    </row>
    <row r="3354" spans="1:20" ht="48" x14ac:dyDescent="0.2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 s="16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>ROUND(E3354/D3354*100,0)</f>
        <v>1</v>
      </c>
      <c r="P3354" s="13">
        <f>IFERROR(ROUND(E3354/L3354,2),0)</f>
        <v>12</v>
      </c>
      <c r="Q3354" s="18" t="s">
        <v>8308</v>
      </c>
      <c r="R3354" t="s">
        <v>8315</v>
      </c>
      <c r="S3354" s="14">
        <f t="shared" si="104"/>
        <v>42200.261793981481</v>
      </c>
      <c r="T3354">
        <f t="shared" si="105"/>
        <v>2015</v>
      </c>
    </row>
    <row r="3355" spans="1:20" ht="32" x14ac:dyDescent="0.2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 s="16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>ROUND(E3355/D3355*100,0)</f>
        <v>0</v>
      </c>
      <c r="P3355" s="13">
        <f>IFERROR(ROUND(E3355/L3355,2),0)</f>
        <v>17.5</v>
      </c>
      <c r="Q3355" s="18" t="s">
        <v>8319</v>
      </c>
      <c r="R3355" t="s">
        <v>8345</v>
      </c>
      <c r="S3355" s="14">
        <f t="shared" si="104"/>
        <v>42089.724039351851</v>
      </c>
      <c r="T3355">
        <f t="shared" si="105"/>
        <v>2015</v>
      </c>
    </row>
    <row r="3356" spans="1:20" ht="48" x14ac:dyDescent="0.2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 s="1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>ROUND(E3356/D3356*100,0)</f>
        <v>0</v>
      </c>
      <c r="P3356" s="13">
        <f>IFERROR(ROUND(E3356/L3356,2),0)</f>
        <v>17.5</v>
      </c>
      <c r="Q3356" s="18" t="s">
        <v>8319</v>
      </c>
      <c r="R3356" t="s">
        <v>8345</v>
      </c>
      <c r="S3356" s="14">
        <f t="shared" si="104"/>
        <v>41876.683611111112</v>
      </c>
      <c r="T3356">
        <f t="shared" si="105"/>
        <v>2014</v>
      </c>
    </row>
    <row r="3357" spans="1:20" ht="32" x14ac:dyDescent="0.2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 s="16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>ROUND(E3357/D3357*100,0)</f>
        <v>0</v>
      </c>
      <c r="P3357" s="13">
        <f>IFERROR(ROUND(E3357/L3357,2),0)</f>
        <v>17.5</v>
      </c>
      <c r="Q3357" s="18" t="s">
        <v>8323</v>
      </c>
      <c r="R3357" t="s">
        <v>8335</v>
      </c>
      <c r="S3357" s="14">
        <f t="shared" si="104"/>
        <v>42170.447013888886</v>
      </c>
      <c r="T3357">
        <f t="shared" si="105"/>
        <v>2015</v>
      </c>
    </row>
    <row r="3358" spans="1:20" ht="32" x14ac:dyDescent="0.2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 s="16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>ROUND(E3358/D3358*100,0)</f>
        <v>0</v>
      </c>
      <c r="P3358" s="13">
        <f>IFERROR(ROUND(E3358/L3358,2),0)</f>
        <v>8.75</v>
      </c>
      <c r="Q3358" s="18" t="s">
        <v>8311</v>
      </c>
      <c r="R3358" t="s">
        <v>8356</v>
      </c>
      <c r="S3358" s="14">
        <f t="shared" si="104"/>
        <v>41911.657430555555</v>
      </c>
      <c r="T3358">
        <f t="shared" si="105"/>
        <v>2014</v>
      </c>
    </row>
    <row r="3359" spans="1:20" ht="48" x14ac:dyDescent="0.2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 s="16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>ROUND(E3359/D3359*100,0)</f>
        <v>0</v>
      </c>
      <c r="P3359" s="13">
        <f>IFERROR(ROUND(E3359/L3359,2),0)</f>
        <v>11.67</v>
      </c>
      <c r="Q3359" s="18" t="s">
        <v>8319</v>
      </c>
      <c r="R3359" t="s">
        <v>8345</v>
      </c>
      <c r="S3359" s="14">
        <f t="shared" si="104"/>
        <v>41952.09175925926</v>
      </c>
      <c r="T3359">
        <f t="shared" si="105"/>
        <v>2014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 s="16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>ROUND(E3360/D3360*100,0)</f>
        <v>1</v>
      </c>
      <c r="P3360" s="13">
        <f>IFERROR(ROUND(E3360/L3360,2),0)</f>
        <v>8.75</v>
      </c>
      <c r="Q3360" s="18" t="s">
        <v>8327</v>
      </c>
      <c r="R3360" t="s">
        <v>8330</v>
      </c>
      <c r="S3360" s="14">
        <f t="shared" si="104"/>
        <v>41912.932430555556</v>
      </c>
      <c r="T3360">
        <f t="shared" si="105"/>
        <v>2014</v>
      </c>
    </row>
    <row r="3361" spans="1:20" ht="48" x14ac:dyDescent="0.2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 s="16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>ROUND(E3361/D3361*100,0)</f>
        <v>1</v>
      </c>
      <c r="P3361" s="13">
        <f>IFERROR(ROUND(E3361/L3361,2),0)</f>
        <v>8.75</v>
      </c>
      <c r="Q3361" s="18" t="s">
        <v>8308</v>
      </c>
      <c r="R3361" t="s">
        <v>8342</v>
      </c>
      <c r="S3361" s="14">
        <f t="shared" si="104"/>
        <v>42753.678761574076</v>
      </c>
      <c r="T3361">
        <f t="shared" si="105"/>
        <v>2017</v>
      </c>
    </row>
    <row r="3362" spans="1:20" ht="48" x14ac:dyDescent="0.2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 s="16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>ROUND(E3362/D3362*100,0)</f>
        <v>1</v>
      </c>
      <c r="P3362" s="13">
        <f>IFERROR(ROUND(E3362/L3362,2),0)</f>
        <v>11.67</v>
      </c>
      <c r="Q3362" s="18" t="s">
        <v>8327</v>
      </c>
      <c r="R3362" t="s">
        <v>8330</v>
      </c>
      <c r="S3362" s="14">
        <f t="shared" si="104"/>
        <v>41869.534618055557</v>
      </c>
      <c r="T3362">
        <f t="shared" si="105"/>
        <v>2014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 s="16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>ROUND(E3363/D3363*100,0)</f>
        <v>2</v>
      </c>
      <c r="P3363" s="13">
        <f>IFERROR(ROUND(E3363/L3363,2),0)</f>
        <v>35</v>
      </c>
      <c r="Q3363" s="18" t="s">
        <v>8323</v>
      </c>
      <c r="R3363" t="s">
        <v>8326</v>
      </c>
      <c r="S3363" s="14">
        <f t="shared" si="104"/>
        <v>42233.362314814818</v>
      </c>
      <c r="T3363">
        <f t="shared" si="105"/>
        <v>2015</v>
      </c>
    </row>
    <row r="3364" spans="1:20" ht="48" x14ac:dyDescent="0.2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 s="16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>ROUND(E3364/D3364*100,0)</f>
        <v>2</v>
      </c>
      <c r="P3364" s="13">
        <f>IFERROR(ROUND(E3364/L3364,2),0)</f>
        <v>17.5</v>
      </c>
      <c r="Q3364" s="18" t="s">
        <v>8323</v>
      </c>
      <c r="R3364" t="s">
        <v>8335</v>
      </c>
      <c r="S3364" s="14">
        <f t="shared" si="104"/>
        <v>42079.857974537037</v>
      </c>
      <c r="T3364">
        <f t="shared" si="105"/>
        <v>2015</v>
      </c>
    </row>
    <row r="3365" spans="1:20" ht="32" x14ac:dyDescent="0.2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 s="16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>ROUND(E3365/D3365*100,0)</f>
        <v>5</v>
      </c>
      <c r="P3365" s="13">
        <f>IFERROR(ROUND(E3365/L3365,2),0)</f>
        <v>11.67</v>
      </c>
      <c r="Q3365" s="18" t="s">
        <v>8313</v>
      </c>
      <c r="R3365" t="s">
        <v>8355</v>
      </c>
      <c r="S3365" s="14">
        <f t="shared" si="104"/>
        <v>42185.397673611107</v>
      </c>
      <c r="T3365">
        <f t="shared" si="105"/>
        <v>2015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 s="1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>ROUND(E3366/D3366*100,0)</f>
        <v>1</v>
      </c>
      <c r="P3366" s="13">
        <f>IFERROR(ROUND(E3366/L3366,2),0)</f>
        <v>34.950000000000003</v>
      </c>
      <c r="Q3366" s="18" t="s">
        <v>8323</v>
      </c>
      <c r="R3366" t="s">
        <v>8326</v>
      </c>
      <c r="S3366" s="14">
        <f t="shared" si="104"/>
        <v>42718.963599537034</v>
      </c>
      <c r="T3366">
        <f t="shared" si="105"/>
        <v>2016</v>
      </c>
    </row>
    <row r="3367" spans="1:20" ht="48" x14ac:dyDescent="0.2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 s="16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>ROUND(E3367/D3367*100,0)</f>
        <v>0</v>
      </c>
      <c r="P3367" s="13">
        <f>IFERROR(ROUND(E3367/L3367,2),0)</f>
        <v>8.5</v>
      </c>
      <c r="Q3367" s="18" t="s">
        <v>8316</v>
      </c>
      <c r="R3367" t="s">
        <v>8334</v>
      </c>
      <c r="S3367" s="14">
        <f t="shared" si="104"/>
        <v>41974.911087962959</v>
      </c>
      <c r="T3367">
        <f t="shared" si="105"/>
        <v>2014</v>
      </c>
    </row>
    <row r="3368" spans="1:20" ht="32" x14ac:dyDescent="0.2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 s="16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>ROUND(E3368/D3368*100,0)</f>
        <v>1</v>
      </c>
      <c r="P3368" s="13">
        <f>IFERROR(ROUND(E3368/L3368,2),0)</f>
        <v>34</v>
      </c>
      <c r="Q3368" s="18" t="s">
        <v>8327</v>
      </c>
      <c r="R3368" t="s">
        <v>8330</v>
      </c>
      <c r="S3368" s="14">
        <f t="shared" si="104"/>
        <v>42341.59129629629</v>
      </c>
      <c r="T3368">
        <f t="shared" si="105"/>
        <v>2015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 s="16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>ROUND(E3369/D3369*100,0)</f>
        <v>1</v>
      </c>
      <c r="P3369" s="13">
        <f>IFERROR(ROUND(E3369/L3369,2),0)</f>
        <v>11.33</v>
      </c>
      <c r="Q3369" s="18" t="s">
        <v>8311</v>
      </c>
      <c r="R3369" t="s">
        <v>8356</v>
      </c>
      <c r="S3369" s="14">
        <f t="shared" si="104"/>
        <v>42172.958912037036</v>
      </c>
      <c r="T3369">
        <f t="shared" si="105"/>
        <v>2015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 s="16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>ROUND(E3370/D3370*100,0)</f>
        <v>1</v>
      </c>
      <c r="P3370" s="13">
        <f>IFERROR(ROUND(E3370/L3370,2),0)</f>
        <v>16</v>
      </c>
      <c r="Q3370" s="18" t="s">
        <v>8311</v>
      </c>
      <c r="R3370" t="s">
        <v>8352</v>
      </c>
      <c r="S3370" s="14">
        <f t="shared" si="104"/>
        <v>42100.735937499994</v>
      </c>
      <c r="T3370">
        <f t="shared" si="105"/>
        <v>2015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 s="16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>ROUND(E3371/D3371*100,0)</f>
        <v>2</v>
      </c>
      <c r="P3371" s="13">
        <f>IFERROR(ROUND(E3371/L3371,2),0)</f>
        <v>8</v>
      </c>
      <c r="Q3371" s="18" t="s">
        <v>8323</v>
      </c>
      <c r="R3371" t="s">
        <v>8326</v>
      </c>
      <c r="S3371" s="14">
        <f t="shared" si="104"/>
        <v>42230.08116898148</v>
      </c>
      <c r="T3371">
        <f t="shared" si="105"/>
        <v>2015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 s="16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>ROUND(E3372/D3372*100,0)</f>
        <v>3</v>
      </c>
      <c r="P3372" s="13">
        <f>IFERROR(ROUND(E3372/L3372,2),0)</f>
        <v>10.67</v>
      </c>
      <c r="Q3372" s="18" t="s">
        <v>8323</v>
      </c>
      <c r="R3372" t="s">
        <v>8326</v>
      </c>
      <c r="S3372" s="14">
        <f t="shared" si="104"/>
        <v>42209.67288194444</v>
      </c>
      <c r="T3372">
        <f t="shared" si="105"/>
        <v>2015</v>
      </c>
    </row>
    <row r="3373" spans="1:20" ht="48" x14ac:dyDescent="0.2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 s="16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>ROUND(E3373/D3373*100,0)</f>
        <v>0</v>
      </c>
      <c r="P3373" s="13">
        <f>IFERROR(ROUND(E3373/L3373,2),0)</f>
        <v>15.5</v>
      </c>
      <c r="Q3373" s="18" t="s">
        <v>8308</v>
      </c>
      <c r="R3373" t="s">
        <v>8342</v>
      </c>
      <c r="S3373" s="14">
        <f t="shared" si="104"/>
        <v>42047.812523148154</v>
      </c>
      <c r="T3373">
        <f t="shared" si="105"/>
        <v>2015</v>
      </c>
    </row>
    <row r="3374" spans="1:20" ht="48" x14ac:dyDescent="0.2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 s="16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>ROUND(E3374/D3374*100,0)</f>
        <v>0</v>
      </c>
      <c r="P3374" s="13">
        <f>IFERROR(ROUND(E3374/L3374,2),0)</f>
        <v>10.33</v>
      </c>
      <c r="Q3374" s="18" t="s">
        <v>8321</v>
      </c>
      <c r="R3374" t="s">
        <v>8339</v>
      </c>
      <c r="S3374" s="14">
        <f t="shared" si="104"/>
        <v>41799.830613425926</v>
      </c>
      <c r="T3374">
        <f t="shared" si="105"/>
        <v>2014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 s="16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>ROUND(E3375/D3375*100,0)</f>
        <v>0</v>
      </c>
      <c r="P3375" s="13">
        <f>IFERROR(ROUND(E3375/L3375,2),0)</f>
        <v>15</v>
      </c>
      <c r="Q3375" s="18" t="s">
        <v>8321</v>
      </c>
      <c r="R3375" t="s">
        <v>8337</v>
      </c>
      <c r="S3375" s="14">
        <f t="shared" si="104"/>
        <v>41875.077546296299</v>
      </c>
      <c r="T3375">
        <f t="shared" si="105"/>
        <v>2014</v>
      </c>
    </row>
    <row r="3376" spans="1:20" ht="48" x14ac:dyDescent="0.2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 s="1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>ROUND(E3376/D3376*100,0)</f>
        <v>0</v>
      </c>
      <c r="P3376" s="13">
        <f>IFERROR(ROUND(E3376/L3376,2),0)</f>
        <v>30</v>
      </c>
      <c r="Q3376" s="18" t="s">
        <v>8319</v>
      </c>
      <c r="R3376" t="s">
        <v>8345</v>
      </c>
      <c r="S3376" s="14">
        <f t="shared" si="104"/>
        <v>42184.185844907406</v>
      </c>
      <c r="T3376">
        <f t="shared" si="105"/>
        <v>2015</v>
      </c>
    </row>
    <row r="3377" spans="1:20" ht="48" x14ac:dyDescent="0.2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 s="16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>ROUND(E3377/D3377*100,0)</f>
        <v>0</v>
      </c>
      <c r="P3377" s="13">
        <f>IFERROR(ROUND(E3377/L3377,2),0)</f>
        <v>30</v>
      </c>
      <c r="Q3377" s="18" t="s">
        <v>8308</v>
      </c>
      <c r="R3377" t="s">
        <v>8342</v>
      </c>
      <c r="S3377" s="14">
        <f t="shared" si="104"/>
        <v>42179.653379629628</v>
      </c>
      <c r="T3377">
        <f t="shared" si="105"/>
        <v>2015</v>
      </c>
    </row>
    <row r="3378" spans="1:20" ht="32" x14ac:dyDescent="0.2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 s="16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>ROUND(E3378/D3378*100,0)</f>
        <v>0</v>
      </c>
      <c r="P3378" s="13">
        <f>IFERROR(ROUND(E3378/L3378,2),0)</f>
        <v>15</v>
      </c>
      <c r="Q3378" s="18" t="s">
        <v>8319</v>
      </c>
      <c r="R3378" t="s">
        <v>8345</v>
      </c>
      <c r="S3378" s="14">
        <f t="shared" si="104"/>
        <v>41919.140706018516</v>
      </c>
      <c r="T3378">
        <f t="shared" si="105"/>
        <v>2014</v>
      </c>
    </row>
    <row r="3379" spans="1:20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 s="16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>ROUND(E3379/D3379*100,0)</f>
        <v>1</v>
      </c>
      <c r="P3379" s="13">
        <f>IFERROR(ROUND(E3379/L3379,2),0)</f>
        <v>30</v>
      </c>
      <c r="Q3379" s="18" t="s">
        <v>8327</v>
      </c>
      <c r="R3379" t="s">
        <v>8350</v>
      </c>
      <c r="S3379" s="14">
        <f t="shared" si="104"/>
        <v>41802.94363425926</v>
      </c>
      <c r="T3379">
        <f t="shared" si="105"/>
        <v>2014</v>
      </c>
    </row>
    <row r="3380" spans="1:20" ht="48" x14ac:dyDescent="0.2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 s="16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>ROUND(E3380/D3380*100,0)</f>
        <v>1</v>
      </c>
      <c r="P3380" s="13">
        <f>IFERROR(ROUND(E3380/L3380,2),0)</f>
        <v>15</v>
      </c>
      <c r="Q3380" s="18" t="s">
        <v>8319</v>
      </c>
      <c r="R3380" t="s">
        <v>8357</v>
      </c>
      <c r="S3380" s="14">
        <f t="shared" si="104"/>
        <v>42258.297094907408</v>
      </c>
      <c r="T3380">
        <f t="shared" si="105"/>
        <v>2015</v>
      </c>
    </row>
    <row r="3381" spans="1:20" ht="16" x14ac:dyDescent="0.2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 s="16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>ROUND(E3381/D3381*100,0)</f>
        <v>1</v>
      </c>
      <c r="P3381" s="13">
        <f>IFERROR(ROUND(E3381/L3381,2),0)</f>
        <v>10</v>
      </c>
      <c r="Q3381" s="18" t="s">
        <v>8321</v>
      </c>
      <c r="R3381" t="s">
        <v>8339</v>
      </c>
      <c r="S3381" s="14">
        <f t="shared" si="104"/>
        <v>41945.037789351853</v>
      </c>
      <c r="T3381">
        <f t="shared" si="105"/>
        <v>2014</v>
      </c>
    </row>
    <row r="3382" spans="1:20" ht="48" x14ac:dyDescent="0.2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 s="16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>ROUND(E3382/D3382*100,0)</f>
        <v>1</v>
      </c>
      <c r="P3382" s="13">
        <f>IFERROR(ROUND(E3382/L3382,2),0)</f>
        <v>15</v>
      </c>
      <c r="Q3382" s="18" t="s">
        <v>8311</v>
      </c>
      <c r="R3382" t="s">
        <v>8352</v>
      </c>
      <c r="S3382" s="14">
        <f t="shared" si="104"/>
        <v>40682.884791666671</v>
      </c>
      <c r="T3382">
        <f t="shared" si="105"/>
        <v>2011</v>
      </c>
    </row>
    <row r="3383" spans="1:20" ht="48" x14ac:dyDescent="0.2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 s="16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>ROUND(E3383/D3383*100,0)</f>
        <v>1</v>
      </c>
      <c r="P3383" s="13">
        <f>IFERROR(ROUND(E3383/L3383,2),0)</f>
        <v>30</v>
      </c>
      <c r="Q3383" s="18" t="s">
        <v>8327</v>
      </c>
      <c r="R3383" t="s">
        <v>8328</v>
      </c>
      <c r="S3383" s="14">
        <f t="shared" si="104"/>
        <v>40877.25099537037</v>
      </c>
      <c r="T3383">
        <f t="shared" si="105"/>
        <v>2011</v>
      </c>
    </row>
    <row r="3384" spans="1:20" ht="48" x14ac:dyDescent="0.2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 s="16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>ROUND(E3384/D3384*100,0)</f>
        <v>1</v>
      </c>
      <c r="P3384" s="13">
        <f>IFERROR(ROUND(E3384/L3384,2),0)</f>
        <v>15</v>
      </c>
      <c r="Q3384" s="18" t="s">
        <v>8327</v>
      </c>
      <c r="R3384" t="s">
        <v>8350</v>
      </c>
      <c r="S3384" s="14">
        <f t="shared" si="104"/>
        <v>41194.109340277777</v>
      </c>
      <c r="T3384">
        <f t="shared" si="105"/>
        <v>2012</v>
      </c>
    </row>
    <row r="3385" spans="1:20" ht="48" x14ac:dyDescent="0.2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 s="16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>ROUND(E3385/D3385*100,0)</f>
        <v>5</v>
      </c>
      <c r="P3385" s="13">
        <f>IFERROR(ROUND(E3385/L3385,2),0)</f>
        <v>30</v>
      </c>
      <c r="Q3385" s="18" t="s">
        <v>8323</v>
      </c>
      <c r="R3385" t="s">
        <v>8326</v>
      </c>
      <c r="S3385" s="14">
        <f t="shared" si="104"/>
        <v>42709.546064814815</v>
      </c>
      <c r="T3385">
        <f t="shared" si="105"/>
        <v>2016</v>
      </c>
    </row>
    <row r="3386" spans="1:20" ht="48" x14ac:dyDescent="0.2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 s="1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>ROUND(E3386/D3386*100,0)</f>
        <v>6</v>
      </c>
      <c r="P3386" s="13">
        <f>IFERROR(ROUND(E3386/L3386,2),0)</f>
        <v>15</v>
      </c>
      <c r="Q3386" s="18" t="s">
        <v>8323</v>
      </c>
      <c r="R3386" t="s">
        <v>8335</v>
      </c>
      <c r="S3386" s="14">
        <f t="shared" si="104"/>
        <v>42598.749155092592</v>
      </c>
      <c r="T3386">
        <f t="shared" si="105"/>
        <v>2016</v>
      </c>
    </row>
    <row r="3387" spans="1:20" ht="48" x14ac:dyDescent="0.2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 s="16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>ROUND(E3387/D3387*100,0)</f>
        <v>120</v>
      </c>
      <c r="P3387" s="13">
        <f>IFERROR(ROUND(E3387/L3387,2),0)</f>
        <v>7.5</v>
      </c>
      <c r="Q3387" s="18" t="s">
        <v>8313</v>
      </c>
      <c r="R3387" t="s">
        <v>8314</v>
      </c>
      <c r="S3387" s="14">
        <f t="shared" si="104"/>
        <v>42252.788900462961</v>
      </c>
      <c r="T3387">
        <f t="shared" si="105"/>
        <v>2015</v>
      </c>
    </row>
    <row r="3388" spans="1:20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 s="16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>ROUND(E3388/D3388*100,0)</f>
        <v>0</v>
      </c>
      <c r="P3388" s="13">
        <f>IFERROR(ROUND(E3388/L3388,2),0)</f>
        <v>5.8</v>
      </c>
      <c r="Q3388" s="18" t="s">
        <v>8316</v>
      </c>
      <c r="R3388" t="s">
        <v>8334</v>
      </c>
      <c r="S3388" s="14">
        <f t="shared" si="104"/>
        <v>42412.934212962966</v>
      </c>
      <c r="T3388">
        <f t="shared" si="105"/>
        <v>2016</v>
      </c>
    </row>
    <row r="3389" spans="1:20" ht="48" x14ac:dyDescent="0.2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 s="16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>ROUND(E3389/D3389*100,0)</f>
        <v>0</v>
      </c>
      <c r="P3389" s="13">
        <f>IFERROR(ROUND(E3389/L3389,2),0)</f>
        <v>29</v>
      </c>
      <c r="Q3389" s="18" t="s">
        <v>8323</v>
      </c>
      <c r="R3389" t="s">
        <v>8326</v>
      </c>
      <c r="S3389" s="14">
        <f t="shared" si="104"/>
        <v>42359.725243055553</v>
      </c>
      <c r="T3389">
        <f t="shared" si="105"/>
        <v>2015</v>
      </c>
    </row>
    <row r="3390" spans="1:20" ht="48" x14ac:dyDescent="0.2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 s="16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>ROUND(E3390/D3390*100,0)</f>
        <v>1</v>
      </c>
      <c r="P3390" s="13">
        <f>IFERROR(ROUND(E3390/L3390,2),0)</f>
        <v>7.25</v>
      </c>
      <c r="Q3390" s="18" t="s">
        <v>8323</v>
      </c>
      <c r="R3390" t="s">
        <v>8326</v>
      </c>
      <c r="S3390" s="14">
        <f t="shared" si="104"/>
        <v>42417.675879629634</v>
      </c>
      <c r="T3390">
        <f t="shared" si="105"/>
        <v>2016</v>
      </c>
    </row>
    <row r="3391" spans="1:20" ht="48" x14ac:dyDescent="0.2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 s="16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>ROUND(E3391/D3391*100,0)</f>
        <v>116</v>
      </c>
      <c r="P3391" s="13">
        <f>IFERROR(ROUND(E3391/L3391,2),0)</f>
        <v>7.25</v>
      </c>
      <c r="Q3391" s="18" t="s">
        <v>8327</v>
      </c>
      <c r="R3391" t="s">
        <v>8341</v>
      </c>
      <c r="S3391" s="14">
        <f t="shared" si="104"/>
        <v>41464.106087962966</v>
      </c>
      <c r="T3391">
        <f t="shared" si="105"/>
        <v>2013</v>
      </c>
    </row>
    <row r="3392" spans="1:20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 s="16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>ROUND(E3392/D3392*100,0)</f>
        <v>1</v>
      </c>
      <c r="P3392" s="13">
        <f>IFERROR(ROUND(E3392/L3392,2),0)</f>
        <v>28</v>
      </c>
      <c r="Q3392" s="18" t="s">
        <v>8308</v>
      </c>
      <c r="R3392" t="s">
        <v>8310</v>
      </c>
      <c r="S3392" s="14">
        <f t="shared" si="104"/>
        <v>42082.702800925923</v>
      </c>
      <c r="T3392">
        <f t="shared" si="105"/>
        <v>2015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 s="16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>ROUND(E3393/D3393*100,0)</f>
        <v>1</v>
      </c>
      <c r="P3393" s="13">
        <f>IFERROR(ROUND(E3393/L3393,2),0)</f>
        <v>14</v>
      </c>
      <c r="Q3393" s="18" t="s">
        <v>8311</v>
      </c>
      <c r="R3393" t="s">
        <v>8349</v>
      </c>
      <c r="S3393" s="14">
        <f t="shared" si="104"/>
        <v>41481.996423611112</v>
      </c>
      <c r="T3393">
        <f t="shared" si="105"/>
        <v>2013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 s="16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>ROUND(E3394/D3394*100,0)</f>
        <v>1</v>
      </c>
      <c r="P3394" s="13">
        <f>IFERROR(ROUND(E3394/L3394,2),0)</f>
        <v>6.75</v>
      </c>
      <c r="Q3394" s="18" t="s">
        <v>8323</v>
      </c>
      <c r="R3394" t="s">
        <v>8326</v>
      </c>
      <c r="S3394" s="14">
        <f t="shared" si="104"/>
        <v>41833.951516203706</v>
      </c>
      <c r="T3394">
        <f t="shared" si="105"/>
        <v>2014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 s="16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>ROUND(E3395/D3395*100,0)</f>
        <v>0</v>
      </c>
      <c r="P3395" s="13">
        <f>IFERROR(ROUND(E3395/L3395,2),0)</f>
        <v>13.01</v>
      </c>
      <c r="Q3395" s="18" t="s">
        <v>8319</v>
      </c>
      <c r="R3395" t="s">
        <v>8345</v>
      </c>
      <c r="S3395" s="14">
        <f t="shared" ref="S3395:S3458" si="106">(((J3395/60)/60)/24)+DATE(1970,1,1)</f>
        <v>41787.898240740738</v>
      </c>
      <c r="T3395">
        <f t="shared" ref="T3395:T3458" si="107">YEAR(S3395)</f>
        <v>2014</v>
      </c>
    </row>
    <row r="3396" spans="1:20" ht="32" x14ac:dyDescent="0.2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 s="1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>ROUND(E3396/D3396*100,0)</f>
        <v>0</v>
      </c>
      <c r="P3396" s="13">
        <f>IFERROR(ROUND(E3396/L3396,2),0)</f>
        <v>6.5</v>
      </c>
      <c r="Q3396" s="18" t="s">
        <v>8323</v>
      </c>
      <c r="R3396" t="s">
        <v>8324</v>
      </c>
      <c r="S3396" s="14">
        <f t="shared" si="106"/>
        <v>41977.780104166668</v>
      </c>
      <c r="T3396">
        <f t="shared" si="107"/>
        <v>2014</v>
      </c>
    </row>
    <row r="3397" spans="1:20" ht="48" x14ac:dyDescent="0.2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 s="16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>ROUND(E3397/D3397*100,0)</f>
        <v>0</v>
      </c>
      <c r="P3397" s="13">
        <f>IFERROR(ROUND(E3397/L3397,2),0)</f>
        <v>13</v>
      </c>
      <c r="Q3397" s="18" t="s">
        <v>8316</v>
      </c>
      <c r="R3397" t="s">
        <v>8344</v>
      </c>
      <c r="S3397" s="14">
        <f t="shared" si="106"/>
        <v>42529.969131944439</v>
      </c>
      <c r="T3397">
        <f t="shared" si="107"/>
        <v>2016</v>
      </c>
    </row>
    <row r="3398" spans="1:20" ht="32" x14ac:dyDescent="0.2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 s="16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>ROUND(E3398/D3398*100,0)</f>
        <v>0</v>
      </c>
      <c r="P3398" s="13">
        <f>IFERROR(ROUND(E3398/L3398,2),0)</f>
        <v>13</v>
      </c>
      <c r="Q3398" s="18" t="s">
        <v>8323</v>
      </c>
      <c r="R3398" t="s">
        <v>8326</v>
      </c>
      <c r="S3398" s="14">
        <f t="shared" si="106"/>
        <v>41848.84002314815</v>
      </c>
      <c r="T3398">
        <f t="shared" si="107"/>
        <v>2014</v>
      </c>
    </row>
    <row r="3399" spans="1:20" ht="48" x14ac:dyDescent="0.2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 s="16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>ROUND(E3399/D3399*100,0)</f>
        <v>0</v>
      </c>
      <c r="P3399" s="13">
        <f>IFERROR(ROUND(E3399/L3399,2),0)</f>
        <v>13</v>
      </c>
      <c r="Q3399" s="18" t="s">
        <v>8321</v>
      </c>
      <c r="R3399" t="s">
        <v>8339</v>
      </c>
      <c r="S3399" s="14">
        <f t="shared" si="106"/>
        <v>42038.824988425928</v>
      </c>
      <c r="T3399">
        <f t="shared" si="107"/>
        <v>2015</v>
      </c>
    </row>
    <row r="3400" spans="1:20" ht="16" x14ac:dyDescent="0.2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 s="16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>ROUND(E3400/D3400*100,0)</f>
        <v>0</v>
      </c>
      <c r="P3400" s="13">
        <f>IFERROR(ROUND(E3400/L3400,2),0)</f>
        <v>13</v>
      </c>
      <c r="Q3400" s="18" t="s">
        <v>8323</v>
      </c>
      <c r="R3400" t="s">
        <v>8324</v>
      </c>
      <c r="S3400" s="14">
        <f t="shared" si="106"/>
        <v>42062.680486111116</v>
      </c>
      <c r="T3400">
        <f t="shared" si="107"/>
        <v>2015</v>
      </c>
    </row>
    <row r="3401" spans="1:20" ht="32" x14ac:dyDescent="0.2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 s="16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>ROUND(E3401/D3401*100,0)</f>
        <v>0</v>
      </c>
      <c r="P3401" s="13">
        <f>IFERROR(ROUND(E3401/L3401,2),0)</f>
        <v>13</v>
      </c>
      <c r="Q3401" s="18" t="s">
        <v>8308</v>
      </c>
      <c r="R3401" t="s">
        <v>8342</v>
      </c>
      <c r="S3401" s="14">
        <f t="shared" si="106"/>
        <v>42446.780162037037</v>
      </c>
      <c r="T3401">
        <f t="shared" si="107"/>
        <v>2016</v>
      </c>
    </row>
    <row r="3402" spans="1:20" ht="48" x14ac:dyDescent="0.2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 s="16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>ROUND(E3402/D3402*100,0)</f>
        <v>0</v>
      </c>
      <c r="P3402" s="13">
        <f>IFERROR(ROUND(E3402/L3402,2),0)</f>
        <v>13</v>
      </c>
      <c r="Q3402" s="18" t="s">
        <v>8308</v>
      </c>
      <c r="R3402" t="s">
        <v>8310</v>
      </c>
      <c r="S3402" s="14">
        <f t="shared" si="106"/>
        <v>41855.784305555557</v>
      </c>
      <c r="T3402">
        <f t="shared" si="107"/>
        <v>2014</v>
      </c>
    </row>
    <row r="3403" spans="1:20" ht="48" x14ac:dyDescent="0.2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 s="16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>ROUND(E3403/D3403*100,0)</f>
        <v>0</v>
      </c>
      <c r="P3403" s="13">
        <f>IFERROR(ROUND(E3403/L3403,2),0)</f>
        <v>13</v>
      </c>
      <c r="Q3403" s="18" t="s">
        <v>8311</v>
      </c>
      <c r="R3403" t="s">
        <v>8348</v>
      </c>
      <c r="S3403" s="14">
        <f t="shared" si="106"/>
        <v>42604.239629629628</v>
      </c>
      <c r="T3403">
        <f t="shared" si="107"/>
        <v>2016</v>
      </c>
    </row>
    <row r="3404" spans="1:20" ht="48" x14ac:dyDescent="0.2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 s="16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>ROUND(E3404/D3404*100,0)</f>
        <v>0</v>
      </c>
      <c r="P3404" s="13">
        <f>IFERROR(ROUND(E3404/L3404,2),0)</f>
        <v>13</v>
      </c>
      <c r="Q3404" s="18" t="s">
        <v>8319</v>
      </c>
      <c r="R3404" t="s">
        <v>8345</v>
      </c>
      <c r="S3404" s="14">
        <f t="shared" si="106"/>
        <v>42180.18604166666</v>
      </c>
      <c r="T3404">
        <f t="shared" si="107"/>
        <v>2015</v>
      </c>
    </row>
    <row r="3405" spans="1:20" ht="64" x14ac:dyDescent="0.2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 s="16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>ROUND(E3405/D3405*100,0)</f>
        <v>1</v>
      </c>
      <c r="P3405" s="13">
        <f>IFERROR(ROUND(E3405/L3405,2),0)</f>
        <v>13</v>
      </c>
      <c r="Q3405" s="18" t="s">
        <v>8316</v>
      </c>
      <c r="R3405" t="s">
        <v>8334</v>
      </c>
      <c r="S3405" s="14">
        <f t="shared" si="106"/>
        <v>40710.731180555551</v>
      </c>
      <c r="T3405">
        <f t="shared" si="107"/>
        <v>2011</v>
      </c>
    </row>
    <row r="3406" spans="1:20" ht="48" x14ac:dyDescent="0.2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 s="1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>ROUND(E3406/D3406*100,0)</f>
        <v>1</v>
      </c>
      <c r="P3406" s="13">
        <f>IFERROR(ROUND(E3406/L3406,2),0)</f>
        <v>13</v>
      </c>
      <c r="Q3406" s="18" t="s">
        <v>8323</v>
      </c>
      <c r="R3406" t="s">
        <v>8326</v>
      </c>
      <c r="S3406" s="14">
        <f t="shared" si="106"/>
        <v>42021.301192129627</v>
      </c>
      <c r="T3406">
        <f t="shared" si="107"/>
        <v>2015</v>
      </c>
    </row>
    <row r="3407" spans="1:20" ht="48" x14ac:dyDescent="0.2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 s="16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>ROUND(E3407/D3407*100,0)</f>
        <v>2</v>
      </c>
      <c r="P3407" s="13">
        <f>IFERROR(ROUND(E3407/L3407,2),0)</f>
        <v>13</v>
      </c>
      <c r="Q3407" s="18" t="s">
        <v>8319</v>
      </c>
      <c r="R3407" t="s">
        <v>8345</v>
      </c>
      <c r="S3407" s="14">
        <f t="shared" si="106"/>
        <v>42382.906527777777</v>
      </c>
      <c r="T3407">
        <f t="shared" si="107"/>
        <v>2016</v>
      </c>
    </row>
    <row r="3408" spans="1:20" ht="32" x14ac:dyDescent="0.2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 s="16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>ROUND(E3408/D3408*100,0)</f>
        <v>0</v>
      </c>
      <c r="P3408" s="13">
        <f>IFERROR(ROUND(E3408/L3408,2),0)</f>
        <v>25</v>
      </c>
      <c r="Q3408" s="18" t="s">
        <v>8323</v>
      </c>
      <c r="R3408" t="s">
        <v>8326</v>
      </c>
      <c r="S3408" s="14">
        <f t="shared" si="106"/>
        <v>42210.439768518518</v>
      </c>
      <c r="T3408">
        <f t="shared" si="107"/>
        <v>2015</v>
      </c>
    </row>
    <row r="3409" spans="1:20" ht="32" x14ac:dyDescent="0.2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 s="16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>ROUND(E3409/D3409*100,0)</f>
        <v>0</v>
      </c>
      <c r="P3409" s="13">
        <f>IFERROR(ROUND(E3409/L3409,2),0)</f>
        <v>25</v>
      </c>
      <c r="Q3409" s="18" t="s">
        <v>8323</v>
      </c>
      <c r="R3409" t="s">
        <v>8324</v>
      </c>
      <c r="S3409" s="14">
        <f t="shared" si="106"/>
        <v>42207.795787037037</v>
      </c>
      <c r="T3409">
        <f t="shared" si="107"/>
        <v>2015</v>
      </c>
    </row>
    <row r="3410" spans="1:20" ht="48" x14ac:dyDescent="0.2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 s="16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>ROUND(E3410/D3410*100,0)</f>
        <v>0</v>
      </c>
      <c r="P3410" s="13">
        <f>IFERROR(ROUND(E3410/L3410,2),0)</f>
        <v>25</v>
      </c>
      <c r="Q3410" s="18" t="s">
        <v>8321</v>
      </c>
      <c r="R3410" t="s">
        <v>8339</v>
      </c>
      <c r="S3410" s="14">
        <f t="shared" si="106"/>
        <v>40800.6403587963</v>
      </c>
      <c r="T3410">
        <f t="shared" si="107"/>
        <v>2011</v>
      </c>
    </row>
    <row r="3411" spans="1:20" ht="48" x14ac:dyDescent="0.2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 s="16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>ROUND(E3411/D3411*100,0)</f>
        <v>0</v>
      </c>
      <c r="P3411" s="13">
        <f>IFERROR(ROUND(E3411/L3411,2),0)</f>
        <v>25</v>
      </c>
      <c r="Q3411" s="18" t="s">
        <v>8308</v>
      </c>
      <c r="R3411" t="s">
        <v>8342</v>
      </c>
      <c r="S3411" s="14">
        <f t="shared" si="106"/>
        <v>41954.722916666666</v>
      </c>
      <c r="T3411">
        <f t="shared" si="107"/>
        <v>2014</v>
      </c>
    </row>
    <row r="3412" spans="1:20" ht="48" x14ac:dyDescent="0.2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 s="16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>ROUND(E3412/D3412*100,0)</f>
        <v>0</v>
      </c>
      <c r="P3412" s="13">
        <f>IFERROR(ROUND(E3412/L3412,2),0)</f>
        <v>25</v>
      </c>
      <c r="Q3412" s="18" t="s">
        <v>8323</v>
      </c>
      <c r="R3412" t="s">
        <v>8326</v>
      </c>
      <c r="S3412" s="14">
        <f t="shared" si="106"/>
        <v>42243.790393518517</v>
      </c>
      <c r="T3412">
        <f t="shared" si="107"/>
        <v>2015</v>
      </c>
    </row>
    <row r="3413" spans="1:20" ht="32" x14ac:dyDescent="0.2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 s="16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>ROUND(E3413/D3413*100,0)</f>
        <v>0</v>
      </c>
      <c r="P3413" s="13">
        <f>IFERROR(ROUND(E3413/L3413,2),0)</f>
        <v>25</v>
      </c>
      <c r="Q3413" s="18" t="s">
        <v>8319</v>
      </c>
      <c r="R3413" t="s">
        <v>8345</v>
      </c>
      <c r="S3413" s="14">
        <f t="shared" si="106"/>
        <v>41938.804710648146</v>
      </c>
      <c r="T3413">
        <f t="shared" si="107"/>
        <v>2014</v>
      </c>
    </row>
    <row r="3414" spans="1:20" ht="32" x14ac:dyDescent="0.2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 s="16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>ROUND(E3414/D3414*100,0)</f>
        <v>0</v>
      </c>
      <c r="P3414" s="13">
        <f>IFERROR(ROUND(E3414/L3414,2),0)</f>
        <v>25</v>
      </c>
      <c r="Q3414" s="18" t="s">
        <v>8308</v>
      </c>
      <c r="R3414" t="s">
        <v>8342</v>
      </c>
      <c r="S3414" s="14">
        <f t="shared" si="106"/>
        <v>42064.794490740736</v>
      </c>
      <c r="T3414">
        <f t="shared" si="107"/>
        <v>2015</v>
      </c>
    </row>
    <row r="3415" spans="1:20" ht="48" x14ac:dyDescent="0.2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 s="16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>ROUND(E3415/D3415*100,0)</f>
        <v>0</v>
      </c>
      <c r="P3415" s="13">
        <f>IFERROR(ROUND(E3415/L3415,2),0)</f>
        <v>25</v>
      </c>
      <c r="Q3415" s="18" t="s">
        <v>8316</v>
      </c>
      <c r="R3415" t="s">
        <v>8334</v>
      </c>
      <c r="S3415" s="14">
        <f t="shared" si="106"/>
        <v>41843.772789351853</v>
      </c>
      <c r="T3415">
        <f t="shared" si="107"/>
        <v>2014</v>
      </c>
    </row>
    <row r="3416" spans="1:20" ht="48" x14ac:dyDescent="0.2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 s="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>ROUND(E3416/D3416*100,0)</f>
        <v>0</v>
      </c>
      <c r="P3416" s="13">
        <f>IFERROR(ROUND(E3416/L3416,2),0)</f>
        <v>25</v>
      </c>
      <c r="Q3416" s="18" t="s">
        <v>8323</v>
      </c>
      <c r="R3416" t="s">
        <v>8326</v>
      </c>
      <c r="S3416" s="14">
        <f t="shared" si="106"/>
        <v>42479.039212962962</v>
      </c>
      <c r="T3416">
        <f t="shared" si="107"/>
        <v>2016</v>
      </c>
    </row>
    <row r="3417" spans="1:20" ht="32" x14ac:dyDescent="0.2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 s="16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>ROUND(E3417/D3417*100,0)</f>
        <v>0</v>
      </c>
      <c r="P3417" s="13">
        <f>IFERROR(ROUND(E3417/L3417,2),0)</f>
        <v>12.5</v>
      </c>
      <c r="Q3417" s="18" t="s">
        <v>8321</v>
      </c>
      <c r="R3417" t="s">
        <v>8339</v>
      </c>
      <c r="S3417" s="14">
        <f t="shared" si="106"/>
        <v>41759.542534722219</v>
      </c>
      <c r="T3417">
        <f t="shared" si="107"/>
        <v>2014</v>
      </c>
    </row>
    <row r="3418" spans="1:20" ht="48" x14ac:dyDescent="0.2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 s="16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>ROUND(E3418/D3418*100,0)</f>
        <v>0</v>
      </c>
      <c r="P3418" s="13">
        <f>IFERROR(ROUND(E3418/L3418,2),0)</f>
        <v>25</v>
      </c>
      <c r="Q3418" s="18" t="s">
        <v>8327</v>
      </c>
      <c r="R3418" t="s">
        <v>8350</v>
      </c>
      <c r="S3418" s="14">
        <f t="shared" si="106"/>
        <v>41124.479722222226</v>
      </c>
      <c r="T3418">
        <f t="shared" si="107"/>
        <v>2012</v>
      </c>
    </row>
    <row r="3419" spans="1:20" ht="16" x14ac:dyDescent="0.2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 s="16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>ROUND(E3419/D3419*100,0)</f>
        <v>0</v>
      </c>
      <c r="P3419" s="13">
        <f>IFERROR(ROUND(E3419/L3419,2),0)</f>
        <v>25</v>
      </c>
      <c r="Q3419" s="18" t="s">
        <v>8313</v>
      </c>
      <c r="R3419" t="s">
        <v>8353</v>
      </c>
      <c r="S3419" s="14">
        <f t="shared" si="106"/>
        <v>42206.763217592597</v>
      </c>
      <c r="T3419">
        <f t="shared" si="107"/>
        <v>2015</v>
      </c>
    </row>
    <row r="3420" spans="1:20" ht="48" x14ac:dyDescent="0.2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 s="16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>ROUND(E3420/D3420*100,0)</f>
        <v>1</v>
      </c>
      <c r="P3420" s="13">
        <f>IFERROR(ROUND(E3420/L3420,2),0)</f>
        <v>25</v>
      </c>
      <c r="Q3420" s="18" t="s">
        <v>8316</v>
      </c>
      <c r="R3420" t="s">
        <v>8334</v>
      </c>
      <c r="S3420" s="14">
        <f t="shared" si="106"/>
        <v>42107.836435185185</v>
      </c>
      <c r="T3420">
        <f t="shared" si="107"/>
        <v>2015</v>
      </c>
    </row>
    <row r="3421" spans="1:20" ht="16" x14ac:dyDescent="0.2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 s="16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>ROUND(E3421/D3421*100,0)</f>
        <v>1</v>
      </c>
      <c r="P3421" s="13">
        <f>IFERROR(ROUND(E3421/L3421,2),0)</f>
        <v>12.5</v>
      </c>
      <c r="Q3421" s="18" t="s">
        <v>8323</v>
      </c>
      <c r="R3421" t="s">
        <v>8326</v>
      </c>
      <c r="S3421" s="14">
        <f t="shared" si="106"/>
        <v>41953.773090277777</v>
      </c>
      <c r="T3421">
        <f t="shared" si="107"/>
        <v>2014</v>
      </c>
    </row>
    <row r="3422" spans="1:20" ht="48" x14ac:dyDescent="0.2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 s="16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>ROUND(E3422/D3422*100,0)</f>
        <v>1</v>
      </c>
      <c r="P3422" s="13">
        <f>IFERROR(ROUND(E3422/L3422,2),0)</f>
        <v>25</v>
      </c>
      <c r="Q3422" s="18" t="s">
        <v>8308</v>
      </c>
      <c r="R3422" t="s">
        <v>8342</v>
      </c>
      <c r="S3422" s="14">
        <f t="shared" si="106"/>
        <v>42276.046689814815</v>
      </c>
      <c r="T3422">
        <f t="shared" si="107"/>
        <v>2015</v>
      </c>
    </row>
    <row r="3423" spans="1:20" ht="48" x14ac:dyDescent="0.2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 s="16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>ROUND(E3423/D3423*100,0)</f>
        <v>1</v>
      </c>
      <c r="P3423" s="13">
        <f>IFERROR(ROUND(E3423/L3423,2),0)</f>
        <v>25</v>
      </c>
      <c r="Q3423" s="18" t="s">
        <v>8323</v>
      </c>
      <c r="R3423" t="s">
        <v>8326</v>
      </c>
      <c r="S3423" s="14">
        <f t="shared" si="106"/>
        <v>42439.702314814815</v>
      </c>
      <c r="T3423">
        <f t="shared" si="107"/>
        <v>2016</v>
      </c>
    </row>
    <row r="3424" spans="1:20" ht="48" x14ac:dyDescent="0.2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 s="16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>ROUND(E3424/D3424*100,0)</f>
        <v>1</v>
      </c>
      <c r="P3424" s="13">
        <f>IFERROR(ROUND(E3424/L3424,2),0)</f>
        <v>25</v>
      </c>
      <c r="Q3424" s="18" t="s">
        <v>8319</v>
      </c>
      <c r="R3424" t="s">
        <v>8345</v>
      </c>
      <c r="S3424" s="14">
        <f t="shared" si="106"/>
        <v>42058.334027777775</v>
      </c>
      <c r="T3424">
        <f t="shared" si="107"/>
        <v>2015</v>
      </c>
    </row>
    <row r="3425" spans="1:20" ht="48" x14ac:dyDescent="0.2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 s="16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>ROUND(E3425/D3425*100,0)</f>
        <v>1</v>
      </c>
      <c r="P3425" s="13">
        <f>IFERROR(ROUND(E3425/L3425,2),0)</f>
        <v>25</v>
      </c>
      <c r="Q3425" s="18" t="s">
        <v>8311</v>
      </c>
      <c r="R3425" t="s">
        <v>8356</v>
      </c>
      <c r="S3425" s="14">
        <f t="shared" si="106"/>
        <v>40927.036979166667</v>
      </c>
      <c r="T3425">
        <f t="shared" si="107"/>
        <v>2012</v>
      </c>
    </row>
    <row r="3426" spans="1:20" ht="48" x14ac:dyDescent="0.2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 s="1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>ROUND(E3426/D3426*100,0)</f>
        <v>1</v>
      </c>
      <c r="P3426" s="13">
        <f>IFERROR(ROUND(E3426/L3426,2),0)</f>
        <v>8.33</v>
      </c>
      <c r="Q3426" s="18" t="s">
        <v>8319</v>
      </c>
      <c r="R3426" t="s">
        <v>8345</v>
      </c>
      <c r="S3426" s="14">
        <f t="shared" si="106"/>
        <v>41760.10974537037</v>
      </c>
      <c r="T3426">
        <f t="shared" si="107"/>
        <v>2014</v>
      </c>
    </row>
    <row r="3427" spans="1:20" ht="48" x14ac:dyDescent="0.2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 s="16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>ROUND(E3427/D3427*100,0)</f>
        <v>1</v>
      </c>
      <c r="P3427" s="13">
        <f>IFERROR(ROUND(E3427/L3427,2),0)</f>
        <v>25</v>
      </c>
      <c r="Q3427" s="18" t="s">
        <v>8323</v>
      </c>
      <c r="R3427" t="s">
        <v>8326</v>
      </c>
      <c r="S3427" s="14">
        <f t="shared" si="106"/>
        <v>42317.826377314821</v>
      </c>
      <c r="T3427">
        <f t="shared" si="107"/>
        <v>2015</v>
      </c>
    </row>
    <row r="3428" spans="1:20" ht="48" x14ac:dyDescent="0.2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 s="16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>ROUND(E3428/D3428*100,0)</f>
        <v>1</v>
      </c>
      <c r="P3428" s="13">
        <f>IFERROR(ROUND(E3428/L3428,2),0)</f>
        <v>25</v>
      </c>
      <c r="Q3428" s="18" t="s">
        <v>8327</v>
      </c>
      <c r="R3428" t="s">
        <v>8354</v>
      </c>
      <c r="S3428" s="14">
        <f t="shared" si="106"/>
        <v>40985.459803240738</v>
      </c>
      <c r="T3428">
        <f t="shared" si="107"/>
        <v>2012</v>
      </c>
    </row>
    <row r="3429" spans="1:20" ht="32" x14ac:dyDescent="0.2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 s="16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>ROUND(E3429/D3429*100,0)</f>
        <v>1</v>
      </c>
      <c r="P3429" s="13">
        <f>IFERROR(ROUND(E3429/L3429,2),0)</f>
        <v>25</v>
      </c>
      <c r="Q3429" s="18" t="s">
        <v>8323</v>
      </c>
      <c r="R3429" t="s">
        <v>8326</v>
      </c>
      <c r="S3429" s="14">
        <f t="shared" si="106"/>
        <v>42164.299722222218</v>
      </c>
      <c r="T3429">
        <f t="shared" si="107"/>
        <v>2015</v>
      </c>
    </row>
    <row r="3430" spans="1:20" ht="48" x14ac:dyDescent="0.2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 s="16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>ROUND(E3430/D3430*100,0)</f>
        <v>1</v>
      </c>
      <c r="P3430" s="13">
        <f>IFERROR(ROUND(E3430/L3430,2),0)</f>
        <v>12.5</v>
      </c>
      <c r="Q3430" s="18" t="s">
        <v>8323</v>
      </c>
      <c r="R3430" t="s">
        <v>8326</v>
      </c>
      <c r="S3430" s="14">
        <f t="shared" si="106"/>
        <v>41830.267407407409</v>
      </c>
      <c r="T3430">
        <f t="shared" si="107"/>
        <v>2014</v>
      </c>
    </row>
    <row r="3431" spans="1:20" ht="48" x14ac:dyDescent="0.2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 s="16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>ROUND(E3431/D3431*100,0)</f>
        <v>1</v>
      </c>
      <c r="P3431" s="13">
        <f>IFERROR(ROUND(E3431/L3431,2),0)</f>
        <v>12.5</v>
      </c>
      <c r="Q3431" s="18" t="s">
        <v>8323</v>
      </c>
      <c r="R3431" t="s">
        <v>8335</v>
      </c>
      <c r="S3431" s="14">
        <f t="shared" si="106"/>
        <v>41861.767094907409</v>
      </c>
      <c r="T3431">
        <f t="shared" si="107"/>
        <v>2014</v>
      </c>
    </row>
    <row r="3432" spans="1:20" ht="48" x14ac:dyDescent="0.2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 s="16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>ROUND(E3432/D3432*100,0)</f>
        <v>2</v>
      </c>
      <c r="P3432" s="13">
        <f>IFERROR(ROUND(E3432/L3432,2),0)</f>
        <v>6.25</v>
      </c>
      <c r="Q3432" s="18" t="s">
        <v>8313</v>
      </c>
      <c r="R3432" t="s">
        <v>8314</v>
      </c>
      <c r="S3432" s="14">
        <f t="shared" si="106"/>
        <v>41820.752268518518</v>
      </c>
      <c r="T3432">
        <f t="shared" si="107"/>
        <v>2014</v>
      </c>
    </row>
    <row r="3433" spans="1:20" ht="48" x14ac:dyDescent="0.2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 s="16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>ROUND(E3433/D3433*100,0)</f>
        <v>3</v>
      </c>
      <c r="P3433" s="13">
        <f>IFERROR(ROUND(E3433/L3433,2),0)</f>
        <v>12.5</v>
      </c>
      <c r="Q3433" s="18" t="s">
        <v>8323</v>
      </c>
      <c r="R3433" t="s">
        <v>8324</v>
      </c>
      <c r="S3433" s="14">
        <f t="shared" si="106"/>
        <v>42297.823113425926</v>
      </c>
      <c r="T3433">
        <f t="shared" si="107"/>
        <v>2015</v>
      </c>
    </row>
    <row r="3434" spans="1:20" ht="48" x14ac:dyDescent="0.2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 s="16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>ROUND(E3434/D3434*100,0)</f>
        <v>3</v>
      </c>
      <c r="P3434" s="13">
        <f>IFERROR(ROUND(E3434/L3434,2),0)</f>
        <v>25</v>
      </c>
      <c r="Q3434" s="18" t="s">
        <v>8323</v>
      </c>
      <c r="R3434" t="s">
        <v>8326</v>
      </c>
      <c r="S3434" s="14">
        <f t="shared" si="106"/>
        <v>42059.970729166671</v>
      </c>
      <c r="T3434">
        <f t="shared" si="107"/>
        <v>2015</v>
      </c>
    </row>
    <row r="3435" spans="1:20" ht="48" x14ac:dyDescent="0.2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 s="16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>ROUND(E3435/D3435*100,0)</f>
        <v>5</v>
      </c>
      <c r="P3435" s="13">
        <f>IFERROR(ROUND(E3435/L3435,2),0)</f>
        <v>8.33</v>
      </c>
      <c r="Q3435" s="18" t="s">
        <v>8316</v>
      </c>
      <c r="R3435" t="s">
        <v>8334</v>
      </c>
      <c r="S3435" s="14">
        <f t="shared" si="106"/>
        <v>42167.207071759258</v>
      </c>
      <c r="T3435">
        <f t="shared" si="107"/>
        <v>2015</v>
      </c>
    </row>
    <row r="3436" spans="1:20" ht="32" x14ac:dyDescent="0.2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 s="1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>ROUND(E3436/D3436*100,0)</f>
        <v>5</v>
      </c>
      <c r="P3436" s="13">
        <f>IFERROR(ROUND(E3436/L3436,2),0)</f>
        <v>25</v>
      </c>
      <c r="Q3436" s="18" t="s">
        <v>8323</v>
      </c>
      <c r="R3436" t="s">
        <v>8335</v>
      </c>
      <c r="S3436" s="14">
        <f t="shared" si="106"/>
        <v>42756.018506944441</v>
      </c>
      <c r="T3436">
        <f t="shared" si="107"/>
        <v>2017</v>
      </c>
    </row>
    <row r="3437" spans="1:20" ht="48" x14ac:dyDescent="0.2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 s="16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>ROUND(E3437/D3437*100,0)</f>
        <v>13</v>
      </c>
      <c r="P3437" s="13">
        <f>IFERROR(ROUND(E3437/L3437,2),0)</f>
        <v>12.5</v>
      </c>
      <c r="Q3437" s="18" t="s">
        <v>8316</v>
      </c>
      <c r="R3437" t="s">
        <v>8334</v>
      </c>
      <c r="S3437" s="14">
        <f t="shared" si="106"/>
        <v>42440.820277777777</v>
      </c>
      <c r="T3437">
        <f t="shared" si="107"/>
        <v>2016</v>
      </c>
    </row>
    <row r="3438" spans="1:20" ht="48" x14ac:dyDescent="0.2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 s="16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>ROUND(E3438/D3438*100,0)</f>
        <v>0</v>
      </c>
      <c r="P3438" s="13">
        <f>IFERROR(ROUND(E3438/L3438,2),0)</f>
        <v>2.67</v>
      </c>
      <c r="Q3438" s="18" t="s">
        <v>8323</v>
      </c>
      <c r="R3438" t="s">
        <v>8324</v>
      </c>
      <c r="S3438" s="14">
        <f t="shared" si="106"/>
        <v>42097.649224537032</v>
      </c>
      <c r="T3438">
        <f t="shared" si="107"/>
        <v>2015</v>
      </c>
    </row>
    <row r="3439" spans="1:20" ht="32" x14ac:dyDescent="0.2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 s="16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>ROUND(E3439/D3439*100,0)</f>
        <v>2</v>
      </c>
      <c r="P3439" s="13">
        <f>IFERROR(ROUND(E3439/L3439,2),0)</f>
        <v>4.8</v>
      </c>
      <c r="Q3439" s="18" t="s">
        <v>8321</v>
      </c>
      <c r="R3439" t="s">
        <v>8339</v>
      </c>
      <c r="S3439" s="14">
        <f t="shared" si="106"/>
        <v>41513.107256944444</v>
      </c>
      <c r="T3439">
        <f t="shared" si="107"/>
        <v>2013</v>
      </c>
    </row>
    <row r="3440" spans="1:20" ht="48" x14ac:dyDescent="0.2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 s="16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>ROUND(E3440/D3440*100,0)</f>
        <v>2</v>
      </c>
      <c r="P3440" s="13">
        <f>IFERROR(ROUND(E3440/L3440,2),0)</f>
        <v>5.75</v>
      </c>
      <c r="Q3440" s="18" t="s">
        <v>8323</v>
      </c>
      <c r="R3440" t="s">
        <v>8326</v>
      </c>
      <c r="S3440" s="14">
        <f t="shared" si="106"/>
        <v>41879.043530092589</v>
      </c>
      <c r="T3440">
        <f t="shared" si="107"/>
        <v>2014</v>
      </c>
    </row>
    <row r="3441" spans="1:20" ht="48" x14ac:dyDescent="0.2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 s="16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>ROUND(E3441/D3441*100,0)</f>
        <v>5</v>
      </c>
      <c r="P3441" s="13">
        <f>IFERROR(ROUND(E3441/L3441,2),0)</f>
        <v>5.75</v>
      </c>
      <c r="Q3441" s="18" t="s">
        <v>8323</v>
      </c>
      <c r="R3441" t="s">
        <v>8326</v>
      </c>
      <c r="S3441" s="14">
        <f t="shared" si="106"/>
        <v>41811.555462962962</v>
      </c>
      <c r="T3441">
        <f t="shared" si="107"/>
        <v>2014</v>
      </c>
    </row>
    <row r="3442" spans="1:20" ht="64" x14ac:dyDescent="0.2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 s="16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>ROUND(E3442/D3442*100,0)</f>
        <v>0</v>
      </c>
      <c r="P3442" s="13">
        <f>IFERROR(ROUND(E3442/L3442,2),0)</f>
        <v>7.33</v>
      </c>
      <c r="Q3442" s="18" t="s">
        <v>8323</v>
      </c>
      <c r="R3442" t="s">
        <v>8324</v>
      </c>
      <c r="S3442" s="14">
        <f t="shared" si="106"/>
        <v>42409.571284722217</v>
      </c>
      <c r="T3442">
        <f t="shared" si="107"/>
        <v>2016</v>
      </c>
    </row>
    <row r="3443" spans="1:20" ht="32" x14ac:dyDescent="0.2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 s="16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>ROUND(E3443/D3443*100,0)</f>
        <v>1</v>
      </c>
      <c r="P3443" s="13">
        <f>IFERROR(ROUND(E3443/L3443,2),0)</f>
        <v>22</v>
      </c>
      <c r="Q3443" s="18" t="s">
        <v>8327</v>
      </c>
      <c r="R3443" t="s">
        <v>8330</v>
      </c>
      <c r="S3443" s="14">
        <f t="shared" si="106"/>
        <v>42286.861493055556</v>
      </c>
      <c r="T3443">
        <f t="shared" si="107"/>
        <v>2015</v>
      </c>
    </row>
    <row r="3444" spans="1:20" ht="48" x14ac:dyDescent="0.2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 s="16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>ROUND(E3444/D3444*100,0)</f>
        <v>0</v>
      </c>
      <c r="P3444" s="13">
        <f>IFERROR(ROUND(E3444/L3444,2),0)</f>
        <v>10.5</v>
      </c>
      <c r="Q3444" s="18" t="s">
        <v>8316</v>
      </c>
      <c r="R3444" t="s">
        <v>8344</v>
      </c>
      <c r="S3444" s="14">
        <f t="shared" si="106"/>
        <v>42496.264965277776</v>
      </c>
      <c r="T3444">
        <f t="shared" si="107"/>
        <v>2016</v>
      </c>
    </row>
    <row r="3445" spans="1:20" ht="48" x14ac:dyDescent="0.2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 s="16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>ROUND(E3445/D3445*100,0)</f>
        <v>0</v>
      </c>
      <c r="P3445" s="13">
        <f>IFERROR(ROUND(E3445/L3445,2),0)</f>
        <v>7</v>
      </c>
      <c r="Q3445" s="18" t="s">
        <v>8323</v>
      </c>
      <c r="R3445" t="s">
        <v>8326</v>
      </c>
      <c r="S3445" s="14">
        <f t="shared" si="106"/>
        <v>41995.084074074075</v>
      </c>
      <c r="T3445">
        <f t="shared" si="107"/>
        <v>2014</v>
      </c>
    </row>
    <row r="3446" spans="1:20" ht="32" x14ac:dyDescent="0.2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 s="1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>ROUND(E3446/D3446*100,0)</f>
        <v>0</v>
      </c>
      <c r="P3446" s="13">
        <f>IFERROR(ROUND(E3446/L3446,2),0)</f>
        <v>10.5</v>
      </c>
      <c r="Q3446" s="18" t="s">
        <v>8327</v>
      </c>
      <c r="R3446" t="s">
        <v>8350</v>
      </c>
      <c r="S3446" s="14">
        <f t="shared" si="106"/>
        <v>42429.84956018519</v>
      </c>
      <c r="T3446">
        <f t="shared" si="107"/>
        <v>2016</v>
      </c>
    </row>
    <row r="3447" spans="1:20" ht="48" x14ac:dyDescent="0.2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 s="16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>ROUND(E3447/D3447*100,0)</f>
        <v>0</v>
      </c>
      <c r="P3447" s="13">
        <f>IFERROR(ROUND(E3447/L3447,2),0)</f>
        <v>10.5</v>
      </c>
      <c r="Q3447" s="18" t="s">
        <v>8323</v>
      </c>
      <c r="R3447" t="s">
        <v>8326</v>
      </c>
      <c r="S3447" s="14">
        <f t="shared" si="106"/>
        <v>41745.891319444447</v>
      </c>
      <c r="T3447">
        <f t="shared" si="107"/>
        <v>2014</v>
      </c>
    </row>
    <row r="3448" spans="1:20" ht="32" x14ac:dyDescent="0.2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 s="16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>ROUND(E3448/D3448*100,0)</f>
        <v>0</v>
      </c>
      <c r="P3448" s="13">
        <f>IFERROR(ROUND(E3448/L3448,2),0)</f>
        <v>10.5</v>
      </c>
      <c r="Q3448" s="18" t="s">
        <v>8323</v>
      </c>
      <c r="R3448" t="s">
        <v>8326</v>
      </c>
      <c r="S3448" s="14">
        <f t="shared" si="106"/>
        <v>42559.474004629628</v>
      </c>
      <c r="T3448">
        <f t="shared" si="107"/>
        <v>2016</v>
      </c>
    </row>
    <row r="3449" spans="1:20" ht="48" x14ac:dyDescent="0.2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 s="16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>ROUND(E3449/D3449*100,0)</f>
        <v>1</v>
      </c>
      <c r="P3449" s="13">
        <f>IFERROR(ROUND(E3449/L3449,2),0)</f>
        <v>7</v>
      </c>
      <c r="Q3449" s="18" t="s">
        <v>8311</v>
      </c>
      <c r="R3449" t="s">
        <v>8352</v>
      </c>
      <c r="S3449" s="14">
        <f t="shared" si="106"/>
        <v>41456.981215277774</v>
      </c>
      <c r="T3449">
        <f t="shared" si="107"/>
        <v>2013</v>
      </c>
    </row>
    <row r="3450" spans="1:20" ht="48" x14ac:dyDescent="0.2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 s="16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>ROUND(E3450/D3450*100,0)</f>
        <v>1</v>
      </c>
      <c r="P3450" s="13">
        <f>IFERROR(ROUND(E3450/L3450,2),0)</f>
        <v>10.5</v>
      </c>
      <c r="Q3450" s="18" t="s">
        <v>8319</v>
      </c>
      <c r="R3450" t="s">
        <v>8345</v>
      </c>
      <c r="S3450" s="14">
        <f t="shared" si="106"/>
        <v>42382.130833333329</v>
      </c>
      <c r="T3450">
        <f t="shared" si="107"/>
        <v>2016</v>
      </c>
    </row>
    <row r="3451" spans="1:20" ht="48" x14ac:dyDescent="0.2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 s="16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>ROUND(E3451/D3451*100,0)</f>
        <v>1</v>
      </c>
      <c r="P3451" s="13">
        <f>IFERROR(ROUND(E3451/L3451,2),0)</f>
        <v>3</v>
      </c>
      <c r="Q3451" s="18" t="s">
        <v>8316</v>
      </c>
      <c r="R3451" t="s">
        <v>8334</v>
      </c>
      <c r="S3451" s="14">
        <f t="shared" si="106"/>
        <v>41250.025902777779</v>
      </c>
      <c r="T3451">
        <f t="shared" si="107"/>
        <v>2012</v>
      </c>
    </row>
    <row r="3452" spans="1:20" ht="48" x14ac:dyDescent="0.2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 s="16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>ROUND(E3452/D3452*100,0)</f>
        <v>1</v>
      </c>
      <c r="P3452" s="13">
        <f>IFERROR(ROUND(E3452/L3452,2),0)</f>
        <v>7</v>
      </c>
      <c r="Q3452" s="18" t="s">
        <v>8323</v>
      </c>
      <c r="R3452" t="s">
        <v>8326</v>
      </c>
      <c r="S3452" s="14">
        <f t="shared" si="106"/>
        <v>41831.742962962962</v>
      </c>
      <c r="T3452">
        <f t="shared" si="107"/>
        <v>2014</v>
      </c>
    </row>
    <row r="3453" spans="1:20" ht="48" x14ac:dyDescent="0.2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 s="16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>ROUND(E3453/D3453*100,0)</f>
        <v>0</v>
      </c>
      <c r="P3453" s="13">
        <f>IFERROR(ROUND(E3453/L3453,2),0)</f>
        <v>20</v>
      </c>
      <c r="Q3453" s="18" t="s">
        <v>8323</v>
      </c>
      <c r="R3453" t="s">
        <v>8326</v>
      </c>
      <c r="S3453" s="14">
        <f t="shared" si="106"/>
        <v>41929.266215277778</v>
      </c>
      <c r="T3453">
        <f t="shared" si="107"/>
        <v>2014</v>
      </c>
    </row>
    <row r="3454" spans="1:20" ht="48" x14ac:dyDescent="0.2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 s="16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>ROUND(E3454/D3454*100,0)</f>
        <v>0</v>
      </c>
      <c r="P3454" s="13">
        <f>IFERROR(ROUND(E3454/L3454,2),0)</f>
        <v>20</v>
      </c>
      <c r="Q3454" s="18" t="s">
        <v>8323</v>
      </c>
      <c r="R3454" t="s">
        <v>8326</v>
      </c>
      <c r="S3454" s="14">
        <f t="shared" si="106"/>
        <v>42039.194988425923</v>
      </c>
      <c r="T3454">
        <f t="shared" si="107"/>
        <v>2015</v>
      </c>
    </row>
    <row r="3455" spans="1:20" ht="48" x14ac:dyDescent="0.2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 s="16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>ROUND(E3455/D3455*100,0)</f>
        <v>0</v>
      </c>
      <c r="P3455" s="13">
        <f>IFERROR(ROUND(E3455/L3455,2),0)</f>
        <v>20</v>
      </c>
      <c r="Q3455" s="18" t="s">
        <v>8321</v>
      </c>
      <c r="R3455" t="s">
        <v>8325</v>
      </c>
      <c r="S3455" s="14">
        <f t="shared" si="106"/>
        <v>42202.594293981485</v>
      </c>
      <c r="T3455">
        <f t="shared" si="107"/>
        <v>2015</v>
      </c>
    </row>
    <row r="3456" spans="1:20" ht="48" x14ac:dyDescent="0.2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 s="1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>ROUND(E3456/D3456*100,0)</f>
        <v>0</v>
      </c>
      <c r="P3456" s="13">
        <f>IFERROR(ROUND(E3456/L3456,2),0)</f>
        <v>20</v>
      </c>
      <c r="Q3456" s="18" t="s">
        <v>8323</v>
      </c>
      <c r="R3456" t="s">
        <v>8326</v>
      </c>
      <c r="S3456" s="14">
        <f t="shared" si="106"/>
        <v>41831.675034722226</v>
      </c>
      <c r="T3456">
        <f t="shared" si="107"/>
        <v>2014</v>
      </c>
    </row>
    <row r="3457" spans="1:20" ht="48" x14ac:dyDescent="0.2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 s="16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>ROUND(E3457/D3457*100,0)</f>
        <v>0</v>
      </c>
      <c r="P3457" s="13">
        <f>IFERROR(ROUND(E3457/L3457,2),0)</f>
        <v>10</v>
      </c>
      <c r="Q3457" s="18" t="s">
        <v>8323</v>
      </c>
      <c r="R3457" t="s">
        <v>8326</v>
      </c>
      <c r="S3457" s="14">
        <f t="shared" si="106"/>
        <v>42065.190694444449</v>
      </c>
      <c r="T3457">
        <f t="shared" si="107"/>
        <v>2015</v>
      </c>
    </row>
    <row r="3458" spans="1:20" ht="48" x14ac:dyDescent="0.2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 s="16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>ROUND(E3458/D3458*100,0)</f>
        <v>0</v>
      </c>
      <c r="P3458" s="13">
        <f>IFERROR(ROUND(E3458/L3458,2),0)</f>
        <v>10</v>
      </c>
      <c r="Q3458" s="18" t="s">
        <v>8308</v>
      </c>
      <c r="R3458" t="s">
        <v>8342</v>
      </c>
      <c r="S3458" s="14">
        <f t="shared" si="106"/>
        <v>42545.705266203702</v>
      </c>
      <c r="T3458">
        <f t="shared" si="107"/>
        <v>2016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 s="16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>ROUND(E3459/D3459*100,0)</f>
        <v>0</v>
      </c>
      <c r="P3459" s="13">
        <f>IFERROR(ROUND(E3459/L3459,2),0)</f>
        <v>20</v>
      </c>
      <c r="Q3459" s="18" t="s">
        <v>8327</v>
      </c>
      <c r="R3459" t="s">
        <v>8330</v>
      </c>
      <c r="S3459" s="14">
        <f t="shared" ref="S3459:S3522" si="108">(((J3459/60)/60)/24)+DATE(1970,1,1)</f>
        <v>41884.874328703707</v>
      </c>
      <c r="T3459">
        <f t="shared" ref="T3459:T3522" si="109">YEAR(S3459)</f>
        <v>2014</v>
      </c>
    </row>
    <row r="3460" spans="1:20" ht="48" x14ac:dyDescent="0.2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 s="16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>ROUND(E3460/D3460*100,0)</f>
        <v>1</v>
      </c>
      <c r="P3460" s="13">
        <f>IFERROR(ROUND(E3460/L3460,2),0)</f>
        <v>20</v>
      </c>
      <c r="Q3460" s="18" t="s">
        <v>8316</v>
      </c>
      <c r="R3460" t="s">
        <v>8344</v>
      </c>
      <c r="S3460" s="14">
        <f t="shared" si="108"/>
        <v>41821.407187500001</v>
      </c>
      <c r="T3460">
        <f t="shared" si="109"/>
        <v>2014</v>
      </c>
    </row>
    <row r="3461" spans="1:20" ht="48" x14ac:dyDescent="0.2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 s="16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>ROUND(E3461/D3461*100,0)</f>
        <v>1</v>
      </c>
      <c r="P3461" s="13">
        <f>IFERROR(ROUND(E3461/L3461,2),0)</f>
        <v>20</v>
      </c>
      <c r="Q3461" s="18" t="s">
        <v>8308</v>
      </c>
      <c r="R3461" t="s">
        <v>8342</v>
      </c>
      <c r="S3461" s="14">
        <f t="shared" si="108"/>
        <v>42340.847361111111</v>
      </c>
      <c r="T3461">
        <f t="shared" si="109"/>
        <v>2015</v>
      </c>
    </row>
    <row r="3462" spans="1:20" ht="48" x14ac:dyDescent="0.2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 s="16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>ROUND(E3462/D3462*100,0)</f>
        <v>1</v>
      </c>
      <c r="P3462" s="13">
        <f>IFERROR(ROUND(E3462/L3462,2),0)</f>
        <v>10</v>
      </c>
      <c r="Q3462" s="18" t="s">
        <v>8327</v>
      </c>
      <c r="R3462" t="s">
        <v>8328</v>
      </c>
      <c r="S3462" s="14">
        <f t="shared" si="108"/>
        <v>40981.802615740737</v>
      </c>
      <c r="T3462">
        <f t="shared" si="109"/>
        <v>2012</v>
      </c>
    </row>
    <row r="3463" spans="1:20" ht="48" x14ac:dyDescent="0.2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 s="16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>ROUND(E3463/D3463*100,0)</f>
        <v>4</v>
      </c>
      <c r="P3463" s="13">
        <f>IFERROR(ROUND(E3463/L3463,2),0)</f>
        <v>20</v>
      </c>
      <c r="Q3463" s="18" t="s">
        <v>8313</v>
      </c>
      <c r="R3463" t="s">
        <v>8355</v>
      </c>
      <c r="S3463" s="14">
        <f t="shared" si="108"/>
        <v>42170.996527777781</v>
      </c>
      <c r="T3463">
        <f t="shared" si="109"/>
        <v>2015</v>
      </c>
    </row>
    <row r="3464" spans="1:20" ht="32" x14ac:dyDescent="0.2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 s="16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>ROUND(E3464/D3464*100,0)</f>
        <v>13</v>
      </c>
      <c r="P3464" s="13">
        <f>IFERROR(ROUND(E3464/L3464,2),0)</f>
        <v>10</v>
      </c>
      <c r="Q3464" s="18" t="s">
        <v>8323</v>
      </c>
      <c r="R3464" t="s">
        <v>8326</v>
      </c>
      <c r="S3464" s="14">
        <f t="shared" si="108"/>
        <v>42122.693159722221</v>
      </c>
      <c r="T3464">
        <f t="shared" si="109"/>
        <v>2015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 s="16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>ROUND(E3465/D3465*100,0)</f>
        <v>0</v>
      </c>
      <c r="P3465" s="13">
        <f>IFERROR(ROUND(E3465/L3465,2),0)</f>
        <v>3.8</v>
      </c>
      <c r="Q3465" s="18" t="s">
        <v>8308</v>
      </c>
      <c r="R3465" t="s">
        <v>8315</v>
      </c>
      <c r="S3465" s="14">
        <f t="shared" si="108"/>
        <v>42272.713171296295</v>
      </c>
      <c r="T3465">
        <f t="shared" si="109"/>
        <v>2015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 s="1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>ROUND(E3466/D3466*100,0)</f>
        <v>8</v>
      </c>
      <c r="P3466" s="13">
        <f>IFERROR(ROUND(E3466/L3466,2),0)</f>
        <v>4.75</v>
      </c>
      <c r="Q3466" s="18" t="s">
        <v>8323</v>
      </c>
      <c r="R3466" t="s">
        <v>8326</v>
      </c>
      <c r="S3466" s="14">
        <f t="shared" si="108"/>
        <v>42002.54488425926</v>
      </c>
      <c r="T3466">
        <f t="shared" si="109"/>
        <v>2014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 s="16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>ROUND(E3467/D3467*100,0)</f>
        <v>0</v>
      </c>
      <c r="P3467" s="13">
        <f>IFERROR(ROUND(E3467/L3467,2),0)</f>
        <v>3</v>
      </c>
      <c r="Q3467" s="18" t="s">
        <v>8308</v>
      </c>
      <c r="R3467" t="s">
        <v>8342</v>
      </c>
      <c r="S3467" s="14">
        <f t="shared" si="108"/>
        <v>42759.593310185184</v>
      </c>
      <c r="T3467">
        <f t="shared" si="109"/>
        <v>2017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 s="16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>ROUND(E3468/D3468*100,0)</f>
        <v>0</v>
      </c>
      <c r="P3468" s="13">
        <f>IFERROR(ROUND(E3468/L3468,2),0)</f>
        <v>18</v>
      </c>
      <c r="Q3468" s="18" t="s">
        <v>8327</v>
      </c>
      <c r="R3468" t="s">
        <v>8330</v>
      </c>
      <c r="S3468" s="14">
        <f t="shared" si="108"/>
        <v>42792.843969907408</v>
      </c>
      <c r="T3468">
        <f t="shared" si="109"/>
        <v>2017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 s="16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>ROUND(E3469/D3469*100,0)</f>
        <v>0</v>
      </c>
      <c r="P3469" s="13">
        <f>IFERROR(ROUND(E3469/L3469,2),0)</f>
        <v>5.67</v>
      </c>
      <c r="Q3469" s="18" t="s">
        <v>8321</v>
      </c>
      <c r="R3469" t="s">
        <v>8325</v>
      </c>
      <c r="S3469" s="14">
        <f t="shared" si="108"/>
        <v>41899.792037037041</v>
      </c>
      <c r="T3469">
        <f t="shared" si="109"/>
        <v>2014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 s="16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>ROUND(E3470/D3470*100,0)</f>
        <v>0</v>
      </c>
      <c r="P3470" s="13">
        <f>IFERROR(ROUND(E3470/L3470,2),0)</f>
        <v>5.67</v>
      </c>
      <c r="Q3470" s="18" t="s">
        <v>8319</v>
      </c>
      <c r="R3470" t="s">
        <v>8345</v>
      </c>
      <c r="S3470" s="14">
        <f t="shared" si="108"/>
        <v>42027.353738425925</v>
      </c>
      <c r="T3470">
        <f t="shared" si="109"/>
        <v>2015</v>
      </c>
    </row>
    <row r="3471" spans="1:20" ht="48" x14ac:dyDescent="0.2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 s="16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>ROUND(E3471/D3471*100,0)</f>
        <v>0</v>
      </c>
      <c r="P3471" s="13">
        <f>IFERROR(ROUND(E3471/L3471,2),0)</f>
        <v>16</v>
      </c>
      <c r="Q3471" s="18" t="s">
        <v>8323</v>
      </c>
      <c r="R3471" t="s">
        <v>8326</v>
      </c>
      <c r="S3471" s="14">
        <f t="shared" si="108"/>
        <v>42169.958506944444</v>
      </c>
      <c r="T3471">
        <f t="shared" si="109"/>
        <v>2015</v>
      </c>
    </row>
    <row r="3472" spans="1:20" ht="48" x14ac:dyDescent="0.2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 s="16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>ROUND(E3472/D3472*100,0)</f>
        <v>2</v>
      </c>
      <c r="P3472" s="13">
        <f>IFERROR(ROUND(E3472/L3472,2),0)</f>
        <v>5.33</v>
      </c>
      <c r="Q3472" s="18" t="s">
        <v>8316</v>
      </c>
      <c r="R3472" t="s">
        <v>8334</v>
      </c>
      <c r="S3472" s="14">
        <f t="shared" si="108"/>
        <v>40619.097210648149</v>
      </c>
      <c r="T3472">
        <f t="shared" si="109"/>
        <v>2011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 s="16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>ROUND(E3473/D3473*100,0)</f>
        <v>0</v>
      </c>
      <c r="P3473" s="13">
        <f>IFERROR(ROUND(E3473/L3473,2),0)</f>
        <v>7.5</v>
      </c>
      <c r="Q3473" s="18" t="s">
        <v>8308</v>
      </c>
      <c r="R3473" t="s">
        <v>8310</v>
      </c>
      <c r="S3473" s="14">
        <f t="shared" si="108"/>
        <v>41803.116053240738</v>
      </c>
      <c r="T3473">
        <f t="shared" si="109"/>
        <v>2014</v>
      </c>
    </row>
    <row r="3474" spans="1:20" ht="48" x14ac:dyDescent="0.2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 s="16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>ROUND(E3474/D3474*100,0)</f>
        <v>0</v>
      </c>
      <c r="P3474" s="13">
        <f>IFERROR(ROUND(E3474/L3474,2),0)</f>
        <v>15</v>
      </c>
      <c r="Q3474" s="18" t="s">
        <v>8313</v>
      </c>
      <c r="R3474" t="s">
        <v>8351</v>
      </c>
      <c r="S3474" s="14">
        <f t="shared" si="108"/>
        <v>41877.904988425929</v>
      </c>
      <c r="T3474">
        <f t="shared" si="109"/>
        <v>2014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 s="16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>ROUND(E3475/D3475*100,0)</f>
        <v>0</v>
      </c>
      <c r="P3475" s="13">
        <f>IFERROR(ROUND(E3475/L3475,2),0)</f>
        <v>7.5</v>
      </c>
      <c r="Q3475" s="18" t="s">
        <v>8316</v>
      </c>
      <c r="R3475" t="s">
        <v>8334</v>
      </c>
      <c r="S3475" s="14">
        <f t="shared" si="108"/>
        <v>41845.866793981484</v>
      </c>
      <c r="T3475">
        <f t="shared" si="109"/>
        <v>2014</v>
      </c>
    </row>
    <row r="3476" spans="1:20" ht="32" x14ac:dyDescent="0.2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 s="1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>ROUND(E3476/D3476*100,0)</f>
        <v>0</v>
      </c>
      <c r="P3476" s="13">
        <f>IFERROR(ROUND(E3476/L3476,2),0)</f>
        <v>7.5</v>
      </c>
      <c r="Q3476" s="18" t="s">
        <v>8311</v>
      </c>
      <c r="R3476" t="s">
        <v>8348</v>
      </c>
      <c r="S3476" s="14">
        <f t="shared" si="108"/>
        <v>42258.780324074076</v>
      </c>
      <c r="T3476">
        <f t="shared" si="109"/>
        <v>2015</v>
      </c>
    </row>
    <row r="3477" spans="1:20" ht="16" x14ac:dyDescent="0.2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 s="16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>ROUND(E3477/D3477*100,0)</f>
        <v>0</v>
      </c>
      <c r="P3477" s="13">
        <f>IFERROR(ROUND(E3477/L3477,2),0)</f>
        <v>5</v>
      </c>
      <c r="Q3477" s="18" t="s">
        <v>8311</v>
      </c>
      <c r="R3477" t="s">
        <v>8348</v>
      </c>
      <c r="S3477" s="14">
        <f t="shared" si="108"/>
        <v>42297.432951388888</v>
      </c>
      <c r="T3477">
        <f t="shared" si="109"/>
        <v>2015</v>
      </c>
    </row>
    <row r="3478" spans="1:20" ht="32" x14ac:dyDescent="0.2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 s="16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>ROUND(E3478/D3478*100,0)</f>
        <v>0</v>
      </c>
      <c r="P3478" s="13">
        <f>IFERROR(ROUND(E3478/L3478,2),0)</f>
        <v>15</v>
      </c>
      <c r="Q3478" s="18" t="s">
        <v>8323</v>
      </c>
      <c r="R3478" t="s">
        <v>8326</v>
      </c>
      <c r="S3478" s="14">
        <f t="shared" si="108"/>
        <v>41970.085046296299</v>
      </c>
      <c r="T3478">
        <f t="shared" si="109"/>
        <v>2014</v>
      </c>
    </row>
    <row r="3479" spans="1:20" ht="48" x14ac:dyDescent="0.2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 s="16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>ROUND(E3479/D3479*100,0)</f>
        <v>1</v>
      </c>
      <c r="P3479" s="13">
        <f>IFERROR(ROUND(E3479/L3479,2),0)</f>
        <v>7.5</v>
      </c>
      <c r="Q3479" s="18" t="s">
        <v>8311</v>
      </c>
      <c r="R3479" t="s">
        <v>8348</v>
      </c>
      <c r="S3479" s="14">
        <f t="shared" si="108"/>
        <v>41838.536782407406</v>
      </c>
      <c r="T3479">
        <f t="shared" si="109"/>
        <v>2014</v>
      </c>
    </row>
    <row r="3480" spans="1:20" ht="48" x14ac:dyDescent="0.2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 s="16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>ROUND(E3480/D3480*100,0)</f>
        <v>1</v>
      </c>
      <c r="P3480" s="13">
        <f>IFERROR(ROUND(E3480/L3480,2),0)</f>
        <v>15</v>
      </c>
      <c r="Q3480" s="18" t="s">
        <v>8311</v>
      </c>
      <c r="R3480" t="s">
        <v>8348</v>
      </c>
      <c r="S3480" s="14">
        <f t="shared" si="108"/>
        <v>42463.866666666669</v>
      </c>
      <c r="T3480">
        <f t="shared" si="109"/>
        <v>2016</v>
      </c>
    </row>
    <row r="3481" spans="1:20" ht="48" x14ac:dyDescent="0.2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 s="16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>ROUND(E3481/D3481*100,0)</f>
        <v>1</v>
      </c>
      <c r="P3481" s="13">
        <f>IFERROR(ROUND(E3481/L3481,2),0)</f>
        <v>15</v>
      </c>
      <c r="Q3481" s="18" t="s">
        <v>8346</v>
      </c>
      <c r="R3481" t="s">
        <v>8347</v>
      </c>
      <c r="S3481" s="14">
        <f t="shared" si="108"/>
        <v>42775.172824074078</v>
      </c>
      <c r="T3481">
        <f t="shared" si="109"/>
        <v>2017</v>
      </c>
    </row>
    <row r="3482" spans="1:20" ht="32" x14ac:dyDescent="0.2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 s="16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>ROUND(E3482/D3482*100,0)</f>
        <v>1</v>
      </c>
      <c r="P3482" s="13">
        <f>IFERROR(ROUND(E3482/L3482,2),0)</f>
        <v>15</v>
      </c>
      <c r="Q3482" s="18" t="s">
        <v>8308</v>
      </c>
      <c r="R3482" t="s">
        <v>8315</v>
      </c>
      <c r="S3482" s="14">
        <f t="shared" si="108"/>
        <v>41880.827118055553</v>
      </c>
      <c r="T3482">
        <f t="shared" si="109"/>
        <v>2014</v>
      </c>
    </row>
    <row r="3483" spans="1:20" ht="48" x14ac:dyDescent="0.2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 s="16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>ROUND(E3483/D3483*100,0)</f>
        <v>2</v>
      </c>
      <c r="P3483" s="13">
        <f>IFERROR(ROUND(E3483/L3483,2),0)</f>
        <v>15</v>
      </c>
      <c r="Q3483" s="18" t="s">
        <v>8308</v>
      </c>
      <c r="R3483" t="s">
        <v>8342</v>
      </c>
      <c r="S3483" s="14">
        <f t="shared" si="108"/>
        <v>42577.607361111113</v>
      </c>
      <c r="T3483">
        <f t="shared" si="109"/>
        <v>2016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 s="16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>ROUND(E3484/D3484*100,0)</f>
        <v>2</v>
      </c>
      <c r="P3484" s="13">
        <f>IFERROR(ROUND(E3484/L3484,2),0)</f>
        <v>7.5</v>
      </c>
      <c r="Q3484" s="18" t="s">
        <v>8323</v>
      </c>
      <c r="R3484" t="s">
        <v>8335</v>
      </c>
      <c r="S3484" s="14">
        <f t="shared" si="108"/>
        <v>42297.816284722227</v>
      </c>
      <c r="T3484">
        <f t="shared" si="109"/>
        <v>2015</v>
      </c>
    </row>
    <row r="3485" spans="1:20" ht="48" x14ac:dyDescent="0.2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 s="16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>ROUND(E3485/D3485*100,0)</f>
        <v>3</v>
      </c>
      <c r="P3485" s="13">
        <f>IFERROR(ROUND(E3485/L3485,2),0)</f>
        <v>7.5</v>
      </c>
      <c r="Q3485" s="18" t="s">
        <v>8313</v>
      </c>
      <c r="R3485" t="s">
        <v>8314</v>
      </c>
      <c r="S3485" s="14">
        <f t="shared" si="108"/>
        <v>41860.91002314815</v>
      </c>
      <c r="T3485">
        <f t="shared" si="109"/>
        <v>2014</v>
      </c>
    </row>
    <row r="3486" spans="1:20" ht="48" x14ac:dyDescent="0.2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 s="1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>ROUND(E3486/D3486*100,0)</f>
        <v>10</v>
      </c>
      <c r="P3486" s="13">
        <f>IFERROR(ROUND(E3486/L3486,2),0)</f>
        <v>5</v>
      </c>
      <c r="Q3486" s="18" t="s">
        <v>8323</v>
      </c>
      <c r="R3486" t="s">
        <v>8326</v>
      </c>
      <c r="S3486" s="14">
        <f t="shared" si="108"/>
        <v>41820.870821759258</v>
      </c>
      <c r="T3486">
        <f t="shared" si="109"/>
        <v>2014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 s="16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>ROUND(E3487/D3487*100,0)</f>
        <v>0</v>
      </c>
      <c r="P3487" s="13">
        <f>IFERROR(ROUND(E3487/L3487,2),0)</f>
        <v>4.83</v>
      </c>
      <c r="Q3487" s="18" t="s">
        <v>8321</v>
      </c>
      <c r="R3487" t="s">
        <v>8339</v>
      </c>
      <c r="S3487" s="14">
        <f t="shared" si="108"/>
        <v>41682.23646990741</v>
      </c>
      <c r="T3487">
        <f t="shared" si="109"/>
        <v>2014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 s="16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>ROUND(E3488/D3488*100,0)</f>
        <v>0</v>
      </c>
      <c r="P3488" s="13">
        <f>IFERROR(ROUND(E3488/L3488,2),0)</f>
        <v>2</v>
      </c>
      <c r="Q3488" s="18" t="s">
        <v>8308</v>
      </c>
      <c r="R3488" t="s">
        <v>8342</v>
      </c>
      <c r="S3488" s="14">
        <f t="shared" si="108"/>
        <v>42230.578622685185</v>
      </c>
      <c r="T3488">
        <f t="shared" si="109"/>
        <v>2015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 s="16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>ROUND(E3489/D3489*100,0)</f>
        <v>100</v>
      </c>
      <c r="P3489" s="13">
        <f>IFERROR(ROUND(E3489/L3489,2),0)</f>
        <v>13</v>
      </c>
      <c r="Q3489" s="18" t="s">
        <v>8321</v>
      </c>
      <c r="R3489" t="s">
        <v>8332</v>
      </c>
      <c r="S3489" s="14">
        <f t="shared" si="108"/>
        <v>42376.79206018518</v>
      </c>
      <c r="T3489">
        <f t="shared" si="109"/>
        <v>2016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 s="16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>ROUND(E3490/D3490*100,0)</f>
        <v>130</v>
      </c>
      <c r="P3490" s="13">
        <f>IFERROR(ROUND(E3490/L3490,2),0)</f>
        <v>3.25</v>
      </c>
      <c r="Q3490" s="18" t="s">
        <v>8323</v>
      </c>
      <c r="R3490" t="s">
        <v>8326</v>
      </c>
      <c r="S3490" s="14">
        <f t="shared" si="108"/>
        <v>42628.849120370374</v>
      </c>
      <c r="T3490">
        <f t="shared" si="109"/>
        <v>2016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 s="16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>ROUND(E3491/D3491*100,0)</f>
        <v>0</v>
      </c>
      <c r="P3491" s="13">
        <f>IFERROR(ROUND(E3491/L3491,2),0)</f>
        <v>4</v>
      </c>
      <c r="Q3491" s="18" t="s">
        <v>8308</v>
      </c>
      <c r="R3491" t="s">
        <v>8342</v>
      </c>
      <c r="S3491" s="14">
        <f t="shared" si="108"/>
        <v>41960.771354166667</v>
      </c>
      <c r="T3491">
        <f t="shared" si="109"/>
        <v>2014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 s="16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>ROUND(E3492/D3492*100,0)</f>
        <v>0</v>
      </c>
      <c r="P3492" s="13">
        <f>IFERROR(ROUND(E3492/L3492,2),0)</f>
        <v>3</v>
      </c>
      <c r="Q3492" s="18" t="s">
        <v>8316</v>
      </c>
      <c r="R3492" t="s">
        <v>8334</v>
      </c>
      <c r="S3492" s="14">
        <f t="shared" si="108"/>
        <v>42002.926990740743</v>
      </c>
      <c r="T3492">
        <f t="shared" si="109"/>
        <v>2014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 s="16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>ROUND(E3493/D3493*100,0)</f>
        <v>1</v>
      </c>
      <c r="P3493" s="13">
        <f>IFERROR(ROUND(E3493/L3493,2),0)</f>
        <v>4</v>
      </c>
      <c r="Q3493" s="18" t="s">
        <v>8308</v>
      </c>
      <c r="R3493" t="s">
        <v>8318</v>
      </c>
      <c r="S3493" s="14">
        <f t="shared" si="108"/>
        <v>42037.789895833332</v>
      </c>
      <c r="T3493">
        <f t="shared" si="109"/>
        <v>2015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 s="16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>ROUND(E3494/D3494*100,0)</f>
        <v>0</v>
      </c>
      <c r="P3494" s="13">
        <f>IFERROR(ROUND(E3494/L3494,2),0)</f>
        <v>5.5</v>
      </c>
      <c r="Q3494" s="18" t="s">
        <v>8321</v>
      </c>
      <c r="R3494" t="s">
        <v>8325</v>
      </c>
      <c r="S3494" s="14">
        <f t="shared" si="108"/>
        <v>42160.927488425921</v>
      </c>
      <c r="T3494">
        <f t="shared" si="109"/>
        <v>2015</v>
      </c>
    </row>
    <row r="3495" spans="1:20" ht="48" x14ac:dyDescent="0.2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 s="16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>ROUND(E3495/D3495*100,0)</f>
        <v>0</v>
      </c>
      <c r="P3495" s="13">
        <f>IFERROR(ROUND(E3495/L3495,2),0)</f>
        <v>2.75</v>
      </c>
      <c r="Q3495" s="18" t="s">
        <v>8308</v>
      </c>
      <c r="R3495" t="s">
        <v>8310</v>
      </c>
      <c r="S3495" s="14">
        <f t="shared" si="108"/>
        <v>41830.947013888886</v>
      </c>
      <c r="T3495">
        <f t="shared" si="109"/>
        <v>2014</v>
      </c>
    </row>
    <row r="3496" spans="1:20" ht="64" x14ac:dyDescent="0.2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 s="1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>ROUND(E3496/D3496*100,0)</f>
        <v>0</v>
      </c>
      <c r="P3496" s="13">
        <f>IFERROR(ROUND(E3496/L3496,2),0)</f>
        <v>5.5</v>
      </c>
      <c r="Q3496" s="18" t="s">
        <v>8323</v>
      </c>
      <c r="R3496" t="s">
        <v>8326</v>
      </c>
      <c r="S3496" s="14">
        <f t="shared" si="108"/>
        <v>42447.863553240735</v>
      </c>
      <c r="T3496">
        <f t="shared" si="109"/>
        <v>2016</v>
      </c>
    </row>
    <row r="3497" spans="1:20" ht="48" x14ac:dyDescent="0.2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 s="16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>ROUND(E3497/D3497*100,0)</f>
        <v>0</v>
      </c>
      <c r="P3497" s="13">
        <f>IFERROR(ROUND(E3497/L3497,2),0)</f>
        <v>5.5</v>
      </c>
      <c r="Q3497" s="18" t="s">
        <v>8321</v>
      </c>
      <c r="R3497" t="s">
        <v>8339</v>
      </c>
      <c r="S3497" s="14">
        <f t="shared" si="108"/>
        <v>42649.742210648154</v>
      </c>
      <c r="T3497">
        <f t="shared" si="109"/>
        <v>2016</v>
      </c>
    </row>
    <row r="3498" spans="1:20" ht="48" x14ac:dyDescent="0.2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 s="16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>ROUND(E3498/D3498*100,0)</f>
        <v>0</v>
      </c>
      <c r="P3498" s="13">
        <f>IFERROR(ROUND(E3498/L3498,2),0)</f>
        <v>3.67</v>
      </c>
      <c r="Q3498" s="18" t="s">
        <v>8316</v>
      </c>
      <c r="R3498" t="s">
        <v>8334</v>
      </c>
      <c r="S3498" s="14">
        <f t="shared" si="108"/>
        <v>41718.5237037037</v>
      </c>
      <c r="T3498">
        <f t="shared" si="109"/>
        <v>2014</v>
      </c>
    </row>
    <row r="3499" spans="1:20" ht="48" x14ac:dyDescent="0.2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 s="16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>ROUND(E3499/D3499*100,0)</f>
        <v>0</v>
      </c>
      <c r="P3499" s="13">
        <f>IFERROR(ROUND(E3499/L3499,2),0)</f>
        <v>3.67</v>
      </c>
      <c r="Q3499" s="18" t="s">
        <v>8316</v>
      </c>
      <c r="R3499" t="s">
        <v>8344</v>
      </c>
      <c r="S3499" s="14">
        <f t="shared" si="108"/>
        <v>41908.996527777781</v>
      </c>
      <c r="T3499">
        <f t="shared" si="109"/>
        <v>2014</v>
      </c>
    </row>
    <row r="3500" spans="1:20" ht="48" x14ac:dyDescent="0.2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 s="16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>ROUND(E3500/D3500*100,0)</f>
        <v>0</v>
      </c>
      <c r="P3500" s="13">
        <f>IFERROR(ROUND(E3500/L3500,2),0)</f>
        <v>5.5</v>
      </c>
      <c r="Q3500" s="18" t="s">
        <v>8327</v>
      </c>
      <c r="R3500" t="s">
        <v>8330</v>
      </c>
      <c r="S3500" s="14">
        <f t="shared" si="108"/>
        <v>42064.217418981483</v>
      </c>
      <c r="T3500">
        <f t="shared" si="109"/>
        <v>2015</v>
      </c>
    </row>
    <row r="3501" spans="1:20" ht="48" x14ac:dyDescent="0.2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 s="16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>ROUND(E3501/D3501*100,0)</f>
        <v>0</v>
      </c>
      <c r="P3501" s="13">
        <f>IFERROR(ROUND(E3501/L3501,2),0)</f>
        <v>5.5</v>
      </c>
      <c r="Q3501" s="18" t="s">
        <v>8323</v>
      </c>
      <c r="R3501" t="s">
        <v>8326</v>
      </c>
      <c r="S3501" s="14">
        <f t="shared" si="108"/>
        <v>41961.492488425924</v>
      </c>
      <c r="T3501">
        <f t="shared" si="109"/>
        <v>2014</v>
      </c>
    </row>
    <row r="3502" spans="1:20" ht="32" x14ac:dyDescent="0.2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 s="16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>ROUND(E3502/D3502*100,0)</f>
        <v>0</v>
      </c>
      <c r="P3502" s="13">
        <f>IFERROR(ROUND(E3502/L3502,2),0)</f>
        <v>5.5</v>
      </c>
      <c r="Q3502" s="18" t="s">
        <v>8323</v>
      </c>
      <c r="R3502" t="s">
        <v>8324</v>
      </c>
      <c r="S3502" s="14">
        <f t="shared" si="108"/>
        <v>42107.156319444446</v>
      </c>
      <c r="T3502">
        <f t="shared" si="109"/>
        <v>2015</v>
      </c>
    </row>
    <row r="3503" spans="1:20" ht="32" x14ac:dyDescent="0.2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 s="16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>ROUND(E3503/D3503*100,0)</f>
        <v>1</v>
      </c>
      <c r="P3503" s="13">
        <f>IFERROR(ROUND(E3503/L3503,2),0)</f>
        <v>5.5</v>
      </c>
      <c r="Q3503" s="18" t="s">
        <v>8323</v>
      </c>
      <c r="R3503" t="s">
        <v>8326</v>
      </c>
      <c r="S3503" s="14">
        <f t="shared" si="108"/>
        <v>42402.947002314817</v>
      </c>
      <c r="T3503">
        <f t="shared" si="109"/>
        <v>2016</v>
      </c>
    </row>
    <row r="3504" spans="1:20" ht="48" x14ac:dyDescent="0.2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 s="16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>ROUND(E3504/D3504*100,0)</f>
        <v>0</v>
      </c>
      <c r="P3504" s="13">
        <f>IFERROR(ROUND(E3504/L3504,2),0)</f>
        <v>10</v>
      </c>
      <c r="Q3504" s="18" t="s">
        <v>8321</v>
      </c>
      <c r="R3504" t="s">
        <v>8337</v>
      </c>
      <c r="S3504" s="14">
        <f t="shared" si="108"/>
        <v>42514.434548611112</v>
      </c>
      <c r="T3504">
        <f t="shared" si="109"/>
        <v>2016</v>
      </c>
    </row>
    <row r="3505" spans="1:20" ht="64" x14ac:dyDescent="0.2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 s="16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>ROUND(E3505/D3505*100,0)</f>
        <v>0</v>
      </c>
      <c r="P3505" s="13">
        <f>IFERROR(ROUND(E3505/L3505,2),0)</f>
        <v>10</v>
      </c>
      <c r="Q3505" s="18" t="s">
        <v>8319</v>
      </c>
      <c r="R3505" t="s">
        <v>8345</v>
      </c>
      <c r="S3505" s="14">
        <f t="shared" si="108"/>
        <v>42746.019652777773</v>
      </c>
      <c r="T3505">
        <f t="shared" si="109"/>
        <v>2017</v>
      </c>
    </row>
    <row r="3506" spans="1:20" ht="48" x14ac:dyDescent="0.2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 s="1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>ROUND(E3506/D3506*100,0)</f>
        <v>0</v>
      </c>
      <c r="P3506" s="13">
        <f>IFERROR(ROUND(E3506/L3506,2),0)</f>
        <v>10</v>
      </c>
      <c r="Q3506" s="18" t="s">
        <v>8321</v>
      </c>
      <c r="R3506" t="s">
        <v>8337</v>
      </c>
      <c r="S3506" s="14">
        <f t="shared" si="108"/>
        <v>42616.049849537041</v>
      </c>
      <c r="T3506">
        <f t="shared" si="109"/>
        <v>2016</v>
      </c>
    </row>
    <row r="3507" spans="1:20" ht="48" x14ac:dyDescent="0.2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 s="16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>ROUND(E3507/D3507*100,0)</f>
        <v>0</v>
      </c>
      <c r="P3507" s="13">
        <f>IFERROR(ROUND(E3507/L3507,2),0)</f>
        <v>10</v>
      </c>
      <c r="Q3507" s="18" t="s">
        <v>8319</v>
      </c>
      <c r="R3507" t="s">
        <v>8345</v>
      </c>
      <c r="S3507" s="14">
        <f t="shared" si="108"/>
        <v>42061.69594907407</v>
      </c>
      <c r="T3507">
        <f t="shared" si="109"/>
        <v>2015</v>
      </c>
    </row>
    <row r="3508" spans="1:20" ht="48" x14ac:dyDescent="0.2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 s="16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>ROUND(E3508/D3508*100,0)</f>
        <v>0</v>
      </c>
      <c r="P3508" s="13">
        <f>IFERROR(ROUND(E3508/L3508,2),0)</f>
        <v>10</v>
      </c>
      <c r="Q3508" s="18" t="s">
        <v>8308</v>
      </c>
      <c r="R3508" t="s">
        <v>8318</v>
      </c>
      <c r="S3508" s="14">
        <f t="shared" si="108"/>
        <v>41830.033958333333</v>
      </c>
      <c r="T3508">
        <f t="shared" si="109"/>
        <v>2014</v>
      </c>
    </row>
    <row r="3509" spans="1:20" ht="48" x14ac:dyDescent="0.2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 s="16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>ROUND(E3509/D3509*100,0)</f>
        <v>0</v>
      </c>
      <c r="P3509" s="13">
        <f>IFERROR(ROUND(E3509/L3509,2),0)</f>
        <v>10</v>
      </c>
      <c r="Q3509" s="18" t="s">
        <v>8311</v>
      </c>
      <c r="R3509" t="s">
        <v>8352</v>
      </c>
      <c r="S3509" s="14">
        <f t="shared" si="108"/>
        <v>42349.824097222227</v>
      </c>
      <c r="T3509">
        <f t="shared" si="109"/>
        <v>2015</v>
      </c>
    </row>
    <row r="3510" spans="1:20" ht="32" hidden="1" x14ac:dyDescent="0.2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 s="16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>ROUND(E3510/D3510*100,0)</f>
        <v>0</v>
      </c>
      <c r="P3510" s="13">
        <f>IFERROR(ROUND(E3510/L3510,2),0)</f>
        <v>10</v>
      </c>
      <c r="Q3510" s="18" t="s">
        <v>8323</v>
      </c>
      <c r="R3510" t="s">
        <v>8326</v>
      </c>
      <c r="S3510" s="14">
        <f t="shared" si="108"/>
        <v>42786.350231481483</v>
      </c>
      <c r="T3510">
        <f t="shared" si="109"/>
        <v>2017</v>
      </c>
    </row>
    <row r="3511" spans="1:20" ht="48" x14ac:dyDescent="0.2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 s="16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>ROUND(E3511/D3511*100,0)</f>
        <v>0</v>
      </c>
      <c r="P3511" s="13">
        <f>IFERROR(ROUND(E3511/L3511,2),0)</f>
        <v>5</v>
      </c>
      <c r="Q3511" s="18" t="s">
        <v>8323</v>
      </c>
      <c r="R3511" t="s">
        <v>8324</v>
      </c>
      <c r="S3511" s="14">
        <f t="shared" si="108"/>
        <v>41825.055231481485</v>
      </c>
      <c r="T3511">
        <f t="shared" si="109"/>
        <v>2014</v>
      </c>
    </row>
    <row r="3512" spans="1:20" ht="48" x14ac:dyDescent="0.2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 s="16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>ROUND(E3512/D3512*100,0)</f>
        <v>0</v>
      </c>
      <c r="P3512" s="13">
        <f>IFERROR(ROUND(E3512/L3512,2),0)</f>
        <v>10</v>
      </c>
      <c r="Q3512" s="18" t="s">
        <v>8323</v>
      </c>
      <c r="R3512" t="s">
        <v>8324</v>
      </c>
      <c r="S3512" s="14">
        <f t="shared" si="108"/>
        <v>42745.031469907408</v>
      </c>
      <c r="T3512">
        <f t="shared" si="109"/>
        <v>2017</v>
      </c>
    </row>
    <row r="3513" spans="1:20" ht="48" x14ac:dyDescent="0.2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 s="16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>ROUND(E3513/D3513*100,0)</f>
        <v>0</v>
      </c>
      <c r="P3513" s="13">
        <f>IFERROR(ROUND(E3513/L3513,2),0)</f>
        <v>10</v>
      </c>
      <c r="Q3513" s="18" t="s">
        <v>8308</v>
      </c>
      <c r="R3513" t="s">
        <v>8342</v>
      </c>
      <c r="S3513" s="14">
        <f t="shared" si="108"/>
        <v>42017.843287037031</v>
      </c>
      <c r="T3513">
        <f t="shared" si="109"/>
        <v>2015</v>
      </c>
    </row>
    <row r="3514" spans="1:20" ht="48" x14ac:dyDescent="0.2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 s="16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>ROUND(E3514/D3514*100,0)</f>
        <v>0</v>
      </c>
      <c r="P3514" s="13">
        <f>IFERROR(ROUND(E3514/L3514,2),0)</f>
        <v>10</v>
      </c>
      <c r="Q3514" s="18" t="s">
        <v>8316</v>
      </c>
      <c r="R3514" t="s">
        <v>8344</v>
      </c>
      <c r="S3514" s="14">
        <f t="shared" si="108"/>
        <v>42649.924907407403</v>
      </c>
      <c r="T3514">
        <f t="shared" si="109"/>
        <v>2016</v>
      </c>
    </row>
    <row r="3515" spans="1:20" ht="48" x14ac:dyDescent="0.2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 s="16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>ROUND(E3515/D3515*100,0)</f>
        <v>0</v>
      </c>
      <c r="P3515" s="13">
        <f>IFERROR(ROUND(E3515/L3515,2),0)</f>
        <v>5</v>
      </c>
      <c r="Q3515" s="18" t="s">
        <v>8316</v>
      </c>
      <c r="R3515" t="s">
        <v>8334</v>
      </c>
      <c r="S3515" s="14">
        <f t="shared" si="108"/>
        <v>41951.973229166666</v>
      </c>
      <c r="T3515">
        <f t="shared" si="109"/>
        <v>2014</v>
      </c>
    </row>
    <row r="3516" spans="1:20" ht="48" x14ac:dyDescent="0.2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 s="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>ROUND(E3516/D3516*100,0)</f>
        <v>0</v>
      </c>
      <c r="P3516" s="13">
        <f>IFERROR(ROUND(E3516/L3516,2),0)</f>
        <v>10</v>
      </c>
      <c r="Q3516" s="18" t="s">
        <v>8323</v>
      </c>
      <c r="R3516" t="s">
        <v>8335</v>
      </c>
      <c r="S3516" s="14">
        <f t="shared" si="108"/>
        <v>42154.818819444445</v>
      </c>
      <c r="T3516">
        <f t="shared" si="109"/>
        <v>2015</v>
      </c>
    </row>
    <row r="3517" spans="1:20" ht="48" x14ac:dyDescent="0.2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 s="16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>ROUND(E3517/D3517*100,0)</f>
        <v>0</v>
      </c>
      <c r="P3517" s="13">
        <f>IFERROR(ROUND(E3517/L3517,2),0)</f>
        <v>10</v>
      </c>
      <c r="Q3517" s="18" t="s">
        <v>8308</v>
      </c>
      <c r="R3517" t="s">
        <v>8342</v>
      </c>
      <c r="S3517" s="14">
        <f t="shared" si="108"/>
        <v>42223.619456018518</v>
      </c>
      <c r="T3517">
        <f t="shared" si="109"/>
        <v>2015</v>
      </c>
    </row>
    <row r="3518" spans="1:20" ht="48" x14ac:dyDescent="0.2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 s="16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>ROUND(E3518/D3518*100,0)</f>
        <v>0</v>
      </c>
      <c r="P3518" s="13">
        <f>IFERROR(ROUND(E3518/L3518,2),0)</f>
        <v>5</v>
      </c>
      <c r="Q3518" s="18" t="s">
        <v>8321</v>
      </c>
      <c r="R3518" t="s">
        <v>8339</v>
      </c>
      <c r="S3518" s="14">
        <f t="shared" si="108"/>
        <v>41650.015057870369</v>
      </c>
      <c r="T3518">
        <f t="shared" si="109"/>
        <v>2014</v>
      </c>
    </row>
    <row r="3519" spans="1:20" ht="48" x14ac:dyDescent="0.2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 s="16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>ROUND(E3519/D3519*100,0)</f>
        <v>0</v>
      </c>
      <c r="P3519" s="13">
        <f>IFERROR(ROUND(E3519/L3519,2),0)</f>
        <v>10</v>
      </c>
      <c r="Q3519" s="18" t="s">
        <v>8321</v>
      </c>
      <c r="R3519" t="s">
        <v>8339</v>
      </c>
      <c r="S3519" s="14">
        <f t="shared" si="108"/>
        <v>42447.896875000006</v>
      </c>
      <c r="T3519">
        <f t="shared" si="109"/>
        <v>2016</v>
      </c>
    </row>
    <row r="3520" spans="1:20" ht="48" x14ac:dyDescent="0.2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 s="16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>ROUND(E3520/D3520*100,0)</f>
        <v>0</v>
      </c>
      <c r="P3520" s="13">
        <f>IFERROR(ROUND(E3520/L3520,2),0)</f>
        <v>10</v>
      </c>
      <c r="Q3520" s="18" t="s">
        <v>8311</v>
      </c>
      <c r="R3520" t="s">
        <v>8349</v>
      </c>
      <c r="S3520" s="14">
        <f t="shared" si="108"/>
        <v>42121.367002314815</v>
      </c>
      <c r="T3520">
        <f t="shared" si="109"/>
        <v>2015</v>
      </c>
    </row>
    <row r="3521" spans="1:20" ht="16" x14ac:dyDescent="0.2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 s="16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>ROUND(E3521/D3521*100,0)</f>
        <v>0</v>
      </c>
      <c r="P3521" s="13">
        <f>IFERROR(ROUND(E3521/L3521,2),0)</f>
        <v>10</v>
      </c>
      <c r="Q3521" s="18" t="s">
        <v>8323</v>
      </c>
      <c r="R3521" t="s">
        <v>8326</v>
      </c>
      <c r="S3521" s="14">
        <f t="shared" si="108"/>
        <v>42437.64534722222</v>
      </c>
      <c r="T3521">
        <f t="shared" si="109"/>
        <v>2016</v>
      </c>
    </row>
    <row r="3522" spans="1:20" ht="48" x14ac:dyDescent="0.2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 s="16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>ROUND(E3522/D3522*100,0)</f>
        <v>0</v>
      </c>
      <c r="P3522" s="13">
        <f>IFERROR(ROUND(E3522/L3522,2),0)</f>
        <v>3.33</v>
      </c>
      <c r="Q3522" s="18" t="s">
        <v>8316</v>
      </c>
      <c r="R3522" t="s">
        <v>8334</v>
      </c>
      <c r="S3522" s="14">
        <f t="shared" si="108"/>
        <v>41526.345914351856</v>
      </c>
      <c r="T3522">
        <f t="shared" si="109"/>
        <v>2013</v>
      </c>
    </row>
    <row r="3523" spans="1:20" ht="48" x14ac:dyDescent="0.2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 s="16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>ROUND(E3523/D3523*100,0)</f>
        <v>0</v>
      </c>
      <c r="P3523" s="13">
        <f>IFERROR(ROUND(E3523/L3523,2),0)</f>
        <v>5</v>
      </c>
      <c r="Q3523" s="18" t="s">
        <v>8327</v>
      </c>
      <c r="R3523" t="s">
        <v>8330</v>
      </c>
      <c r="S3523" s="14">
        <f t="shared" ref="S3523:S3586" si="110">(((J3523/60)/60)/24)+DATE(1970,1,1)</f>
        <v>41989.664409722223</v>
      </c>
      <c r="T3523">
        <f t="shared" ref="T3523:T3586" si="111">YEAR(S3523)</f>
        <v>2014</v>
      </c>
    </row>
    <row r="3524" spans="1:20" ht="48" x14ac:dyDescent="0.2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 s="16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>ROUND(E3524/D3524*100,0)</f>
        <v>0</v>
      </c>
      <c r="P3524" s="13">
        <f>IFERROR(ROUND(E3524/L3524,2),0)</f>
        <v>10</v>
      </c>
      <c r="Q3524" s="18" t="s">
        <v>8321</v>
      </c>
      <c r="R3524" t="s">
        <v>8339</v>
      </c>
      <c r="S3524" s="14">
        <f t="shared" si="110"/>
        <v>42153.631597222222</v>
      </c>
      <c r="T3524">
        <f t="shared" si="111"/>
        <v>2015</v>
      </c>
    </row>
    <row r="3525" spans="1:20" ht="48" x14ac:dyDescent="0.2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 s="16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>ROUND(E3525/D3525*100,0)</f>
        <v>0</v>
      </c>
      <c r="P3525" s="13">
        <f>IFERROR(ROUND(E3525/L3525,2),0)</f>
        <v>10</v>
      </c>
      <c r="Q3525" s="18" t="s">
        <v>8308</v>
      </c>
      <c r="R3525" t="s">
        <v>8342</v>
      </c>
      <c r="S3525" s="14">
        <f t="shared" si="110"/>
        <v>42450.589143518519</v>
      </c>
      <c r="T3525">
        <f t="shared" si="111"/>
        <v>2016</v>
      </c>
    </row>
    <row r="3526" spans="1:20" ht="48" x14ac:dyDescent="0.2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 s="1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>ROUND(E3526/D3526*100,0)</f>
        <v>0</v>
      </c>
      <c r="P3526" s="13">
        <f>IFERROR(ROUND(E3526/L3526,2),0)</f>
        <v>10</v>
      </c>
      <c r="Q3526" s="18" t="s">
        <v>8308</v>
      </c>
      <c r="R3526" t="s">
        <v>8342</v>
      </c>
      <c r="S3526" s="14">
        <f t="shared" si="110"/>
        <v>42102.650567129633</v>
      </c>
      <c r="T3526">
        <f t="shared" si="111"/>
        <v>2015</v>
      </c>
    </row>
    <row r="3527" spans="1:20" ht="48" x14ac:dyDescent="0.2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 s="16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>ROUND(E3527/D3527*100,0)</f>
        <v>0</v>
      </c>
      <c r="P3527" s="13">
        <f>IFERROR(ROUND(E3527/L3527,2),0)</f>
        <v>10</v>
      </c>
      <c r="Q3527" s="18" t="s">
        <v>8308</v>
      </c>
      <c r="R3527" t="s">
        <v>8342</v>
      </c>
      <c r="S3527" s="14">
        <f t="shared" si="110"/>
        <v>42262.849050925928</v>
      </c>
      <c r="T3527">
        <f t="shared" si="111"/>
        <v>2015</v>
      </c>
    </row>
    <row r="3528" spans="1:20" ht="32" x14ac:dyDescent="0.2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 s="16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>ROUND(E3528/D3528*100,0)</f>
        <v>0</v>
      </c>
      <c r="P3528" s="13">
        <f>IFERROR(ROUND(E3528/L3528,2),0)</f>
        <v>5</v>
      </c>
      <c r="Q3528" s="18" t="s">
        <v>8319</v>
      </c>
      <c r="R3528" t="s">
        <v>8345</v>
      </c>
      <c r="S3528" s="14">
        <f t="shared" si="110"/>
        <v>42383.899456018517</v>
      </c>
      <c r="T3528">
        <f t="shared" si="111"/>
        <v>2016</v>
      </c>
    </row>
    <row r="3529" spans="1:20" ht="16" x14ac:dyDescent="0.2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 s="16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>ROUND(E3529/D3529*100,0)</f>
        <v>0</v>
      </c>
      <c r="P3529" s="13">
        <f>IFERROR(ROUND(E3529/L3529,2),0)</f>
        <v>10</v>
      </c>
      <c r="Q3529" s="18" t="s">
        <v>8323</v>
      </c>
      <c r="R3529" t="s">
        <v>8335</v>
      </c>
      <c r="S3529" s="14">
        <f t="shared" si="110"/>
        <v>41865.659780092588</v>
      </c>
      <c r="T3529">
        <f t="shared" si="111"/>
        <v>2014</v>
      </c>
    </row>
    <row r="3530" spans="1:20" ht="48" x14ac:dyDescent="0.2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 s="16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>ROUND(E3530/D3530*100,0)</f>
        <v>0</v>
      </c>
      <c r="P3530" s="13">
        <f>IFERROR(ROUND(E3530/L3530,2),0)</f>
        <v>10</v>
      </c>
      <c r="Q3530" s="18" t="s">
        <v>8321</v>
      </c>
      <c r="R3530" t="s">
        <v>8325</v>
      </c>
      <c r="S3530" s="14">
        <f t="shared" si="110"/>
        <v>42375.230115740742</v>
      </c>
      <c r="T3530">
        <f t="shared" si="111"/>
        <v>2016</v>
      </c>
    </row>
    <row r="3531" spans="1:20" ht="48" x14ac:dyDescent="0.2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 s="16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>ROUND(E3531/D3531*100,0)</f>
        <v>0</v>
      </c>
      <c r="P3531" s="13">
        <f>IFERROR(ROUND(E3531/L3531,2),0)</f>
        <v>10</v>
      </c>
      <c r="Q3531" s="18" t="s">
        <v>8323</v>
      </c>
      <c r="R3531" t="s">
        <v>8326</v>
      </c>
      <c r="S3531" s="14">
        <f t="shared" si="110"/>
        <v>41863.527326388888</v>
      </c>
      <c r="T3531">
        <f t="shared" si="111"/>
        <v>2014</v>
      </c>
    </row>
    <row r="3532" spans="1:20" ht="48" x14ac:dyDescent="0.2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 s="16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>ROUND(E3532/D3532*100,0)</f>
        <v>0</v>
      </c>
      <c r="P3532" s="13">
        <f>IFERROR(ROUND(E3532/L3532,2),0)</f>
        <v>10</v>
      </c>
      <c r="Q3532" s="18" t="s">
        <v>8323</v>
      </c>
      <c r="R3532" t="s">
        <v>8326</v>
      </c>
      <c r="S3532" s="14">
        <f t="shared" si="110"/>
        <v>42058.603877314818</v>
      </c>
      <c r="T3532">
        <f t="shared" si="111"/>
        <v>2015</v>
      </c>
    </row>
    <row r="3533" spans="1:20" ht="48" x14ac:dyDescent="0.2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 s="16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>ROUND(E3533/D3533*100,0)</f>
        <v>0</v>
      </c>
      <c r="P3533" s="13">
        <f>IFERROR(ROUND(E3533/L3533,2),0)</f>
        <v>10</v>
      </c>
      <c r="Q3533" s="18" t="s">
        <v>8321</v>
      </c>
      <c r="R3533" t="s">
        <v>8337</v>
      </c>
      <c r="S3533" s="14">
        <f t="shared" si="110"/>
        <v>41938.893263888887</v>
      </c>
      <c r="T3533">
        <f t="shared" si="111"/>
        <v>2014</v>
      </c>
    </row>
    <row r="3534" spans="1:20" ht="48" x14ac:dyDescent="0.2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 s="16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>ROUND(E3534/D3534*100,0)</f>
        <v>0</v>
      </c>
      <c r="P3534" s="13">
        <f>IFERROR(ROUND(E3534/L3534,2),0)</f>
        <v>10</v>
      </c>
      <c r="Q3534" s="18" t="s">
        <v>8311</v>
      </c>
      <c r="R3534" t="s">
        <v>8356</v>
      </c>
      <c r="S3534" s="14">
        <f t="shared" si="110"/>
        <v>42172.669027777782</v>
      </c>
      <c r="T3534">
        <f t="shared" si="111"/>
        <v>2015</v>
      </c>
    </row>
    <row r="3535" spans="1:20" ht="48" x14ac:dyDescent="0.2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 s="16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>ROUND(E3535/D3535*100,0)</f>
        <v>0</v>
      </c>
      <c r="P3535" s="13">
        <f>IFERROR(ROUND(E3535/L3535,2),0)</f>
        <v>10</v>
      </c>
      <c r="Q3535" s="18" t="s">
        <v>8323</v>
      </c>
      <c r="R3535" t="s">
        <v>8326</v>
      </c>
      <c r="S3535" s="14">
        <f t="shared" si="110"/>
        <v>42622.436412037037</v>
      </c>
      <c r="T3535">
        <f t="shared" si="111"/>
        <v>2016</v>
      </c>
    </row>
    <row r="3536" spans="1:20" ht="48" x14ac:dyDescent="0.2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 s="1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>ROUND(E3536/D3536*100,0)</f>
        <v>0</v>
      </c>
      <c r="P3536" s="13">
        <f>IFERROR(ROUND(E3536/L3536,2),0)</f>
        <v>5</v>
      </c>
      <c r="Q3536" s="18" t="s">
        <v>8316</v>
      </c>
      <c r="R3536" t="s">
        <v>8344</v>
      </c>
      <c r="S3536" s="14">
        <f t="shared" si="110"/>
        <v>41772.797280092593</v>
      </c>
      <c r="T3536">
        <f t="shared" si="111"/>
        <v>2014</v>
      </c>
    </row>
    <row r="3537" spans="1:20" ht="48" x14ac:dyDescent="0.2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 s="16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>ROUND(E3537/D3537*100,0)</f>
        <v>0</v>
      </c>
      <c r="P3537" s="13">
        <f>IFERROR(ROUND(E3537/L3537,2),0)</f>
        <v>10</v>
      </c>
      <c r="Q3537" s="18" t="s">
        <v>8313</v>
      </c>
      <c r="R3537" t="s">
        <v>8355</v>
      </c>
      <c r="S3537" s="14">
        <f t="shared" si="110"/>
        <v>41935.509652777779</v>
      </c>
      <c r="T3537">
        <f t="shared" si="111"/>
        <v>2014</v>
      </c>
    </row>
    <row r="3538" spans="1:20" ht="32" x14ac:dyDescent="0.2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 s="16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>ROUND(E3538/D3538*100,0)</f>
        <v>1</v>
      </c>
      <c r="P3538" s="13">
        <f>IFERROR(ROUND(E3538/L3538,2),0)</f>
        <v>5</v>
      </c>
      <c r="Q3538" s="18" t="s">
        <v>8316</v>
      </c>
      <c r="R3538" t="s">
        <v>8344</v>
      </c>
      <c r="S3538" s="14">
        <f t="shared" si="110"/>
        <v>42535.327476851846</v>
      </c>
      <c r="T3538">
        <f t="shared" si="111"/>
        <v>2016</v>
      </c>
    </row>
    <row r="3539" spans="1:20" ht="32" x14ac:dyDescent="0.2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 s="16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>ROUND(E3539/D3539*100,0)</f>
        <v>1</v>
      </c>
      <c r="P3539" s="13">
        <f>IFERROR(ROUND(E3539/L3539,2),0)</f>
        <v>5</v>
      </c>
      <c r="Q3539" s="18" t="s">
        <v>8311</v>
      </c>
      <c r="R3539" t="s">
        <v>8356</v>
      </c>
      <c r="S3539" s="14">
        <f t="shared" si="110"/>
        <v>42573.65662037037</v>
      </c>
      <c r="T3539">
        <f t="shared" si="111"/>
        <v>2016</v>
      </c>
    </row>
    <row r="3540" spans="1:20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 s="16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>ROUND(E3540/D3540*100,0)</f>
        <v>1</v>
      </c>
      <c r="P3540" s="13">
        <f>IFERROR(ROUND(E3540/L3540,2),0)</f>
        <v>10</v>
      </c>
      <c r="Q3540" s="18" t="s">
        <v>8323</v>
      </c>
      <c r="R3540" t="s">
        <v>8324</v>
      </c>
      <c r="S3540" s="14">
        <f t="shared" si="110"/>
        <v>41848.679803240739</v>
      </c>
      <c r="T3540">
        <f t="shared" si="111"/>
        <v>2014</v>
      </c>
    </row>
    <row r="3541" spans="1:20" ht="48" x14ac:dyDescent="0.2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 s="16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>ROUND(E3541/D3541*100,0)</f>
        <v>1</v>
      </c>
      <c r="P3541" s="13">
        <f>IFERROR(ROUND(E3541/L3541,2),0)</f>
        <v>10</v>
      </c>
      <c r="Q3541" s="18" t="s">
        <v>8323</v>
      </c>
      <c r="R3541" t="s">
        <v>8326</v>
      </c>
      <c r="S3541" s="14">
        <f t="shared" si="110"/>
        <v>42048.711724537032</v>
      </c>
      <c r="T3541">
        <f t="shared" si="111"/>
        <v>2015</v>
      </c>
    </row>
    <row r="3542" spans="1:20" ht="48" hidden="1" x14ac:dyDescent="0.2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 s="16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>ROUND(E3542/D3542*100,0)</f>
        <v>1</v>
      </c>
      <c r="P3542" s="13">
        <f>IFERROR(ROUND(E3542/L3542,2),0)</f>
        <v>10</v>
      </c>
      <c r="Q3542" s="18" t="s">
        <v>8323</v>
      </c>
      <c r="R3542" t="s">
        <v>8326</v>
      </c>
      <c r="S3542" s="14">
        <f t="shared" si="110"/>
        <v>42803.842812499999</v>
      </c>
      <c r="T3542">
        <f t="shared" si="111"/>
        <v>2017</v>
      </c>
    </row>
    <row r="3543" spans="1:20" ht="32" x14ac:dyDescent="0.2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 s="16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>ROUND(E3543/D3543*100,0)</f>
        <v>1</v>
      </c>
      <c r="P3543" s="13">
        <f>IFERROR(ROUND(E3543/L3543,2),0)</f>
        <v>5</v>
      </c>
      <c r="Q3543" s="18" t="s">
        <v>8308</v>
      </c>
      <c r="R3543" t="s">
        <v>8342</v>
      </c>
      <c r="S3543" s="14">
        <f t="shared" si="110"/>
        <v>42049.716620370367</v>
      </c>
      <c r="T3543">
        <f t="shared" si="111"/>
        <v>2015</v>
      </c>
    </row>
    <row r="3544" spans="1:20" ht="48" x14ac:dyDescent="0.2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 s="16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>ROUND(E3544/D3544*100,0)</f>
        <v>1</v>
      </c>
      <c r="P3544" s="13">
        <f>IFERROR(ROUND(E3544/L3544,2),0)</f>
        <v>10</v>
      </c>
      <c r="Q3544" s="18" t="s">
        <v>8323</v>
      </c>
      <c r="R3544" t="s">
        <v>8326</v>
      </c>
      <c r="S3544" s="14">
        <f t="shared" si="110"/>
        <v>42291.739548611105</v>
      </c>
      <c r="T3544">
        <f t="shared" si="111"/>
        <v>2015</v>
      </c>
    </row>
    <row r="3545" spans="1:20" ht="48" x14ac:dyDescent="0.2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 s="16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>ROUND(E3545/D3545*100,0)</f>
        <v>1</v>
      </c>
      <c r="P3545" s="13">
        <f>IFERROR(ROUND(E3545/L3545,2),0)</f>
        <v>10</v>
      </c>
      <c r="Q3545" s="18" t="s">
        <v>8323</v>
      </c>
      <c r="R3545" t="s">
        <v>8326</v>
      </c>
      <c r="S3545" s="14">
        <f t="shared" si="110"/>
        <v>42217.670104166667</v>
      </c>
      <c r="T3545">
        <f t="shared" si="111"/>
        <v>2015</v>
      </c>
    </row>
    <row r="3546" spans="1:20" ht="32" x14ac:dyDescent="0.2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 s="1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>ROUND(E3546/D3546*100,0)</f>
        <v>1</v>
      </c>
      <c r="P3546" s="13">
        <f>IFERROR(ROUND(E3546/L3546,2),0)</f>
        <v>10</v>
      </c>
      <c r="Q3546" s="18" t="s">
        <v>8316</v>
      </c>
      <c r="R3546" t="s">
        <v>8334</v>
      </c>
      <c r="S3546" s="14">
        <f t="shared" si="110"/>
        <v>40802.964594907404</v>
      </c>
      <c r="T3546">
        <f t="shared" si="111"/>
        <v>2011</v>
      </c>
    </row>
    <row r="3547" spans="1:20" ht="48" x14ac:dyDescent="0.2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 s="16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>ROUND(E3547/D3547*100,0)</f>
        <v>2</v>
      </c>
      <c r="P3547" s="13">
        <f>IFERROR(ROUND(E3547/L3547,2),0)</f>
        <v>10</v>
      </c>
      <c r="Q3547" s="18" t="s">
        <v>8346</v>
      </c>
      <c r="R3547" t="s">
        <v>8347</v>
      </c>
      <c r="S3547" s="14">
        <f t="shared" si="110"/>
        <v>41851.696157407408</v>
      </c>
      <c r="T3547">
        <f t="shared" si="111"/>
        <v>2014</v>
      </c>
    </row>
    <row r="3548" spans="1:20" ht="48" x14ac:dyDescent="0.2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 s="16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>ROUND(E3548/D3548*100,0)</f>
        <v>2</v>
      </c>
      <c r="P3548" s="13">
        <f>IFERROR(ROUND(E3548/L3548,2),0)</f>
        <v>5</v>
      </c>
      <c r="Q3548" s="18" t="s">
        <v>8323</v>
      </c>
      <c r="R3548" t="s">
        <v>8335</v>
      </c>
      <c r="S3548" s="14">
        <f t="shared" si="110"/>
        <v>42201.436226851853</v>
      </c>
      <c r="T3548">
        <f t="shared" si="111"/>
        <v>2015</v>
      </c>
    </row>
    <row r="3549" spans="1:20" ht="48" x14ac:dyDescent="0.2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 s="16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>ROUND(E3549/D3549*100,0)</f>
        <v>2</v>
      </c>
      <c r="P3549" s="13">
        <f>IFERROR(ROUND(E3549/L3549,2),0)</f>
        <v>10</v>
      </c>
      <c r="Q3549" s="18" t="s">
        <v>8323</v>
      </c>
      <c r="R3549" t="s">
        <v>8326</v>
      </c>
      <c r="S3549" s="14">
        <f t="shared" si="110"/>
        <v>42128.431064814817</v>
      </c>
      <c r="T3549">
        <f t="shared" si="111"/>
        <v>2015</v>
      </c>
    </row>
    <row r="3550" spans="1:20" ht="48" x14ac:dyDescent="0.2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 s="16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>ROUND(E3550/D3550*100,0)</f>
        <v>5</v>
      </c>
      <c r="P3550" s="13">
        <f>IFERROR(ROUND(E3550/L3550,2),0)</f>
        <v>10</v>
      </c>
      <c r="Q3550" s="18" t="s">
        <v>8323</v>
      </c>
      <c r="R3550" t="s">
        <v>8326</v>
      </c>
      <c r="S3550" s="14">
        <f t="shared" si="110"/>
        <v>42261.632916666669</v>
      </c>
      <c r="T3550">
        <f t="shared" si="111"/>
        <v>2015</v>
      </c>
    </row>
    <row r="3551" spans="1:20" ht="48" x14ac:dyDescent="0.2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 s="16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>ROUND(E3551/D3551*100,0)</f>
        <v>10</v>
      </c>
      <c r="P3551" s="13">
        <f>IFERROR(ROUND(E3551/L3551,2),0)</f>
        <v>10</v>
      </c>
      <c r="Q3551" s="18" t="s">
        <v>8323</v>
      </c>
      <c r="R3551" t="s">
        <v>8326</v>
      </c>
      <c r="S3551" s="14">
        <f t="shared" si="110"/>
        <v>41831.697939814818</v>
      </c>
      <c r="T3551">
        <f t="shared" si="111"/>
        <v>2014</v>
      </c>
    </row>
    <row r="3552" spans="1:20" ht="16" x14ac:dyDescent="0.2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 s="16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>ROUND(E3552/D3552*100,0)</f>
        <v>100</v>
      </c>
      <c r="P3552" s="13">
        <f>IFERROR(ROUND(E3552/L3552,2),0)</f>
        <v>10</v>
      </c>
      <c r="Q3552" s="18" t="s">
        <v>8327</v>
      </c>
      <c r="R3552" t="s">
        <v>8336</v>
      </c>
      <c r="S3552" s="14">
        <f t="shared" si="110"/>
        <v>42165.79833333334</v>
      </c>
      <c r="T3552">
        <f t="shared" si="111"/>
        <v>2015</v>
      </c>
    </row>
    <row r="3553" spans="1:20" ht="48" x14ac:dyDescent="0.2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 s="16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>ROUND(E3553/D3553*100,0)</f>
        <v>200</v>
      </c>
      <c r="P3553" s="13">
        <f>IFERROR(ROUND(E3553/L3553,2),0)</f>
        <v>10</v>
      </c>
      <c r="Q3553" s="18" t="s">
        <v>8327</v>
      </c>
      <c r="R3553" t="s">
        <v>8329</v>
      </c>
      <c r="S3553" s="14">
        <f t="shared" si="110"/>
        <v>42109.826145833329</v>
      </c>
      <c r="T3553">
        <f t="shared" si="111"/>
        <v>2015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 s="16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>ROUND(E3554/D3554*100,0)</f>
        <v>0</v>
      </c>
      <c r="P3554" s="13">
        <f>IFERROR(ROUND(E3554/L3554,2),0)</f>
        <v>9</v>
      </c>
      <c r="Q3554" s="18" t="s">
        <v>8308</v>
      </c>
      <c r="R3554" t="s">
        <v>8342</v>
      </c>
      <c r="S3554" s="14">
        <f t="shared" si="110"/>
        <v>42276.903333333335</v>
      </c>
      <c r="T3554">
        <f t="shared" si="111"/>
        <v>2015</v>
      </c>
    </row>
    <row r="3555" spans="1:20" ht="48" x14ac:dyDescent="0.2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 s="16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>ROUND(E3555/D3555*100,0)</f>
        <v>0</v>
      </c>
      <c r="P3555" s="13">
        <f>IFERROR(ROUND(E3555/L3555,2),0)</f>
        <v>2</v>
      </c>
      <c r="Q3555" s="18" t="s">
        <v>8308</v>
      </c>
      <c r="R3555" t="s">
        <v>8310</v>
      </c>
      <c r="S3555" s="14">
        <f t="shared" si="110"/>
        <v>41838.832152777781</v>
      </c>
      <c r="T3555">
        <f t="shared" si="111"/>
        <v>2014</v>
      </c>
    </row>
    <row r="3556" spans="1:20" ht="48" x14ac:dyDescent="0.2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 s="1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>ROUND(E3556/D3556*100,0)</f>
        <v>0</v>
      </c>
      <c r="P3556" s="13">
        <f>IFERROR(ROUND(E3556/L3556,2),0)</f>
        <v>8</v>
      </c>
      <c r="Q3556" s="18" t="s">
        <v>8319</v>
      </c>
      <c r="R3556" t="s">
        <v>8345</v>
      </c>
      <c r="S3556" s="14">
        <f t="shared" si="110"/>
        <v>41974.704745370371</v>
      </c>
      <c r="T3556">
        <f t="shared" si="111"/>
        <v>2014</v>
      </c>
    </row>
    <row r="3557" spans="1:20" ht="48" x14ac:dyDescent="0.2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 s="16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>ROUND(E3557/D3557*100,0)</f>
        <v>0</v>
      </c>
      <c r="P3557" s="13">
        <f>IFERROR(ROUND(E3557/L3557,2),0)</f>
        <v>4</v>
      </c>
      <c r="Q3557" s="18" t="s">
        <v>8321</v>
      </c>
      <c r="R3557" t="s">
        <v>8337</v>
      </c>
      <c r="S3557" s="14">
        <f t="shared" si="110"/>
        <v>42396.911712962959</v>
      </c>
      <c r="T3557">
        <f t="shared" si="111"/>
        <v>2016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 s="16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>ROUND(E3558/D3558*100,0)</f>
        <v>1</v>
      </c>
      <c r="P3558" s="13">
        <f>IFERROR(ROUND(E3558/L3558,2),0)</f>
        <v>1</v>
      </c>
      <c r="Q3558" s="18" t="s">
        <v>8308</v>
      </c>
      <c r="R3558" t="s">
        <v>8342</v>
      </c>
      <c r="S3558" s="14">
        <f t="shared" si="110"/>
        <v>41927.067627314813</v>
      </c>
      <c r="T3558">
        <f t="shared" si="111"/>
        <v>2014</v>
      </c>
    </row>
    <row r="3559" spans="1:20" ht="48" x14ac:dyDescent="0.2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 s="16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>ROUND(E3559/D3559*100,0)</f>
        <v>2</v>
      </c>
      <c r="P3559" s="13">
        <f>IFERROR(ROUND(E3559/L3559,2),0)</f>
        <v>2</v>
      </c>
      <c r="Q3559" s="18" t="s">
        <v>8308</v>
      </c>
      <c r="R3559" t="s">
        <v>8318</v>
      </c>
      <c r="S3559" s="14">
        <f t="shared" si="110"/>
        <v>41864.04886574074</v>
      </c>
      <c r="T3559">
        <f t="shared" si="111"/>
        <v>2014</v>
      </c>
    </row>
    <row r="3560" spans="1:20" ht="48" x14ac:dyDescent="0.2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 s="16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>ROUND(E3560/D3560*100,0)</f>
        <v>0</v>
      </c>
      <c r="P3560" s="13">
        <f>IFERROR(ROUND(E3560/L3560,2),0)</f>
        <v>7</v>
      </c>
      <c r="Q3560" s="18" t="s">
        <v>8323</v>
      </c>
      <c r="R3560" t="s">
        <v>8326</v>
      </c>
      <c r="S3560" s="14">
        <f t="shared" si="110"/>
        <v>42513.976319444439</v>
      </c>
      <c r="T3560">
        <f t="shared" si="111"/>
        <v>2016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 s="16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>ROUND(E3561/D3561*100,0)</f>
        <v>0</v>
      </c>
      <c r="P3561" s="13">
        <f>IFERROR(ROUND(E3561/L3561,2),0)</f>
        <v>2.33</v>
      </c>
      <c r="Q3561" s="18" t="s">
        <v>8323</v>
      </c>
      <c r="R3561" t="s">
        <v>8326</v>
      </c>
      <c r="S3561" s="14">
        <f t="shared" si="110"/>
        <v>42465.128391203703</v>
      </c>
      <c r="T3561">
        <f t="shared" si="111"/>
        <v>2016</v>
      </c>
    </row>
    <row r="3562" spans="1:20" ht="48" x14ac:dyDescent="0.2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 s="16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>ROUND(E3562/D3562*100,0)</f>
        <v>0</v>
      </c>
      <c r="P3562" s="13">
        <f>IFERROR(ROUND(E3562/L3562,2),0)</f>
        <v>2.33</v>
      </c>
      <c r="Q3562" s="18" t="s">
        <v>8311</v>
      </c>
      <c r="R3562" t="s">
        <v>8348</v>
      </c>
      <c r="S3562" s="14">
        <f t="shared" si="110"/>
        <v>42013.059027777781</v>
      </c>
      <c r="T3562">
        <f t="shared" si="111"/>
        <v>2015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 s="16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>ROUND(E3563/D3563*100,0)</f>
        <v>0</v>
      </c>
      <c r="P3563" s="13">
        <f>IFERROR(ROUND(E3563/L3563,2),0)</f>
        <v>3</v>
      </c>
      <c r="Q3563" s="18" t="s">
        <v>8321</v>
      </c>
      <c r="R3563" t="s">
        <v>8339</v>
      </c>
      <c r="S3563" s="14">
        <f t="shared" si="110"/>
        <v>42275.861157407402</v>
      </c>
      <c r="T3563">
        <f t="shared" si="111"/>
        <v>2015</v>
      </c>
    </row>
    <row r="3564" spans="1:20" ht="32" x14ac:dyDescent="0.2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 s="16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>ROUND(E3564/D3564*100,0)</f>
        <v>0</v>
      </c>
      <c r="P3564" s="13">
        <f>IFERROR(ROUND(E3564/L3564,2),0)</f>
        <v>3</v>
      </c>
      <c r="Q3564" s="18" t="s">
        <v>8308</v>
      </c>
      <c r="R3564" t="s">
        <v>8342</v>
      </c>
      <c r="S3564" s="14">
        <f t="shared" si="110"/>
        <v>42646.896898148145</v>
      </c>
      <c r="T3564">
        <f t="shared" si="111"/>
        <v>2016</v>
      </c>
    </row>
    <row r="3565" spans="1:20" ht="48" x14ac:dyDescent="0.2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 s="16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>ROUND(E3565/D3565*100,0)</f>
        <v>0</v>
      </c>
      <c r="P3565" s="13">
        <f>IFERROR(ROUND(E3565/L3565,2),0)</f>
        <v>3</v>
      </c>
      <c r="Q3565" s="18" t="s">
        <v>8313</v>
      </c>
      <c r="R3565" t="s">
        <v>8355</v>
      </c>
      <c r="S3565" s="14">
        <f t="shared" si="110"/>
        <v>41974.712245370371</v>
      </c>
      <c r="T3565">
        <f t="shared" si="111"/>
        <v>2014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 s="1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>ROUND(E3566/D3566*100,0)</f>
        <v>0</v>
      </c>
      <c r="P3566" s="13">
        <f>IFERROR(ROUND(E3566/L3566,2),0)</f>
        <v>3</v>
      </c>
      <c r="Q3566" s="18" t="s">
        <v>8346</v>
      </c>
      <c r="R3566" t="s">
        <v>8347</v>
      </c>
      <c r="S3566" s="14">
        <f t="shared" si="110"/>
        <v>42011.925937499997</v>
      </c>
      <c r="T3566">
        <f t="shared" si="111"/>
        <v>2015</v>
      </c>
    </row>
    <row r="3567" spans="1:20" ht="48" x14ac:dyDescent="0.2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 s="16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>ROUND(E3567/D3567*100,0)</f>
        <v>0</v>
      </c>
      <c r="P3567" s="13">
        <f>IFERROR(ROUND(E3567/L3567,2),0)</f>
        <v>3</v>
      </c>
      <c r="Q3567" s="18" t="s">
        <v>8316</v>
      </c>
      <c r="R3567" t="s">
        <v>8344</v>
      </c>
      <c r="S3567" s="14">
        <f t="shared" si="110"/>
        <v>42413.649641203709</v>
      </c>
      <c r="T3567">
        <f t="shared" si="111"/>
        <v>2016</v>
      </c>
    </row>
    <row r="3568" spans="1:20" ht="64" x14ac:dyDescent="0.2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 s="16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>ROUND(E3568/D3568*100,0)</f>
        <v>0</v>
      </c>
      <c r="P3568" s="13">
        <f>IFERROR(ROUND(E3568/L3568,2),0)</f>
        <v>6</v>
      </c>
      <c r="Q3568" s="18" t="s">
        <v>8311</v>
      </c>
      <c r="R3568" t="s">
        <v>8348</v>
      </c>
      <c r="S3568" s="14">
        <f t="shared" si="110"/>
        <v>42395.456412037034</v>
      </c>
      <c r="T3568">
        <f t="shared" si="111"/>
        <v>2016</v>
      </c>
    </row>
    <row r="3569" spans="1:20" ht="48" x14ac:dyDescent="0.2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 s="16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>ROUND(E3569/D3569*100,0)</f>
        <v>1</v>
      </c>
      <c r="P3569" s="13">
        <f>IFERROR(ROUND(E3569/L3569,2),0)</f>
        <v>3</v>
      </c>
      <c r="Q3569" s="18" t="s">
        <v>8323</v>
      </c>
      <c r="R3569" t="s">
        <v>8326</v>
      </c>
      <c r="S3569" s="14">
        <f t="shared" si="110"/>
        <v>41982.904386574075</v>
      </c>
      <c r="T3569">
        <f t="shared" si="111"/>
        <v>2014</v>
      </c>
    </row>
    <row r="3570" spans="1:20" ht="48" x14ac:dyDescent="0.2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 s="16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>ROUND(E3570/D3570*100,0)</f>
        <v>1</v>
      </c>
      <c r="P3570" s="13">
        <f>IFERROR(ROUND(E3570/L3570,2),0)</f>
        <v>3</v>
      </c>
      <c r="Q3570" s="18" t="s">
        <v>8308</v>
      </c>
      <c r="R3570" t="s">
        <v>8342</v>
      </c>
      <c r="S3570" s="14">
        <f t="shared" si="110"/>
        <v>42525.656944444447</v>
      </c>
      <c r="T3570">
        <f t="shared" si="111"/>
        <v>2016</v>
      </c>
    </row>
    <row r="3571" spans="1:20" ht="48" x14ac:dyDescent="0.2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 s="16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>ROUND(E3571/D3571*100,0)</f>
        <v>0</v>
      </c>
      <c r="P3571" s="13">
        <f>IFERROR(ROUND(E3571/L3571,2),0)</f>
        <v>5</v>
      </c>
      <c r="Q3571" s="18" t="s">
        <v>8319</v>
      </c>
      <c r="R3571" t="s">
        <v>8345</v>
      </c>
      <c r="S3571" s="14">
        <f t="shared" si="110"/>
        <v>41837.905694444446</v>
      </c>
      <c r="T3571">
        <f t="shared" si="111"/>
        <v>2014</v>
      </c>
    </row>
    <row r="3572" spans="1:20" ht="48" x14ac:dyDescent="0.2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 s="16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>ROUND(E3572/D3572*100,0)</f>
        <v>0</v>
      </c>
      <c r="P3572" s="13">
        <f>IFERROR(ROUND(E3572/L3572,2),0)</f>
        <v>5</v>
      </c>
      <c r="Q3572" s="18" t="s">
        <v>8321</v>
      </c>
      <c r="R3572" t="s">
        <v>8325</v>
      </c>
      <c r="S3572" s="14">
        <f t="shared" si="110"/>
        <v>41792.687442129631</v>
      </c>
      <c r="T3572">
        <f t="shared" si="111"/>
        <v>2014</v>
      </c>
    </row>
    <row r="3573" spans="1:20" ht="48" x14ac:dyDescent="0.2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 s="16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>ROUND(E3573/D3573*100,0)</f>
        <v>0</v>
      </c>
      <c r="P3573" s="13">
        <f>IFERROR(ROUND(E3573/L3573,2),0)</f>
        <v>5</v>
      </c>
      <c r="Q3573" s="18" t="s">
        <v>8319</v>
      </c>
      <c r="R3573" t="s">
        <v>8345</v>
      </c>
      <c r="S3573" s="14">
        <f t="shared" si="110"/>
        <v>42422.536192129628</v>
      </c>
      <c r="T3573">
        <f t="shared" si="111"/>
        <v>2016</v>
      </c>
    </row>
    <row r="3574" spans="1:20" ht="48" x14ac:dyDescent="0.2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 s="16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>ROUND(E3574/D3574*100,0)</f>
        <v>0</v>
      </c>
      <c r="P3574" s="13">
        <f>IFERROR(ROUND(E3574/L3574,2),0)</f>
        <v>5</v>
      </c>
      <c r="Q3574" s="18" t="s">
        <v>8321</v>
      </c>
      <c r="R3574" t="s">
        <v>8339</v>
      </c>
      <c r="S3574" s="14">
        <f t="shared" si="110"/>
        <v>41331.555127314816</v>
      </c>
      <c r="T3574">
        <f t="shared" si="111"/>
        <v>2013</v>
      </c>
    </row>
    <row r="3575" spans="1:20" ht="16" x14ac:dyDescent="0.2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 s="16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>ROUND(E3575/D3575*100,0)</f>
        <v>0</v>
      </c>
      <c r="P3575" s="13">
        <f>IFERROR(ROUND(E3575/L3575,2),0)</f>
        <v>1</v>
      </c>
      <c r="Q3575" s="18" t="s">
        <v>8319</v>
      </c>
      <c r="R3575" t="s">
        <v>8345</v>
      </c>
      <c r="S3575" s="14">
        <f t="shared" si="110"/>
        <v>42027.856990740736</v>
      </c>
      <c r="T3575">
        <f t="shared" si="111"/>
        <v>2015</v>
      </c>
    </row>
    <row r="3576" spans="1:20" ht="48" x14ac:dyDescent="0.2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 s="1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>ROUND(E3576/D3576*100,0)</f>
        <v>0</v>
      </c>
      <c r="P3576" s="13">
        <f>IFERROR(ROUND(E3576/L3576,2),0)</f>
        <v>5</v>
      </c>
      <c r="Q3576" s="18" t="s">
        <v>8319</v>
      </c>
      <c r="R3576" t="s">
        <v>8345</v>
      </c>
      <c r="S3576" s="14">
        <f t="shared" si="110"/>
        <v>42019.737766203703</v>
      </c>
      <c r="T3576">
        <f t="shared" si="111"/>
        <v>2015</v>
      </c>
    </row>
    <row r="3577" spans="1:20" ht="48" x14ac:dyDescent="0.2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 s="16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>ROUND(E3577/D3577*100,0)</f>
        <v>0</v>
      </c>
      <c r="P3577" s="13">
        <f>IFERROR(ROUND(E3577/L3577,2),0)</f>
        <v>5</v>
      </c>
      <c r="Q3577" s="18" t="s">
        <v>8316</v>
      </c>
      <c r="R3577" t="s">
        <v>8334</v>
      </c>
      <c r="S3577" s="14">
        <f t="shared" si="110"/>
        <v>42123.185798611114</v>
      </c>
      <c r="T3577">
        <f t="shared" si="111"/>
        <v>2015</v>
      </c>
    </row>
    <row r="3578" spans="1:20" ht="48" hidden="1" x14ac:dyDescent="0.2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 s="16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>ROUND(E3578/D3578*100,0)</f>
        <v>0</v>
      </c>
      <c r="P3578" s="13">
        <f>IFERROR(ROUND(E3578/L3578,2),0)</f>
        <v>5</v>
      </c>
      <c r="Q3578" s="18" t="s">
        <v>8327</v>
      </c>
      <c r="R3578" t="s">
        <v>8330</v>
      </c>
      <c r="S3578" s="14">
        <f t="shared" si="110"/>
        <v>42791.669837962967</v>
      </c>
      <c r="T3578">
        <f t="shared" si="111"/>
        <v>2017</v>
      </c>
    </row>
    <row r="3579" spans="1:20" ht="48" x14ac:dyDescent="0.2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 s="16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>ROUND(E3579/D3579*100,0)</f>
        <v>0</v>
      </c>
      <c r="P3579" s="13">
        <f>IFERROR(ROUND(E3579/L3579,2),0)</f>
        <v>5</v>
      </c>
      <c r="Q3579" s="18" t="s">
        <v>8323</v>
      </c>
      <c r="R3579" t="s">
        <v>8324</v>
      </c>
      <c r="S3579" s="14">
        <f t="shared" si="110"/>
        <v>42060.04550925926</v>
      </c>
      <c r="T3579">
        <f t="shared" si="111"/>
        <v>2015</v>
      </c>
    </row>
    <row r="3580" spans="1:20" ht="48" x14ac:dyDescent="0.2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 s="16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>ROUND(E3580/D3580*100,0)</f>
        <v>0</v>
      </c>
      <c r="P3580" s="13">
        <f>IFERROR(ROUND(E3580/L3580,2),0)</f>
        <v>5</v>
      </c>
      <c r="Q3580" s="18" t="s">
        <v>8316</v>
      </c>
      <c r="R3580" t="s">
        <v>8344</v>
      </c>
      <c r="S3580" s="14">
        <f t="shared" si="110"/>
        <v>41975.347523148142</v>
      </c>
      <c r="T3580">
        <f t="shared" si="111"/>
        <v>2014</v>
      </c>
    </row>
    <row r="3581" spans="1:20" ht="48" x14ac:dyDescent="0.2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 s="16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>ROUND(E3581/D3581*100,0)</f>
        <v>0</v>
      </c>
      <c r="P3581" s="13">
        <f>IFERROR(ROUND(E3581/L3581,2),0)</f>
        <v>5</v>
      </c>
      <c r="Q3581" s="18" t="s">
        <v>8323</v>
      </c>
      <c r="R3581" t="s">
        <v>8335</v>
      </c>
      <c r="S3581" s="14">
        <f t="shared" si="110"/>
        <v>41799.259039351848</v>
      </c>
      <c r="T3581">
        <f t="shared" si="111"/>
        <v>2014</v>
      </c>
    </row>
    <row r="3582" spans="1:20" ht="48" x14ac:dyDescent="0.2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 s="16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>ROUND(E3582/D3582*100,0)</f>
        <v>0</v>
      </c>
      <c r="P3582" s="13">
        <f>IFERROR(ROUND(E3582/L3582,2),0)</f>
        <v>5</v>
      </c>
      <c r="Q3582" s="18" t="s">
        <v>8321</v>
      </c>
      <c r="R3582" t="s">
        <v>8339</v>
      </c>
      <c r="S3582" s="14">
        <f t="shared" si="110"/>
        <v>42423.985567129625</v>
      </c>
      <c r="T3582">
        <f t="shared" si="111"/>
        <v>2016</v>
      </c>
    </row>
    <row r="3583" spans="1:20" ht="48" x14ac:dyDescent="0.2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 s="16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>ROUND(E3583/D3583*100,0)</f>
        <v>0</v>
      </c>
      <c r="P3583" s="13">
        <f>IFERROR(ROUND(E3583/L3583,2),0)</f>
        <v>5</v>
      </c>
      <c r="Q3583" s="18" t="s">
        <v>8311</v>
      </c>
      <c r="R3583" t="s">
        <v>8352</v>
      </c>
      <c r="S3583" s="14">
        <f t="shared" si="110"/>
        <v>41136.85805555556</v>
      </c>
      <c r="T3583">
        <f t="shared" si="111"/>
        <v>2012</v>
      </c>
    </row>
    <row r="3584" spans="1:20" ht="48" x14ac:dyDescent="0.2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 s="16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>ROUND(E3584/D3584*100,0)</f>
        <v>0</v>
      </c>
      <c r="P3584" s="13">
        <f>IFERROR(ROUND(E3584/L3584,2),0)</f>
        <v>5</v>
      </c>
      <c r="Q3584" s="18" t="s">
        <v>8323</v>
      </c>
      <c r="R3584" t="s">
        <v>8326</v>
      </c>
      <c r="S3584" s="14">
        <f t="shared" si="110"/>
        <v>41915.400219907409</v>
      </c>
      <c r="T3584">
        <f t="shared" si="111"/>
        <v>2014</v>
      </c>
    </row>
    <row r="3585" spans="1:20" ht="48" x14ac:dyDescent="0.2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 s="16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>ROUND(E3585/D3585*100,0)</f>
        <v>0</v>
      </c>
      <c r="P3585" s="13">
        <f>IFERROR(ROUND(E3585/L3585,2),0)</f>
        <v>5</v>
      </c>
      <c r="Q3585" s="18" t="s">
        <v>8311</v>
      </c>
      <c r="R3585" t="s">
        <v>8352</v>
      </c>
      <c r="S3585" s="14">
        <f t="shared" si="110"/>
        <v>41471.446851851848</v>
      </c>
      <c r="T3585">
        <f t="shared" si="111"/>
        <v>2013</v>
      </c>
    </row>
    <row r="3586" spans="1:20" ht="32" x14ac:dyDescent="0.2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 s="1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>ROUND(E3586/D3586*100,0)</f>
        <v>0</v>
      </c>
      <c r="P3586" s="13">
        <f>IFERROR(ROUND(E3586/L3586,2),0)</f>
        <v>5</v>
      </c>
      <c r="Q3586" s="18" t="s">
        <v>8319</v>
      </c>
      <c r="R3586" t="s">
        <v>8345</v>
      </c>
      <c r="S3586" s="14">
        <f t="shared" si="110"/>
        <v>42333.330277777779</v>
      </c>
      <c r="T3586">
        <f t="shared" si="111"/>
        <v>2015</v>
      </c>
    </row>
    <row r="3587" spans="1:20" ht="48" x14ac:dyDescent="0.2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 s="16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>ROUND(E3587/D3587*100,0)</f>
        <v>0</v>
      </c>
      <c r="P3587" s="13">
        <f>IFERROR(ROUND(E3587/L3587,2),0)</f>
        <v>5</v>
      </c>
      <c r="Q3587" s="18" t="s">
        <v>8323</v>
      </c>
      <c r="R3587" t="s">
        <v>8326</v>
      </c>
      <c r="S3587" s="14">
        <f t="shared" ref="S3587:S3650" si="112">(((J3587/60)/60)/24)+DATE(1970,1,1)</f>
        <v>41985.427361111113</v>
      </c>
      <c r="T3587">
        <f t="shared" ref="T3587:T3650" si="113">YEAR(S3587)</f>
        <v>2014</v>
      </c>
    </row>
    <row r="3588" spans="1:20" ht="48" x14ac:dyDescent="0.2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 s="16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>ROUND(E3588/D3588*100,0)</f>
        <v>0</v>
      </c>
      <c r="P3588" s="13">
        <f>IFERROR(ROUND(E3588/L3588,2),0)</f>
        <v>5</v>
      </c>
      <c r="Q3588" s="18" t="s">
        <v>8323</v>
      </c>
      <c r="R3588" t="s">
        <v>8326</v>
      </c>
      <c r="S3588" s="14">
        <f t="shared" si="112"/>
        <v>42510.938900462963</v>
      </c>
      <c r="T3588">
        <f t="shared" si="113"/>
        <v>2016</v>
      </c>
    </row>
    <row r="3589" spans="1:20" ht="48" x14ac:dyDescent="0.2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 s="16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>ROUND(E3589/D3589*100,0)</f>
        <v>0</v>
      </c>
      <c r="P3589" s="13">
        <f>IFERROR(ROUND(E3589/L3589,2),0)</f>
        <v>5</v>
      </c>
      <c r="Q3589" s="18" t="s">
        <v>8316</v>
      </c>
      <c r="R3589" t="s">
        <v>8334</v>
      </c>
      <c r="S3589" s="14">
        <f t="shared" si="112"/>
        <v>41722.792407407411</v>
      </c>
      <c r="T3589">
        <f t="shared" si="113"/>
        <v>2014</v>
      </c>
    </row>
    <row r="3590" spans="1:20" ht="48" x14ac:dyDescent="0.2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 s="16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>ROUND(E3590/D3590*100,0)</f>
        <v>0</v>
      </c>
      <c r="P3590" s="13">
        <f>IFERROR(ROUND(E3590/L3590,2),0)</f>
        <v>5</v>
      </c>
      <c r="Q3590" s="18" t="s">
        <v>8311</v>
      </c>
      <c r="R3590" t="s">
        <v>8352</v>
      </c>
      <c r="S3590" s="14">
        <f t="shared" si="112"/>
        <v>42527.007326388892</v>
      </c>
      <c r="T3590">
        <f t="shared" si="113"/>
        <v>2016</v>
      </c>
    </row>
    <row r="3591" spans="1:20" ht="48" x14ac:dyDescent="0.2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 s="16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>ROUND(E3591/D3591*100,0)</f>
        <v>0</v>
      </c>
      <c r="P3591" s="13">
        <f>IFERROR(ROUND(E3591/L3591,2),0)</f>
        <v>5</v>
      </c>
      <c r="Q3591" s="18" t="s">
        <v>8323</v>
      </c>
      <c r="R3591" t="s">
        <v>8326</v>
      </c>
      <c r="S3591" s="14">
        <f t="shared" si="112"/>
        <v>42109.801712962959</v>
      </c>
      <c r="T3591">
        <f t="shared" si="113"/>
        <v>2015</v>
      </c>
    </row>
    <row r="3592" spans="1:20" ht="32" x14ac:dyDescent="0.2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 s="16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>ROUND(E3592/D3592*100,0)</f>
        <v>0</v>
      </c>
      <c r="P3592" s="13">
        <f>IFERROR(ROUND(E3592/L3592,2),0)</f>
        <v>5</v>
      </c>
      <c r="Q3592" s="18" t="s">
        <v>8323</v>
      </c>
      <c r="R3592" t="s">
        <v>8326</v>
      </c>
      <c r="S3592" s="14">
        <f t="shared" si="112"/>
        <v>41809.389930555553</v>
      </c>
      <c r="T3592">
        <f t="shared" si="113"/>
        <v>2014</v>
      </c>
    </row>
    <row r="3593" spans="1:20" ht="48" x14ac:dyDescent="0.2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 s="16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>ROUND(E3593/D3593*100,0)</f>
        <v>0</v>
      </c>
      <c r="P3593" s="13">
        <f>IFERROR(ROUND(E3593/L3593,2),0)</f>
        <v>5</v>
      </c>
      <c r="Q3593" s="18" t="s">
        <v>8323</v>
      </c>
      <c r="R3593" t="s">
        <v>8326</v>
      </c>
      <c r="S3593" s="14">
        <f t="shared" si="112"/>
        <v>41848.772928240738</v>
      </c>
      <c r="T3593">
        <f t="shared" si="113"/>
        <v>2014</v>
      </c>
    </row>
    <row r="3594" spans="1:20" ht="48" x14ac:dyDescent="0.2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 s="16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>ROUND(E3594/D3594*100,0)</f>
        <v>0</v>
      </c>
      <c r="P3594" s="13">
        <f>IFERROR(ROUND(E3594/L3594,2),0)</f>
        <v>5</v>
      </c>
      <c r="Q3594" s="18" t="s">
        <v>8323</v>
      </c>
      <c r="R3594" t="s">
        <v>8326</v>
      </c>
      <c r="S3594" s="14">
        <f t="shared" si="112"/>
        <v>42492.98505787037</v>
      </c>
      <c r="T3594">
        <f t="shared" si="113"/>
        <v>2016</v>
      </c>
    </row>
    <row r="3595" spans="1:20" ht="48" x14ac:dyDescent="0.2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 s="16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>ROUND(E3595/D3595*100,0)</f>
        <v>1</v>
      </c>
      <c r="P3595" s="13">
        <f>IFERROR(ROUND(E3595/L3595,2),0)</f>
        <v>5</v>
      </c>
      <c r="Q3595" s="18" t="s">
        <v>8316</v>
      </c>
      <c r="R3595" t="s">
        <v>8334</v>
      </c>
      <c r="S3595" s="14">
        <f t="shared" si="112"/>
        <v>41835.977083333331</v>
      </c>
      <c r="T3595">
        <f t="shared" si="113"/>
        <v>2014</v>
      </c>
    </row>
    <row r="3596" spans="1:20" ht="48" x14ac:dyDescent="0.2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 s="1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>ROUND(E3596/D3596*100,0)</f>
        <v>1</v>
      </c>
      <c r="P3596" s="13">
        <f>IFERROR(ROUND(E3596/L3596,2),0)</f>
        <v>5</v>
      </c>
      <c r="Q3596" s="18" t="s">
        <v>8313</v>
      </c>
      <c r="R3596" t="s">
        <v>8351</v>
      </c>
      <c r="S3596" s="14">
        <f t="shared" si="112"/>
        <v>42325.448958333334</v>
      </c>
      <c r="T3596">
        <f t="shared" si="113"/>
        <v>2015</v>
      </c>
    </row>
    <row r="3597" spans="1:20" ht="32" x14ac:dyDescent="0.2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 s="16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>ROUND(E3597/D3597*100,0)</f>
        <v>1</v>
      </c>
      <c r="P3597" s="13">
        <f>IFERROR(ROUND(E3597/L3597,2),0)</f>
        <v>1</v>
      </c>
      <c r="Q3597" s="18" t="s">
        <v>8319</v>
      </c>
      <c r="R3597" t="s">
        <v>8345</v>
      </c>
      <c r="S3597" s="14">
        <f t="shared" si="112"/>
        <v>42019.76944444445</v>
      </c>
      <c r="T3597">
        <f t="shared" si="113"/>
        <v>2015</v>
      </c>
    </row>
    <row r="3598" spans="1:20" ht="48" x14ac:dyDescent="0.2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 s="16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>ROUND(E3598/D3598*100,0)</f>
        <v>1</v>
      </c>
      <c r="P3598" s="13">
        <f>IFERROR(ROUND(E3598/L3598,2),0)</f>
        <v>5</v>
      </c>
      <c r="Q3598" s="18" t="s">
        <v>8327</v>
      </c>
      <c r="R3598" t="s">
        <v>8354</v>
      </c>
      <c r="S3598" s="14">
        <f t="shared" si="112"/>
        <v>40782.165532407409</v>
      </c>
      <c r="T3598">
        <f t="shared" si="113"/>
        <v>2011</v>
      </c>
    </row>
    <row r="3599" spans="1:20" ht="48" x14ac:dyDescent="0.2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 s="16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>ROUND(E3599/D3599*100,0)</f>
        <v>1</v>
      </c>
      <c r="P3599" s="13">
        <f>IFERROR(ROUND(E3599/L3599,2),0)</f>
        <v>5</v>
      </c>
      <c r="Q3599" s="18" t="s">
        <v>8308</v>
      </c>
      <c r="R3599" t="s">
        <v>8342</v>
      </c>
      <c r="S3599" s="14">
        <f t="shared" si="112"/>
        <v>42307.034074074079</v>
      </c>
      <c r="T3599">
        <f t="shared" si="113"/>
        <v>2015</v>
      </c>
    </row>
    <row r="3600" spans="1:20" ht="48" x14ac:dyDescent="0.2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 s="16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>ROUND(E3600/D3600*100,0)</f>
        <v>1</v>
      </c>
      <c r="P3600" s="13">
        <f>IFERROR(ROUND(E3600/L3600,2),0)</f>
        <v>5</v>
      </c>
      <c r="Q3600" s="18" t="s">
        <v>8323</v>
      </c>
      <c r="R3600" t="s">
        <v>8326</v>
      </c>
      <c r="S3600" s="14">
        <f t="shared" si="112"/>
        <v>42453.428240740745</v>
      </c>
      <c r="T3600">
        <f t="shared" si="113"/>
        <v>2016</v>
      </c>
    </row>
    <row r="3601" spans="1:20" ht="48" x14ac:dyDescent="0.2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 s="16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>ROUND(E3601/D3601*100,0)</f>
        <v>0</v>
      </c>
      <c r="P3601" s="13">
        <f>IFERROR(ROUND(E3601/L3601,2),0)</f>
        <v>2</v>
      </c>
      <c r="Q3601" s="18" t="s">
        <v>8316</v>
      </c>
      <c r="R3601" t="s">
        <v>8344</v>
      </c>
      <c r="S3601" s="14">
        <f t="shared" si="112"/>
        <v>42645.367442129631</v>
      </c>
      <c r="T3601">
        <f t="shared" si="113"/>
        <v>2016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 s="16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>ROUND(E3602/D3602*100,0)</f>
        <v>0</v>
      </c>
      <c r="P3602" s="13">
        <f>IFERROR(ROUND(E3602/L3602,2),0)</f>
        <v>1.33</v>
      </c>
      <c r="Q3602" s="18" t="s">
        <v>8319</v>
      </c>
      <c r="R3602" t="s">
        <v>8345</v>
      </c>
      <c r="S3602" s="14">
        <f t="shared" si="112"/>
        <v>42034.339363425926</v>
      </c>
      <c r="T3602">
        <f t="shared" si="113"/>
        <v>2015</v>
      </c>
    </row>
    <row r="3603" spans="1:20" ht="32" x14ac:dyDescent="0.2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 s="16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>ROUND(E3603/D3603*100,0)</f>
        <v>0</v>
      </c>
      <c r="P3603" s="13">
        <f>IFERROR(ROUND(E3603/L3603,2),0)</f>
        <v>4</v>
      </c>
      <c r="Q3603" s="18" t="s">
        <v>8308</v>
      </c>
      <c r="R3603" t="s">
        <v>8342</v>
      </c>
      <c r="S3603" s="14">
        <f t="shared" si="112"/>
        <v>42131.455439814818</v>
      </c>
      <c r="T3603">
        <f t="shared" si="113"/>
        <v>2015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 s="16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>ROUND(E3604/D3604*100,0)</f>
        <v>0</v>
      </c>
      <c r="P3604" s="13">
        <f>IFERROR(ROUND(E3604/L3604,2),0)</f>
        <v>2</v>
      </c>
      <c r="Q3604" s="18" t="s">
        <v>8323</v>
      </c>
      <c r="R3604" t="s">
        <v>8326</v>
      </c>
      <c r="S3604" s="14">
        <f t="shared" si="112"/>
        <v>41812.77443287037</v>
      </c>
      <c r="T3604">
        <f t="shared" si="113"/>
        <v>2014</v>
      </c>
    </row>
    <row r="3605" spans="1:20" ht="48" x14ac:dyDescent="0.2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 s="16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>ROUND(E3605/D3605*100,0)</f>
        <v>0</v>
      </c>
      <c r="P3605" s="13">
        <f>IFERROR(ROUND(E3605/L3605,2),0)</f>
        <v>1.5</v>
      </c>
      <c r="Q3605" s="18" t="s">
        <v>8323</v>
      </c>
      <c r="R3605" t="s">
        <v>8335</v>
      </c>
      <c r="S3605" s="14">
        <f t="shared" si="112"/>
        <v>41849.887037037035</v>
      </c>
      <c r="T3605">
        <f t="shared" si="113"/>
        <v>2014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 s="1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>ROUND(E3606/D3606*100,0)</f>
        <v>0</v>
      </c>
      <c r="P3606" s="13">
        <f>IFERROR(ROUND(E3606/L3606,2),0)</f>
        <v>1</v>
      </c>
      <c r="Q3606" s="18" t="s">
        <v>8321</v>
      </c>
      <c r="R3606" t="s">
        <v>8339</v>
      </c>
      <c r="S3606" s="14">
        <f t="shared" si="112"/>
        <v>41500.747453703705</v>
      </c>
      <c r="T3606">
        <f t="shared" si="113"/>
        <v>2013</v>
      </c>
    </row>
    <row r="3607" spans="1:20" ht="48" x14ac:dyDescent="0.2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 s="16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>ROUND(E3607/D3607*100,0)</f>
        <v>0</v>
      </c>
      <c r="P3607" s="13">
        <f>IFERROR(ROUND(E3607/L3607,2),0)</f>
        <v>3</v>
      </c>
      <c r="Q3607" s="18" t="s">
        <v>8323</v>
      </c>
      <c r="R3607" t="s">
        <v>8326</v>
      </c>
      <c r="S3607" s="14">
        <f t="shared" si="112"/>
        <v>42107.864722222221</v>
      </c>
      <c r="T3607">
        <f t="shared" si="113"/>
        <v>2015</v>
      </c>
    </row>
    <row r="3608" spans="1:20" ht="32" x14ac:dyDescent="0.2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 s="16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>ROUND(E3608/D3608*100,0)</f>
        <v>0</v>
      </c>
      <c r="P3608" s="13">
        <f>IFERROR(ROUND(E3608/L3608,2),0)</f>
        <v>1</v>
      </c>
      <c r="Q3608" s="18" t="s">
        <v>8313</v>
      </c>
      <c r="R3608" t="s">
        <v>8351</v>
      </c>
      <c r="S3608" s="14">
        <f t="shared" si="112"/>
        <v>42033.845543981486</v>
      </c>
      <c r="T3608">
        <f t="shared" si="113"/>
        <v>2015</v>
      </c>
    </row>
    <row r="3609" spans="1:20" ht="48" x14ac:dyDescent="0.2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 s="16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>ROUND(E3609/D3609*100,0)</f>
        <v>0</v>
      </c>
      <c r="P3609" s="13">
        <f>IFERROR(ROUND(E3609/L3609,2),0)</f>
        <v>1</v>
      </c>
      <c r="Q3609" s="18" t="s">
        <v>8323</v>
      </c>
      <c r="R3609" t="s">
        <v>8324</v>
      </c>
      <c r="S3609" s="14">
        <f t="shared" si="112"/>
        <v>42460.374305555553</v>
      </c>
      <c r="T3609">
        <f t="shared" si="113"/>
        <v>2016</v>
      </c>
    </row>
    <row r="3610" spans="1:20" ht="32" x14ac:dyDescent="0.2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 s="16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>ROUND(E3610/D3610*100,0)</f>
        <v>0</v>
      </c>
      <c r="P3610" s="13">
        <f>IFERROR(ROUND(E3610/L3610,2),0)</f>
        <v>1</v>
      </c>
      <c r="Q3610" s="18" t="s">
        <v>8308</v>
      </c>
      <c r="R3610" t="s">
        <v>8310</v>
      </c>
      <c r="S3610" s="14">
        <f t="shared" si="112"/>
        <v>42615.753310185188</v>
      </c>
      <c r="T3610">
        <f t="shared" si="113"/>
        <v>2016</v>
      </c>
    </row>
    <row r="3611" spans="1:20" ht="16" x14ac:dyDescent="0.2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 s="16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>ROUND(E3611/D3611*100,0)</f>
        <v>0</v>
      </c>
      <c r="P3611" s="13">
        <f>IFERROR(ROUND(E3611/L3611,2),0)</f>
        <v>1.5</v>
      </c>
      <c r="Q3611" s="18" t="s">
        <v>8323</v>
      </c>
      <c r="R3611" t="s">
        <v>8326</v>
      </c>
      <c r="S3611" s="14">
        <f t="shared" si="112"/>
        <v>42095.229166666672</v>
      </c>
      <c r="T3611">
        <f t="shared" si="113"/>
        <v>2015</v>
      </c>
    </row>
    <row r="3612" spans="1:20" ht="48" x14ac:dyDescent="0.2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 s="16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>ROUND(E3612/D3612*100,0)</f>
        <v>0</v>
      </c>
      <c r="P3612" s="13">
        <f>IFERROR(ROUND(E3612/L3612,2),0)</f>
        <v>1.5</v>
      </c>
      <c r="Q3612" s="18" t="s">
        <v>8308</v>
      </c>
      <c r="R3612" t="s">
        <v>8342</v>
      </c>
      <c r="S3612" s="14">
        <f t="shared" si="112"/>
        <v>42031.362187499995</v>
      </c>
      <c r="T3612">
        <f t="shared" si="113"/>
        <v>2015</v>
      </c>
    </row>
    <row r="3613" spans="1:20" ht="48" x14ac:dyDescent="0.2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 s="16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>ROUND(E3613/D3613*100,0)</f>
        <v>0</v>
      </c>
      <c r="P3613" s="13">
        <f>IFERROR(ROUND(E3613/L3613,2),0)</f>
        <v>1</v>
      </c>
      <c r="Q3613" s="18" t="s">
        <v>8321</v>
      </c>
      <c r="R3613" t="s">
        <v>8325</v>
      </c>
      <c r="S3613" s="14">
        <f t="shared" si="112"/>
        <v>42375.996886574074</v>
      </c>
      <c r="T3613">
        <f t="shared" si="113"/>
        <v>2016</v>
      </c>
    </row>
    <row r="3614" spans="1:20" ht="48" x14ac:dyDescent="0.2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 s="16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>ROUND(E3614/D3614*100,0)</f>
        <v>0</v>
      </c>
      <c r="P3614" s="13">
        <f>IFERROR(ROUND(E3614/L3614,2),0)</f>
        <v>1</v>
      </c>
      <c r="Q3614" s="18" t="s">
        <v>8323</v>
      </c>
      <c r="R3614" t="s">
        <v>8326</v>
      </c>
      <c r="S3614" s="14">
        <f t="shared" si="112"/>
        <v>42358.573182870372</v>
      </c>
      <c r="T3614">
        <f t="shared" si="113"/>
        <v>2015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 s="16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>ROUND(E3615/D3615*100,0)</f>
        <v>2</v>
      </c>
      <c r="P3615" s="13">
        <f>IFERROR(ROUND(E3615/L3615,2),0)</f>
        <v>1.5</v>
      </c>
      <c r="Q3615" s="18" t="s">
        <v>8323</v>
      </c>
      <c r="R3615" t="s">
        <v>8326</v>
      </c>
      <c r="S3615" s="14">
        <f t="shared" si="112"/>
        <v>42307.189270833333</v>
      </c>
      <c r="T3615">
        <f t="shared" si="113"/>
        <v>2015</v>
      </c>
    </row>
    <row r="3616" spans="1:20" ht="16" x14ac:dyDescent="0.2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 s="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>ROUND(E3616/D3616*100,0)</f>
        <v>3</v>
      </c>
      <c r="P3616" s="13">
        <f>IFERROR(ROUND(E3616/L3616,2),0)</f>
        <v>1</v>
      </c>
      <c r="Q3616" s="18" t="s">
        <v>8311</v>
      </c>
      <c r="R3616" t="s">
        <v>8348</v>
      </c>
      <c r="S3616" s="14">
        <f t="shared" si="112"/>
        <v>42524.667662037042</v>
      </c>
      <c r="T3616">
        <f t="shared" si="113"/>
        <v>2016</v>
      </c>
    </row>
    <row r="3617" spans="1:20" ht="48" x14ac:dyDescent="0.2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 s="16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>ROUND(E3617/D3617*100,0)</f>
        <v>0</v>
      </c>
      <c r="P3617" s="13">
        <f>IFERROR(ROUND(E3617/L3617,2),0)</f>
        <v>1</v>
      </c>
      <c r="Q3617" s="18" t="s">
        <v>8323</v>
      </c>
      <c r="R3617" t="s">
        <v>8335</v>
      </c>
      <c r="S3617" s="14">
        <f t="shared" si="112"/>
        <v>42437.094490740739</v>
      </c>
      <c r="T3617">
        <f t="shared" si="113"/>
        <v>2016</v>
      </c>
    </row>
    <row r="3618" spans="1:20" ht="32" x14ac:dyDescent="0.2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 s="16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>ROUND(E3618/D3618*100,0)</f>
        <v>0</v>
      </c>
      <c r="P3618" s="13">
        <f>IFERROR(ROUND(E3618/L3618,2),0)</f>
        <v>1</v>
      </c>
      <c r="Q3618" s="18" t="s">
        <v>8319</v>
      </c>
      <c r="R3618" t="s">
        <v>8345</v>
      </c>
      <c r="S3618" s="14">
        <f t="shared" si="112"/>
        <v>42489.099687499998</v>
      </c>
      <c r="T3618">
        <f t="shared" si="113"/>
        <v>2016</v>
      </c>
    </row>
    <row r="3619" spans="1:20" ht="48" x14ac:dyDescent="0.2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 s="16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>ROUND(E3619/D3619*100,0)</f>
        <v>0</v>
      </c>
      <c r="P3619" s="13">
        <f>IFERROR(ROUND(E3619/L3619,2),0)</f>
        <v>1</v>
      </c>
      <c r="Q3619" s="18" t="s">
        <v>8321</v>
      </c>
      <c r="R3619" t="s">
        <v>8339</v>
      </c>
      <c r="S3619" s="14">
        <f t="shared" si="112"/>
        <v>42130.335358796292</v>
      </c>
      <c r="T3619">
        <f t="shared" si="113"/>
        <v>2015</v>
      </c>
    </row>
    <row r="3620" spans="1:20" ht="48" x14ac:dyDescent="0.2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 s="16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>ROUND(E3620/D3620*100,0)</f>
        <v>0</v>
      </c>
      <c r="P3620" s="13">
        <f>IFERROR(ROUND(E3620/L3620,2),0)</f>
        <v>2</v>
      </c>
      <c r="Q3620" s="18" t="s">
        <v>8323</v>
      </c>
      <c r="R3620" t="s">
        <v>8326</v>
      </c>
      <c r="S3620" s="14">
        <f t="shared" si="112"/>
        <v>42391.772997685184</v>
      </c>
      <c r="T3620">
        <f t="shared" si="113"/>
        <v>2016</v>
      </c>
    </row>
    <row r="3621" spans="1:20" ht="32" x14ac:dyDescent="0.2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 s="16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>ROUND(E3621/D3621*100,0)</f>
        <v>0</v>
      </c>
      <c r="P3621" s="13">
        <f>IFERROR(ROUND(E3621/L3621,2),0)</f>
        <v>2</v>
      </c>
      <c r="Q3621" s="18" t="s">
        <v>8308</v>
      </c>
      <c r="R3621" t="s">
        <v>8342</v>
      </c>
      <c r="S3621" s="14">
        <f t="shared" si="112"/>
        <v>42076.092152777783</v>
      </c>
      <c r="T3621">
        <f t="shared" si="113"/>
        <v>2015</v>
      </c>
    </row>
    <row r="3622" spans="1:20" ht="32" x14ac:dyDescent="0.2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 s="16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>ROUND(E3622/D3622*100,0)</f>
        <v>0</v>
      </c>
      <c r="P3622" s="13">
        <f>IFERROR(ROUND(E3622/L3622,2),0)</f>
        <v>1</v>
      </c>
      <c r="Q3622" s="18" t="s">
        <v>8311</v>
      </c>
      <c r="R3622" t="s">
        <v>8348</v>
      </c>
      <c r="S3622" s="14">
        <f t="shared" si="112"/>
        <v>41931.959016203706</v>
      </c>
      <c r="T3622">
        <f t="shared" si="113"/>
        <v>2014</v>
      </c>
    </row>
    <row r="3623" spans="1:20" ht="48" x14ac:dyDescent="0.2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 s="16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>ROUND(E3623/D3623*100,0)</f>
        <v>0</v>
      </c>
      <c r="P3623" s="13">
        <f>IFERROR(ROUND(E3623/L3623,2),0)</f>
        <v>1</v>
      </c>
      <c r="Q3623" s="18" t="s">
        <v>8319</v>
      </c>
      <c r="R3623" t="s">
        <v>8345</v>
      </c>
      <c r="S3623" s="14">
        <f t="shared" si="112"/>
        <v>42041.218715277777</v>
      </c>
      <c r="T3623">
        <f t="shared" si="113"/>
        <v>2015</v>
      </c>
    </row>
    <row r="3624" spans="1:20" ht="48" x14ac:dyDescent="0.2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 s="16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>ROUND(E3624/D3624*100,0)</f>
        <v>0</v>
      </c>
      <c r="P3624" s="13">
        <f>IFERROR(ROUND(E3624/L3624,2),0)</f>
        <v>1</v>
      </c>
      <c r="Q3624" s="18" t="s">
        <v>8323</v>
      </c>
      <c r="R3624" t="s">
        <v>8324</v>
      </c>
      <c r="S3624" s="14">
        <f t="shared" si="112"/>
        <v>42658.690532407403</v>
      </c>
      <c r="T3624">
        <f t="shared" si="113"/>
        <v>2016</v>
      </c>
    </row>
    <row r="3625" spans="1:20" ht="48" x14ac:dyDescent="0.2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 s="16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>ROUND(E3625/D3625*100,0)</f>
        <v>0</v>
      </c>
      <c r="P3625" s="13">
        <f>IFERROR(ROUND(E3625/L3625,2),0)</f>
        <v>1</v>
      </c>
      <c r="Q3625" s="18" t="s">
        <v>8323</v>
      </c>
      <c r="R3625" t="s">
        <v>8326</v>
      </c>
      <c r="S3625" s="14">
        <f t="shared" si="112"/>
        <v>41828.922905092593</v>
      </c>
      <c r="T3625">
        <f t="shared" si="113"/>
        <v>2014</v>
      </c>
    </row>
    <row r="3626" spans="1:20" ht="48" x14ac:dyDescent="0.2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 s="1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>ROUND(E3626/D3626*100,0)</f>
        <v>0</v>
      </c>
      <c r="P3626" s="13">
        <f>IFERROR(ROUND(E3626/L3626,2),0)</f>
        <v>2</v>
      </c>
      <c r="Q3626" s="18" t="s">
        <v>8308</v>
      </c>
      <c r="R3626" t="s">
        <v>8342</v>
      </c>
      <c r="S3626" s="14">
        <f t="shared" si="112"/>
        <v>42377.70694444445</v>
      </c>
      <c r="T3626">
        <f t="shared" si="113"/>
        <v>2016</v>
      </c>
    </row>
    <row r="3627" spans="1:20" ht="48" x14ac:dyDescent="0.2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 s="16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>ROUND(E3627/D3627*100,0)</f>
        <v>0</v>
      </c>
      <c r="P3627" s="13">
        <f>IFERROR(ROUND(E3627/L3627,2),0)</f>
        <v>1</v>
      </c>
      <c r="Q3627" s="18" t="s">
        <v>8323</v>
      </c>
      <c r="R3627" t="s">
        <v>8326</v>
      </c>
      <c r="S3627" s="14">
        <f t="shared" si="112"/>
        <v>42444.877743055549</v>
      </c>
      <c r="T3627">
        <f t="shared" si="113"/>
        <v>2016</v>
      </c>
    </row>
    <row r="3628" spans="1:20" ht="48" x14ac:dyDescent="0.2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 s="16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>ROUND(E3628/D3628*100,0)</f>
        <v>0</v>
      </c>
      <c r="P3628" s="13">
        <f>IFERROR(ROUND(E3628/L3628,2),0)</f>
        <v>1</v>
      </c>
      <c r="Q3628" s="18" t="s">
        <v>8323</v>
      </c>
      <c r="R3628" t="s">
        <v>8324</v>
      </c>
      <c r="S3628" s="14">
        <f t="shared" si="112"/>
        <v>42567.531157407408</v>
      </c>
      <c r="T3628">
        <f t="shared" si="113"/>
        <v>2016</v>
      </c>
    </row>
    <row r="3629" spans="1:20" ht="32" x14ac:dyDescent="0.2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 s="16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>ROUND(E3629/D3629*100,0)</f>
        <v>0</v>
      </c>
      <c r="P3629" s="13">
        <f>IFERROR(ROUND(E3629/L3629,2),0)</f>
        <v>1</v>
      </c>
      <c r="Q3629" s="18" t="s">
        <v>8313</v>
      </c>
      <c r="R3629" t="s">
        <v>8353</v>
      </c>
      <c r="S3629" s="14">
        <f t="shared" si="112"/>
        <v>42023.143414351856</v>
      </c>
      <c r="T3629">
        <f t="shared" si="113"/>
        <v>2015</v>
      </c>
    </row>
    <row r="3630" spans="1:20" ht="48" x14ac:dyDescent="0.2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 s="16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>ROUND(E3630/D3630*100,0)</f>
        <v>0</v>
      </c>
      <c r="P3630" s="13">
        <f>IFERROR(ROUND(E3630/L3630,2),0)</f>
        <v>1</v>
      </c>
      <c r="Q3630" s="18" t="s">
        <v>8311</v>
      </c>
      <c r="R3630" t="s">
        <v>8356</v>
      </c>
      <c r="S3630" s="14">
        <f t="shared" si="112"/>
        <v>41745.826273148145</v>
      </c>
      <c r="T3630">
        <f t="shared" si="113"/>
        <v>2014</v>
      </c>
    </row>
    <row r="3631" spans="1:20" ht="48" x14ac:dyDescent="0.2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 s="16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>ROUND(E3631/D3631*100,0)</f>
        <v>0</v>
      </c>
      <c r="P3631" s="13">
        <f>IFERROR(ROUND(E3631/L3631,2),0)</f>
        <v>2</v>
      </c>
      <c r="Q3631" s="18" t="s">
        <v>8311</v>
      </c>
      <c r="R3631" t="s">
        <v>8352</v>
      </c>
      <c r="S3631" s="14">
        <f t="shared" si="112"/>
        <v>41729.702314814815</v>
      </c>
      <c r="T3631">
        <f t="shared" si="113"/>
        <v>2014</v>
      </c>
    </row>
    <row r="3632" spans="1:20" ht="32" x14ac:dyDescent="0.2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 s="16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>ROUND(E3632/D3632*100,0)</f>
        <v>1</v>
      </c>
      <c r="P3632" s="13">
        <f>IFERROR(ROUND(E3632/L3632,2),0)</f>
        <v>1</v>
      </c>
      <c r="Q3632" s="18" t="s">
        <v>8316</v>
      </c>
      <c r="R3632" t="s">
        <v>8334</v>
      </c>
      <c r="S3632" s="14">
        <f t="shared" si="112"/>
        <v>41647.632256944446</v>
      </c>
      <c r="T3632">
        <f t="shared" si="113"/>
        <v>2014</v>
      </c>
    </row>
    <row r="3633" spans="1:20" ht="48" x14ac:dyDescent="0.2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 s="16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>ROUND(E3633/D3633*100,0)</f>
        <v>2</v>
      </c>
      <c r="P3633" s="13">
        <f>IFERROR(ROUND(E3633/L3633,2),0)</f>
        <v>1</v>
      </c>
      <c r="Q3633" s="18" t="s">
        <v>8316</v>
      </c>
      <c r="R3633" t="s">
        <v>8334</v>
      </c>
      <c r="S3633" s="14">
        <f t="shared" si="112"/>
        <v>42066.733587962968</v>
      </c>
      <c r="T3633">
        <f t="shared" si="113"/>
        <v>2015</v>
      </c>
    </row>
    <row r="3634" spans="1:20" ht="32" x14ac:dyDescent="0.2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 s="16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>ROUND(E3634/D3634*100,0)</f>
        <v>0</v>
      </c>
      <c r="P3634" s="13">
        <f>IFERROR(ROUND(E3634/L3634,2),0)</f>
        <v>1</v>
      </c>
      <c r="Q3634" s="18" t="s">
        <v>8308</v>
      </c>
      <c r="R3634" t="s">
        <v>8342</v>
      </c>
      <c r="S3634" s="14">
        <f t="shared" si="112"/>
        <v>41908.650347222225</v>
      </c>
      <c r="T3634">
        <f t="shared" si="113"/>
        <v>2014</v>
      </c>
    </row>
    <row r="3635" spans="1:20" ht="32" x14ac:dyDescent="0.2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 s="16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>ROUND(E3635/D3635*100,0)</f>
        <v>0</v>
      </c>
      <c r="P3635" s="13">
        <f>IFERROR(ROUND(E3635/L3635,2),0)</f>
        <v>1</v>
      </c>
      <c r="Q3635" s="18" t="s">
        <v>8308</v>
      </c>
      <c r="R3635" t="s">
        <v>8342</v>
      </c>
      <c r="S3635" s="14">
        <f t="shared" si="112"/>
        <v>41865.583275462966</v>
      </c>
      <c r="T3635">
        <f t="shared" si="113"/>
        <v>2014</v>
      </c>
    </row>
    <row r="3636" spans="1:20" ht="48" x14ac:dyDescent="0.2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 s="1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>ROUND(E3636/D3636*100,0)</f>
        <v>0</v>
      </c>
      <c r="P3636" s="13">
        <f>IFERROR(ROUND(E3636/L3636,2),0)</f>
        <v>1</v>
      </c>
      <c r="Q3636" s="18" t="s">
        <v>8308</v>
      </c>
      <c r="R3636" t="s">
        <v>8342</v>
      </c>
      <c r="S3636" s="14">
        <f t="shared" si="112"/>
        <v>42433.737453703703</v>
      </c>
      <c r="T3636">
        <f t="shared" si="113"/>
        <v>2016</v>
      </c>
    </row>
    <row r="3637" spans="1:20" ht="48" x14ac:dyDescent="0.2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 s="16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>ROUND(E3637/D3637*100,0)</f>
        <v>0</v>
      </c>
      <c r="P3637" s="13">
        <f>IFERROR(ROUND(E3637/L3637,2),0)</f>
        <v>1</v>
      </c>
      <c r="Q3637" s="18" t="s">
        <v>8323</v>
      </c>
      <c r="R3637" t="s">
        <v>8326</v>
      </c>
      <c r="S3637" s="14">
        <f t="shared" si="112"/>
        <v>42433.825717592597</v>
      </c>
      <c r="T3637">
        <f t="shared" si="113"/>
        <v>2016</v>
      </c>
    </row>
    <row r="3638" spans="1:20" ht="32" x14ac:dyDescent="0.2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 s="16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>ROUND(E3638/D3638*100,0)</f>
        <v>0</v>
      </c>
      <c r="P3638" s="13">
        <f>IFERROR(ROUND(E3638/L3638,2),0)</f>
        <v>1</v>
      </c>
      <c r="Q3638" s="18" t="s">
        <v>8308</v>
      </c>
      <c r="R3638" t="s">
        <v>8310</v>
      </c>
      <c r="S3638" s="14">
        <f t="shared" si="112"/>
        <v>41815.927106481482</v>
      </c>
      <c r="T3638">
        <f t="shared" si="113"/>
        <v>2014</v>
      </c>
    </row>
    <row r="3639" spans="1:20" ht="48" x14ac:dyDescent="0.2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 s="16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>ROUND(E3639/D3639*100,0)</f>
        <v>0</v>
      </c>
      <c r="P3639" s="13">
        <f>IFERROR(ROUND(E3639/L3639,2),0)</f>
        <v>1</v>
      </c>
      <c r="Q3639" s="18" t="s">
        <v>8311</v>
      </c>
      <c r="R3639" t="s">
        <v>8348</v>
      </c>
      <c r="S3639" s="14">
        <f t="shared" si="112"/>
        <v>42390.171261574069</v>
      </c>
      <c r="T3639">
        <f t="shared" si="113"/>
        <v>2016</v>
      </c>
    </row>
    <row r="3640" spans="1:20" ht="32" x14ac:dyDescent="0.2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 s="16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>ROUND(E3640/D3640*100,0)</f>
        <v>0</v>
      </c>
      <c r="P3640" s="13">
        <f>IFERROR(ROUND(E3640/L3640,2),0)</f>
        <v>1</v>
      </c>
      <c r="Q3640" s="18" t="s">
        <v>8319</v>
      </c>
      <c r="R3640" t="s">
        <v>8345</v>
      </c>
      <c r="S3640" s="14">
        <f t="shared" si="112"/>
        <v>42642.988819444443</v>
      </c>
      <c r="T3640">
        <f t="shared" si="113"/>
        <v>2016</v>
      </c>
    </row>
    <row r="3641" spans="1:20" ht="48" x14ac:dyDescent="0.2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 s="16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>ROUND(E3641/D3641*100,0)</f>
        <v>0</v>
      </c>
      <c r="P3641" s="13">
        <f>IFERROR(ROUND(E3641/L3641,2),0)</f>
        <v>1</v>
      </c>
      <c r="Q3641" s="18" t="s">
        <v>8308</v>
      </c>
      <c r="R3641" t="s">
        <v>8342</v>
      </c>
      <c r="S3641" s="14">
        <f t="shared" si="112"/>
        <v>42031.471666666665</v>
      </c>
      <c r="T3641">
        <f t="shared" si="113"/>
        <v>2015</v>
      </c>
    </row>
    <row r="3642" spans="1:20" ht="48" x14ac:dyDescent="0.2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 s="16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>ROUND(E3642/D3642*100,0)</f>
        <v>0</v>
      </c>
      <c r="P3642" s="13">
        <f>IFERROR(ROUND(E3642/L3642,2),0)</f>
        <v>1</v>
      </c>
      <c r="Q3642" s="18" t="s">
        <v>8319</v>
      </c>
      <c r="R3642" t="s">
        <v>8345</v>
      </c>
      <c r="S3642" s="14">
        <f t="shared" si="112"/>
        <v>41828.967916666668</v>
      </c>
      <c r="T3642">
        <f t="shared" si="113"/>
        <v>2014</v>
      </c>
    </row>
    <row r="3643" spans="1:20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 s="16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>ROUND(E3643/D3643*100,0)</f>
        <v>0</v>
      </c>
      <c r="P3643" s="13">
        <f>IFERROR(ROUND(E3643/L3643,2),0)</f>
        <v>1</v>
      </c>
      <c r="Q3643" s="18" t="s">
        <v>8308</v>
      </c>
      <c r="R3643" t="s">
        <v>8310</v>
      </c>
      <c r="S3643" s="14">
        <f t="shared" si="112"/>
        <v>42393.961909722217</v>
      </c>
      <c r="T3643">
        <f t="shared" si="113"/>
        <v>2016</v>
      </c>
    </row>
    <row r="3644" spans="1:20" ht="32" x14ac:dyDescent="0.2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 s="16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>ROUND(E3644/D3644*100,0)</f>
        <v>0</v>
      </c>
      <c r="P3644" s="13">
        <f>IFERROR(ROUND(E3644/L3644,2),0)</f>
        <v>1</v>
      </c>
      <c r="Q3644" s="18" t="s">
        <v>8321</v>
      </c>
      <c r="R3644" t="s">
        <v>8339</v>
      </c>
      <c r="S3644" s="14">
        <f t="shared" si="112"/>
        <v>41620.93141203704</v>
      </c>
      <c r="T3644">
        <f t="shared" si="113"/>
        <v>2013</v>
      </c>
    </row>
    <row r="3645" spans="1:20" ht="48" x14ac:dyDescent="0.2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 s="16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>ROUND(E3645/D3645*100,0)</f>
        <v>0</v>
      </c>
      <c r="P3645" s="13">
        <f>IFERROR(ROUND(E3645/L3645,2),0)</f>
        <v>1</v>
      </c>
      <c r="Q3645" s="18" t="s">
        <v>8321</v>
      </c>
      <c r="R3645" t="s">
        <v>8325</v>
      </c>
      <c r="S3645" s="14">
        <f t="shared" si="112"/>
        <v>42534.180717592593</v>
      </c>
      <c r="T3645">
        <f t="shared" si="113"/>
        <v>2016</v>
      </c>
    </row>
    <row r="3646" spans="1:20" ht="32" x14ac:dyDescent="0.2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 s="1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>ROUND(E3646/D3646*100,0)</f>
        <v>0</v>
      </c>
      <c r="P3646" s="13">
        <f>IFERROR(ROUND(E3646/L3646,2),0)</f>
        <v>1</v>
      </c>
      <c r="Q3646" s="18" t="s">
        <v>8319</v>
      </c>
      <c r="R3646" t="s">
        <v>8345</v>
      </c>
      <c r="S3646" s="14">
        <f t="shared" si="112"/>
        <v>42412.318668981476</v>
      </c>
      <c r="T3646">
        <f t="shared" si="113"/>
        <v>2016</v>
      </c>
    </row>
    <row r="3647" spans="1:20" ht="48" x14ac:dyDescent="0.2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 s="16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 s="13">
        <f>IFERROR(ROUND(E3647/L3647,2),0)</f>
        <v>1</v>
      </c>
      <c r="Q3647" s="18" t="s">
        <v>8323</v>
      </c>
      <c r="R3647" t="s">
        <v>8335</v>
      </c>
      <c r="S3647" s="14">
        <f t="shared" si="112"/>
        <v>42460.320613425924</v>
      </c>
      <c r="T3647">
        <f t="shared" si="113"/>
        <v>2016</v>
      </c>
    </row>
    <row r="3648" spans="1:20" ht="32" x14ac:dyDescent="0.2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 s="16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>ROUND(E3648/D3648*100,0)</f>
        <v>0</v>
      </c>
      <c r="P3648" s="13">
        <f>IFERROR(ROUND(E3648/L3648,2),0)</f>
        <v>1</v>
      </c>
      <c r="Q3648" s="18" t="s">
        <v>8319</v>
      </c>
      <c r="R3648" t="s">
        <v>8345</v>
      </c>
      <c r="S3648" s="14">
        <f t="shared" si="112"/>
        <v>42045.784155092595</v>
      </c>
      <c r="T3648">
        <f t="shared" si="113"/>
        <v>2015</v>
      </c>
    </row>
    <row r="3649" spans="1:20" ht="48" x14ac:dyDescent="0.2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 s="16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>ROUND(E3649/D3649*100,0)</f>
        <v>0</v>
      </c>
      <c r="P3649" s="13">
        <f>IFERROR(ROUND(E3649/L3649,2),0)</f>
        <v>1</v>
      </c>
      <c r="Q3649" s="18" t="s">
        <v>8319</v>
      </c>
      <c r="R3649" t="s">
        <v>8345</v>
      </c>
      <c r="S3649" s="14">
        <f t="shared" si="112"/>
        <v>42551.961689814809</v>
      </c>
      <c r="T3649">
        <f t="shared" si="113"/>
        <v>2016</v>
      </c>
    </row>
    <row r="3650" spans="1:20" ht="48" x14ac:dyDescent="0.2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 s="16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>ROUND(E3650/D3650*100,0)</f>
        <v>0</v>
      </c>
      <c r="P3650" s="13">
        <f>IFERROR(ROUND(E3650/L3650,2),0)</f>
        <v>1</v>
      </c>
      <c r="Q3650" s="18" t="s">
        <v>8319</v>
      </c>
      <c r="R3650" t="s">
        <v>8345</v>
      </c>
      <c r="S3650" s="14">
        <f t="shared" si="112"/>
        <v>41878.140497685185</v>
      </c>
      <c r="T3650">
        <f t="shared" si="113"/>
        <v>2014</v>
      </c>
    </row>
    <row r="3651" spans="1:20" ht="48" x14ac:dyDescent="0.2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 s="16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>ROUND(E3651/D3651*100,0)</f>
        <v>0</v>
      </c>
      <c r="P3651" s="13">
        <f>IFERROR(ROUND(E3651/L3651,2),0)</f>
        <v>1</v>
      </c>
      <c r="Q3651" s="18" t="s">
        <v>8323</v>
      </c>
      <c r="R3651" t="s">
        <v>8326</v>
      </c>
      <c r="S3651" s="14">
        <f t="shared" ref="S3651:S3714" si="114">(((J3651/60)/60)/24)+DATE(1970,1,1)</f>
        <v>42107.841284722221</v>
      </c>
      <c r="T3651">
        <f t="shared" ref="T3651:T3714" si="115">YEAR(S3651)</f>
        <v>2015</v>
      </c>
    </row>
    <row r="3652" spans="1:20" ht="48" x14ac:dyDescent="0.2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 s="16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>ROUND(E3652/D3652*100,0)</f>
        <v>0</v>
      </c>
      <c r="P3652" s="13">
        <f>IFERROR(ROUND(E3652/L3652,2),0)</f>
        <v>1</v>
      </c>
      <c r="Q3652" s="18" t="s">
        <v>8316</v>
      </c>
      <c r="R3652" t="s">
        <v>8344</v>
      </c>
      <c r="S3652" s="14">
        <f t="shared" si="114"/>
        <v>41958.285046296296</v>
      </c>
      <c r="T3652">
        <f t="shared" si="115"/>
        <v>2014</v>
      </c>
    </row>
    <row r="3653" spans="1:20" ht="32" x14ac:dyDescent="0.2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 s="16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>ROUND(E3653/D3653*100,0)</f>
        <v>0</v>
      </c>
      <c r="P3653" s="13">
        <f>IFERROR(ROUND(E3653/L3653,2),0)</f>
        <v>1</v>
      </c>
      <c r="Q3653" s="18" t="s">
        <v>8323</v>
      </c>
      <c r="R3653" t="s">
        <v>8326</v>
      </c>
      <c r="S3653" s="14">
        <f t="shared" si="114"/>
        <v>42017.907337962963</v>
      </c>
      <c r="T3653">
        <f t="shared" si="115"/>
        <v>2015</v>
      </c>
    </row>
    <row r="3654" spans="1:20" ht="48" x14ac:dyDescent="0.2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 s="16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>ROUND(E3654/D3654*100,0)</f>
        <v>0</v>
      </c>
      <c r="P3654" s="13">
        <f>IFERROR(ROUND(E3654/L3654,2),0)</f>
        <v>1</v>
      </c>
      <c r="Q3654" s="18" t="s">
        <v>8323</v>
      </c>
      <c r="R3654" t="s">
        <v>8324</v>
      </c>
      <c r="S3654" s="14">
        <f t="shared" si="114"/>
        <v>42034.960127314815</v>
      </c>
      <c r="T3654">
        <f t="shared" si="115"/>
        <v>2015</v>
      </c>
    </row>
    <row r="3655" spans="1:20" ht="48" x14ac:dyDescent="0.2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 s="16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>ROUND(E3655/D3655*100,0)</f>
        <v>0</v>
      </c>
      <c r="P3655" s="13">
        <f>IFERROR(ROUND(E3655/L3655,2),0)</f>
        <v>1</v>
      </c>
      <c r="Q3655" s="18" t="s">
        <v>8323</v>
      </c>
      <c r="R3655" t="s">
        <v>8335</v>
      </c>
      <c r="S3655" s="14">
        <f t="shared" si="114"/>
        <v>42590.677152777775</v>
      </c>
      <c r="T3655">
        <f t="shared" si="115"/>
        <v>2016</v>
      </c>
    </row>
    <row r="3656" spans="1:20" ht="48" x14ac:dyDescent="0.2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 s="1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>ROUND(E3656/D3656*100,0)</f>
        <v>0</v>
      </c>
      <c r="P3656" s="13">
        <f>IFERROR(ROUND(E3656/L3656,2),0)</f>
        <v>1</v>
      </c>
      <c r="Q3656" s="18" t="s">
        <v>8323</v>
      </c>
      <c r="R3656" t="s">
        <v>8335</v>
      </c>
      <c r="S3656" s="14">
        <f t="shared" si="114"/>
        <v>42689.029583333337</v>
      </c>
      <c r="T3656">
        <f t="shared" si="115"/>
        <v>2016</v>
      </c>
    </row>
    <row r="3657" spans="1:20" ht="48" x14ac:dyDescent="0.2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 s="16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>ROUND(E3657/D3657*100,0)</f>
        <v>0</v>
      </c>
      <c r="P3657" s="13">
        <f>IFERROR(ROUND(E3657/L3657,2),0)</f>
        <v>1</v>
      </c>
      <c r="Q3657" s="18" t="s">
        <v>8323</v>
      </c>
      <c r="R3657" t="s">
        <v>8324</v>
      </c>
      <c r="S3657" s="14">
        <f t="shared" si="114"/>
        <v>41953.95821759259</v>
      </c>
      <c r="T3657">
        <f t="shared" si="115"/>
        <v>2014</v>
      </c>
    </row>
    <row r="3658" spans="1:20" ht="48" x14ac:dyDescent="0.2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 s="16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>ROUND(E3658/D3658*100,0)</f>
        <v>0</v>
      </c>
      <c r="P3658" s="13">
        <f>IFERROR(ROUND(E3658/L3658,2),0)</f>
        <v>1</v>
      </c>
      <c r="Q3658" s="18" t="s">
        <v>8308</v>
      </c>
      <c r="R3658" t="s">
        <v>8342</v>
      </c>
      <c r="S3658" s="14">
        <f t="shared" si="114"/>
        <v>42411.942997685182</v>
      </c>
      <c r="T3658">
        <f t="shared" si="115"/>
        <v>2016</v>
      </c>
    </row>
    <row r="3659" spans="1:20" ht="16" x14ac:dyDescent="0.2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 s="16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>ROUND(E3659/D3659*100,0)</f>
        <v>0</v>
      </c>
      <c r="P3659" s="13">
        <f>IFERROR(ROUND(E3659/L3659,2),0)</f>
        <v>1</v>
      </c>
      <c r="Q3659" s="18" t="s">
        <v>8327</v>
      </c>
      <c r="R3659" t="s">
        <v>8330</v>
      </c>
      <c r="S3659" s="14">
        <f t="shared" si="114"/>
        <v>42063.869791666672</v>
      </c>
      <c r="T3659">
        <f t="shared" si="115"/>
        <v>2015</v>
      </c>
    </row>
    <row r="3660" spans="1:20" ht="64" x14ac:dyDescent="0.2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 s="16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>ROUND(E3660/D3660*100,0)</f>
        <v>0</v>
      </c>
      <c r="P3660" s="13">
        <f>IFERROR(ROUND(E3660/L3660,2),0)</f>
        <v>1</v>
      </c>
      <c r="Q3660" s="18" t="s">
        <v>8308</v>
      </c>
      <c r="R3660" t="s">
        <v>8342</v>
      </c>
      <c r="S3660" s="14">
        <f t="shared" si="114"/>
        <v>42009.817199074074</v>
      </c>
      <c r="T3660">
        <f t="shared" si="115"/>
        <v>2015</v>
      </c>
    </row>
    <row r="3661" spans="1:20" ht="48" x14ac:dyDescent="0.2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 s="16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>ROUND(E3661/D3661*100,0)</f>
        <v>0</v>
      </c>
      <c r="P3661" s="13">
        <f>IFERROR(ROUND(E3661/L3661,2),0)</f>
        <v>1</v>
      </c>
      <c r="Q3661" s="18" t="s">
        <v>8311</v>
      </c>
      <c r="R3661" t="s">
        <v>8352</v>
      </c>
      <c r="S3661" s="14">
        <f t="shared" si="114"/>
        <v>41444.64261574074</v>
      </c>
      <c r="T3661">
        <f t="shared" si="115"/>
        <v>2013</v>
      </c>
    </row>
    <row r="3662" spans="1:20" ht="48" x14ac:dyDescent="0.2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 s="16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>ROUND(E3662/D3662*100,0)</f>
        <v>0</v>
      </c>
      <c r="P3662" s="13">
        <f>IFERROR(ROUND(E3662/L3662,2),0)</f>
        <v>1</v>
      </c>
      <c r="Q3662" s="18" t="s">
        <v>8323</v>
      </c>
      <c r="R3662" t="s">
        <v>8326</v>
      </c>
      <c r="S3662" s="14">
        <f t="shared" si="114"/>
        <v>42059.270023148143</v>
      </c>
      <c r="T3662">
        <f t="shared" si="115"/>
        <v>2015</v>
      </c>
    </row>
    <row r="3663" spans="1:20" ht="48" x14ac:dyDescent="0.2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 s="16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>ROUND(E3663/D3663*100,0)</f>
        <v>0</v>
      </c>
      <c r="P3663" s="13">
        <f>IFERROR(ROUND(E3663/L3663,2),0)</f>
        <v>1</v>
      </c>
      <c r="Q3663" s="18" t="s">
        <v>8311</v>
      </c>
      <c r="R3663" t="s">
        <v>8348</v>
      </c>
      <c r="S3663" s="14">
        <f t="shared" si="114"/>
        <v>42486.748414351852</v>
      </c>
      <c r="T3663">
        <f t="shared" si="115"/>
        <v>2016</v>
      </c>
    </row>
    <row r="3664" spans="1:20" ht="48" x14ac:dyDescent="0.2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 s="16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>ROUND(E3664/D3664*100,0)</f>
        <v>0</v>
      </c>
      <c r="P3664" s="13">
        <f>IFERROR(ROUND(E3664/L3664,2),0)</f>
        <v>1</v>
      </c>
      <c r="Q3664" s="18" t="s">
        <v>8321</v>
      </c>
      <c r="R3664" t="s">
        <v>8325</v>
      </c>
      <c r="S3664" s="14">
        <f t="shared" si="114"/>
        <v>42009.64061342593</v>
      </c>
      <c r="T3664">
        <f t="shared" si="115"/>
        <v>2015</v>
      </c>
    </row>
    <row r="3665" spans="1:20" ht="48" x14ac:dyDescent="0.2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 s="16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>ROUND(E3665/D3665*100,0)</f>
        <v>0</v>
      </c>
      <c r="P3665" s="13">
        <f>IFERROR(ROUND(E3665/L3665,2),0)</f>
        <v>1</v>
      </c>
      <c r="Q3665" s="18" t="s">
        <v>8323</v>
      </c>
      <c r="R3665" t="s">
        <v>8326</v>
      </c>
      <c r="S3665" s="14">
        <f t="shared" si="114"/>
        <v>42415.168564814812</v>
      </c>
      <c r="T3665">
        <f t="shared" si="115"/>
        <v>2016</v>
      </c>
    </row>
    <row r="3666" spans="1:20" ht="32" x14ac:dyDescent="0.2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 s="1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>ROUND(E3666/D3666*100,0)</f>
        <v>0</v>
      </c>
      <c r="P3666" s="13">
        <f>IFERROR(ROUND(E3666/L3666,2),0)</f>
        <v>1</v>
      </c>
      <c r="Q3666" s="18" t="s">
        <v>8308</v>
      </c>
      <c r="R3666" t="s">
        <v>8342</v>
      </c>
      <c r="S3666" s="14">
        <f t="shared" si="114"/>
        <v>42052.93850694444</v>
      </c>
      <c r="T3666">
        <f t="shared" si="115"/>
        <v>2015</v>
      </c>
    </row>
    <row r="3667" spans="1:20" ht="16" x14ac:dyDescent="0.2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 s="16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>ROUND(E3667/D3667*100,0)</f>
        <v>0</v>
      </c>
      <c r="P3667" s="13">
        <f>IFERROR(ROUND(E3667/L3667,2),0)</f>
        <v>1</v>
      </c>
      <c r="Q3667" s="18" t="s">
        <v>8308</v>
      </c>
      <c r="R3667" t="s">
        <v>8342</v>
      </c>
      <c r="S3667" s="14">
        <f t="shared" si="114"/>
        <v>42178.614571759259</v>
      </c>
      <c r="T3667">
        <f t="shared" si="115"/>
        <v>2015</v>
      </c>
    </row>
    <row r="3668" spans="1:20" ht="48" x14ac:dyDescent="0.2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 s="16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>ROUND(E3668/D3668*100,0)</f>
        <v>0</v>
      </c>
      <c r="P3668" s="13">
        <f>IFERROR(ROUND(E3668/L3668,2),0)</f>
        <v>1</v>
      </c>
      <c r="Q3668" s="18" t="s">
        <v>8313</v>
      </c>
      <c r="R3668" t="s">
        <v>8351</v>
      </c>
      <c r="S3668" s="14">
        <f t="shared" si="114"/>
        <v>41956.950983796298</v>
      </c>
      <c r="T3668">
        <f t="shared" si="115"/>
        <v>2014</v>
      </c>
    </row>
    <row r="3669" spans="1:20" ht="32" x14ac:dyDescent="0.2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 s="16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>ROUND(E3669/D3669*100,0)</f>
        <v>0</v>
      </c>
      <c r="P3669" s="13">
        <f>IFERROR(ROUND(E3669/L3669,2),0)</f>
        <v>1</v>
      </c>
      <c r="Q3669" s="18" t="s">
        <v>8323</v>
      </c>
      <c r="R3669" t="s">
        <v>8326</v>
      </c>
      <c r="S3669" s="14">
        <f t="shared" si="114"/>
        <v>42611.261064814811</v>
      </c>
      <c r="T3669">
        <f t="shared" si="115"/>
        <v>2016</v>
      </c>
    </row>
    <row r="3670" spans="1:20" ht="48" x14ac:dyDescent="0.2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 s="16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>ROUND(E3670/D3670*100,0)</f>
        <v>0</v>
      </c>
      <c r="P3670" s="13">
        <f>IFERROR(ROUND(E3670/L3670,2),0)</f>
        <v>1</v>
      </c>
      <c r="Q3670" s="18" t="s">
        <v>8323</v>
      </c>
      <c r="R3670" t="s">
        <v>8326</v>
      </c>
      <c r="S3670" s="14">
        <f t="shared" si="114"/>
        <v>42174.780821759254</v>
      </c>
      <c r="T3670">
        <f t="shared" si="115"/>
        <v>2015</v>
      </c>
    </row>
    <row r="3671" spans="1:20" ht="32" x14ac:dyDescent="0.2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 s="16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>ROUND(E3671/D3671*100,0)</f>
        <v>0</v>
      </c>
      <c r="P3671" s="13">
        <f>IFERROR(ROUND(E3671/L3671,2),0)</f>
        <v>1</v>
      </c>
      <c r="Q3671" s="18" t="s">
        <v>8321</v>
      </c>
      <c r="R3671" t="s">
        <v>8325</v>
      </c>
      <c r="S3671" s="14">
        <f t="shared" si="114"/>
        <v>42416.881018518514</v>
      </c>
      <c r="T3671">
        <f t="shared" si="115"/>
        <v>2016</v>
      </c>
    </row>
    <row r="3672" spans="1:20" ht="48" x14ac:dyDescent="0.2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 s="16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>ROUND(E3672/D3672*100,0)</f>
        <v>0</v>
      </c>
      <c r="P3672" s="13">
        <f>IFERROR(ROUND(E3672/L3672,2),0)</f>
        <v>1</v>
      </c>
      <c r="Q3672" s="18" t="s">
        <v>8311</v>
      </c>
      <c r="R3672" t="s">
        <v>8348</v>
      </c>
      <c r="S3672" s="14">
        <f t="shared" si="114"/>
        <v>42479.318518518514</v>
      </c>
      <c r="T3672">
        <f t="shared" si="115"/>
        <v>2016</v>
      </c>
    </row>
    <row r="3673" spans="1:20" ht="32" x14ac:dyDescent="0.2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 s="16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>ROUND(E3673/D3673*100,0)</f>
        <v>0</v>
      </c>
      <c r="P3673" s="13">
        <f>IFERROR(ROUND(E3673/L3673,2),0)</f>
        <v>1</v>
      </c>
      <c r="Q3673" s="18" t="s">
        <v>8319</v>
      </c>
      <c r="R3673" t="s">
        <v>8345</v>
      </c>
      <c r="S3673" s="14">
        <f t="shared" si="114"/>
        <v>42026.687453703707</v>
      </c>
      <c r="T3673">
        <f t="shared" si="115"/>
        <v>2015</v>
      </c>
    </row>
    <row r="3674" spans="1:20" ht="48" x14ac:dyDescent="0.2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 s="16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>ROUND(E3674/D3674*100,0)</f>
        <v>0</v>
      </c>
      <c r="P3674" s="13">
        <f>IFERROR(ROUND(E3674/L3674,2),0)</f>
        <v>1</v>
      </c>
      <c r="Q3674" s="18" t="s">
        <v>8308</v>
      </c>
      <c r="R3674" t="s">
        <v>8342</v>
      </c>
      <c r="S3674" s="14">
        <f t="shared" si="114"/>
        <v>42535.68440972222</v>
      </c>
      <c r="T3674">
        <f t="shared" si="115"/>
        <v>2016</v>
      </c>
    </row>
    <row r="3675" spans="1:20" ht="32" x14ac:dyDescent="0.2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 s="16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>ROUND(E3675/D3675*100,0)</f>
        <v>0</v>
      </c>
      <c r="P3675" s="13">
        <f>IFERROR(ROUND(E3675/L3675,2),0)</f>
        <v>1</v>
      </c>
      <c r="Q3675" s="18" t="s">
        <v>8308</v>
      </c>
      <c r="R3675" t="s">
        <v>8342</v>
      </c>
      <c r="S3675" s="14">
        <f t="shared" si="114"/>
        <v>42031.928576388891</v>
      </c>
      <c r="T3675">
        <f t="shared" si="115"/>
        <v>2015</v>
      </c>
    </row>
    <row r="3676" spans="1:20" ht="48" x14ac:dyDescent="0.2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 s="1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>ROUND(E3676/D3676*100,0)</f>
        <v>0</v>
      </c>
      <c r="P3676" s="13">
        <f>IFERROR(ROUND(E3676/L3676,2),0)</f>
        <v>1</v>
      </c>
      <c r="Q3676" s="18" t="s">
        <v>8316</v>
      </c>
      <c r="R3676" t="s">
        <v>8334</v>
      </c>
      <c r="S3676" s="14">
        <f t="shared" si="114"/>
        <v>42397.679513888885</v>
      </c>
      <c r="T3676">
        <f t="shared" si="115"/>
        <v>2016</v>
      </c>
    </row>
    <row r="3677" spans="1:20" ht="48" x14ac:dyDescent="0.2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 s="16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>ROUND(E3677/D3677*100,0)</f>
        <v>0</v>
      </c>
      <c r="P3677" s="13">
        <f>IFERROR(ROUND(E3677/L3677,2),0)</f>
        <v>1</v>
      </c>
      <c r="Q3677" s="18" t="s">
        <v>8323</v>
      </c>
      <c r="R3677" t="s">
        <v>8326</v>
      </c>
      <c r="S3677" s="14">
        <f t="shared" si="114"/>
        <v>42041.743090277778</v>
      </c>
      <c r="T3677">
        <f t="shared" si="115"/>
        <v>2015</v>
      </c>
    </row>
    <row r="3678" spans="1:20" ht="48" x14ac:dyDescent="0.2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 s="16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>ROUND(E3678/D3678*100,0)</f>
        <v>0</v>
      </c>
      <c r="P3678" s="13">
        <f>IFERROR(ROUND(E3678/L3678,2),0)</f>
        <v>1</v>
      </c>
      <c r="Q3678" s="18" t="s">
        <v>8323</v>
      </c>
      <c r="R3678" t="s">
        <v>8326</v>
      </c>
      <c r="S3678" s="14">
        <f t="shared" si="114"/>
        <v>41842.201261574075</v>
      </c>
      <c r="T3678">
        <f t="shared" si="115"/>
        <v>2014</v>
      </c>
    </row>
    <row r="3679" spans="1:20" ht="48" x14ac:dyDescent="0.2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 s="16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>ROUND(E3679/D3679*100,0)</f>
        <v>0</v>
      </c>
      <c r="P3679" s="13">
        <f>IFERROR(ROUND(E3679/L3679,2),0)</f>
        <v>1</v>
      </c>
      <c r="Q3679" s="18" t="s">
        <v>8327</v>
      </c>
      <c r="R3679" t="s">
        <v>8330</v>
      </c>
      <c r="S3679" s="14">
        <f t="shared" si="114"/>
        <v>42102.036527777775</v>
      </c>
      <c r="T3679">
        <f t="shared" si="115"/>
        <v>2015</v>
      </c>
    </row>
    <row r="3680" spans="1:20" ht="48" x14ac:dyDescent="0.2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 s="16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>ROUND(E3680/D3680*100,0)</f>
        <v>0</v>
      </c>
      <c r="P3680" s="13">
        <f>IFERROR(ROUND(E3680/L3680,2),0)</f>
        <v>1</v>
      </c>
      <c r="Q3680" s="18" t="s">
        <v>8319</v>
      </c>
      <c r="R3680" t="s">
        <v>8345</v>
      </c>
      <c r="S3680" s="14">
        <f t="shared" si="114"/>
        <v>42502.913761574076</v>
      </c>
      <c r="T3680">
        <f t="shared" si="115"/>
        <v>2016</v>
      </c>
    </row>
    <row r="3681" spans="1:20" ht="48" x14ac:dyDescent="0.2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 s="16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>ROUND(E3681/D3681*100,0)</f>
        <v>0</v>
      </c>
      <c r="P3681" s="13">
        <f>IFERROR(ROUND(E3681/L3681,2),0)</f>
        <v>1</v>
      </c>
      <c r="Q3681" s="18" t="s">
        <v>8321</v>
      </c>
      <c r="R3681" t="s">
        <v>8339</v>
      </c>
      <c r="S3681" s="14">
        <f t="shared" si="114"/>
        <v>42753.329039351855</v>
      </c>
      <c r="T3681">
        <f t="shared" si="115"/>
        <v>2017</v>
      </c>
    </row>
    <row r="3682" spans="1:20" ht="48" x14ac:dyDescent="0.2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 s="16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>ROUND(E3682/D3682*100,0)</f>
        <v>0</v>
      </c>
      <c r="P3682" s="13">
        <f>IFERROR(ROUND(E3682/L3682,2),0)</f>
        <v>1</v>
      </c>
      <c r="Q3682" s="18" t="s">
        <v>8321</v>
      </c>
      <c r="R3682" t="s">
        <v>8337</v>
      </c>
      <c r="S3682" s="14">
        <f t="shared" si="114"/>
        <v>42096.704976851848</v>
      </c>
      <c r="T3682">
        <f t="shared" si="115"/>
        <v>2015</v>
      </c>
    </row>
    <row r="3683" spans="1:20" ht="48" x14ac:dyDescent="0.2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 s="16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>ROUND(E3683/D3683*100,0)</f>
        <v>0</v>
      </c>
      <c r="P3683" s="13">
        <f>IFERROR(ROUND(E3683/L3683,2),0)</f>
        <v>1</v>
      </c>
      <c r="Q3683" s="18" t="s">
        <v>8308</v>
      </c>
      <c r="R3683" t="s">
        <v>8342</v>
      </c>
      <c r="S3683" s="14">
        <f t="shared" si="114"/>
        <v>42605.908182870371</v>
      </c>
      <c r="T3683">
        <f t="shared" si="115"/>
        <v>2016</v>
      </c>
    </row>
    <row r="3684" spans="1:20" ht="48" x14ac:dyDescent="0.2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 s="16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>ROUND(E3684/D3684*100,0)</f>
        <v>0</v>
      </c>
      <c r="P3684" s="13">
        <f>IFERROR(ROUND(E3684/L3684,2),0)</f>
        <v>1</v>
      </c>
      <c r="Q3684" s="18" t="s">
        <v>8313</v>
      </c>
      <c r="R3684" t="s">
        <v>8355</v>
      </c>
      <c r="S3684" s="14">
        <f t="shared" si="114"/>
        <v>42031.884652777779</v>
      </c>
      <c r="T3684">
        <f t="shared" si="115"/>
        <v>2015</v>
      </c>
    </row>
    <row r="3685" spans="1:20" ht="48" x14ac:dyDescent="0.2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 s="16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>ROUND(E3685/D3685*100,0)</f>
        <v>0</v>
      </c>
      <c r="P3685" s="13">
        <f>IFERROR(ROUND(E3685/L3685,2),0)</f>
        <v>1</v>
      </c>
      <c r="Q3685" s="18" t="s">
        <v>8327</v>
      </c>
      <c r="R3685" t="s">
        <v>8330</v>
      </c>
      <c r="S3685" s="14">
        <f t="shared" si="114"/>
        <v>42044.927974537044</v>
      </c>
      <c r="T3685">
        <f t="shared" si="115"/>
        <v>2015</v>
      </c>
    </row>
    <row r="3686" spans="1:20" ht="48" x14ac:dyDescent="0.2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 s="1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>ROUND(E3686/D3686*100,0)</f>
        <v>0</v>
      </c>
      <c r="P3686" s="13">
        <f>IFERROR(ROUND(E3686/L3686,2),0)</f>
        <v>1</v>
      </c>
      <c r="Q3686" s="18" t="s">
        <v>8323</v>
      </c>
      <c r="R3686" t="s">
        <v>8335</v>
      </c>
      <c r="S3686" s="14">
        <f t="shared" si="114"/>
        <v>41942.84710648148</v>
      </c>
      <c r="T3686">
        <f t="shared" si="115"/>
        <v>2014</v>
      </c>
    </row>
    <row r="3687" spans="1:20" ht="48" x14ac:dyDescent="0.2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 s="16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>ROUND(E3687/D3687*100,0)</f>
        <v>0</v>
      </c>
      <c r="P3687" s="13">
        <f>IFERROR(ROUND(E3687/L3687,2),0)</f>
        <v>1</v>
      </c>
      <c r="Q3687" s="18" t="s">
        <v>8327</v>
      </c>
      <c r="R3687" t="s">
        <v>8330</v>
      </c>
      <c r="S3687" s="14">
        <f t="shared" si="114"/>
        <v>42425.960983796293</v>
      </c>
      <c r="T3687">
        <f t="shared" si="115"/>
        <v>2016</v>
      </c>
    </row>
    <row r="3688" spans="1:20" ht="48" x14ac:dyDescent="0.2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 s="16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>ROUND(E3688/D3688*100,0)</f>
        <v>0</v>
      </c>
      <c r="P3688" s="13">
        <f>IFERROR(ROUND(E3688/L3688,2),0)</f>
        <v>1</v>
      </c>
      <c r="Q3688" s="18" t="s">
        <v>8308</v>
      </c>
      <c r="R3688" t="s">
        <v>8310</v>
      </c>
      <c r="S3688" s="14">
        <f t="shared" si="114"/>
        <v>42639.805601851855</v>
      </c>
      <c r="T3688">
        <f t="shared" si="115"/>
        <v>2016</v>
      </c>
    </row>
    <row r="3689" spans="1:20" ht="48" x14ac:dyDescent="0.2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 s="16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>ROUND(E3689/D3689*100,0)</f>
        <v>0</v>
      </c>
      <c r="P3689" s="13">
        <f>IFERROR(ROUND(E3689/L3689,2),0)</f>
        <v>1</v>
      </c>
      <c r="Q3689" s="18" t="s">
        <v>8316</v>
      </c>
      <c r="R3689" t="s">
        <v>8334</v>
      </c>
      <c r="S3689" s="14">
        <f t="shared" si="114"/>
        <v>42347.203587962969</v>
      </c>
      <c r="T3689">
        <f t="shared" si="115"/>
        <v>2015</v>
      </c>
    </row>
    <row r="3690" spans="1:20" ht="48" x14ac:dyDescent="0.2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 s="16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>ROUND(E3690/D3690*100,0)</f>
        <v>0</v>
      </c>
      <c r="P3690" s="13">
        <f>IFERROR(ROUND(E3690/L3690,2),0)</f>
        <v>1</v>
      </c>
      <c r="Q3690" s="18" t="s">
        <v>8323</v>
      </c>
      <c r="R3690" t="s">
        <v>8326</v>
      </c>
      <c r="S3690" s="14">
        <f t="shared" si="114"/>
        <v>41789.893599537041</v>
      </c>
      <c r="T3690">
        <f t="shared" si="115"/>
        <v>2014</v>
      </c>
    </row>
    <row r="3691" spans="1:20" ht="48" x14ac:dyDescent="0.2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 s="16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>ROUND(E3691/D3691*100,0)</f>
        <v>0</v>
      </c>
      <c r="P3691" s="13">
        <f>IFERROR(ROUND(E3691/L3691,2),0)</f>
        <v>1</v>
      </c>
      <c r="Q3691" s="18" t="s">
        <v>8323</v>
      </c>
      <c r="R3691" t="s">
        <v>8326</v>
      </c>
      <c r="S3691" s="14">
        <f t="shared" si="114"/>
        <v>42400.946597222224</v>
      </c>
      <c r="T3691">
        <f t="shared" si="115"/>
        <v>2016</v>
      </c>
    </row>
    <row r="3692" spans="1:20" ht="48" x14ac:dyDescent="0.2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 s="16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>ROUND(E3692/D3692*100,0)</f>
        <v>0</v>
      </c>
      <c r="P3692" s="13">
        <f>IFERROR(ROUND(E3692/L3692,2),0)</f>
        <v>1</v>
      </c>
      <c r="Q3692" s="18" t="s">
        <v>8346</v>
      </c>
      <c r="R3692" t="s">
        <v>8347</v>
      </c>
      <c r="S3692" s="14">
        <f t="shared" si="114"/>
        <v>41918.818460648145</v>
      </c>
      <c r="T3692">
        <f t="shared" si="115"/>
        <v>2014</v>
      </c>
    </row>
    <row r="3693" spans="1:20" ht="48" x14ac:dyDescent="0.2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 s="16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>ROUND(E3693/D3693*100,0)</f>
        <v>0</v>
      </c>
      <c r="P3693" s="13">
        <f>IFERROR(ROUND(E3693/L3693,2),0)</f>
        <v>1</v>
      </c>
      <c r="Q3693" s="18" t="s">
        <v>8313</v>
      </c>
      <c r="R3693" t="s">
        <v>8353</v>
      </c>
      <c r="S3693" s="14">
        <f t="shared" si="114"/>
        <v>42413.433831018512</v>
      </c>
      <c r="T3693">
        <f t="shared" si="115"/>
        <v>2016</v>
      </c>
    </row>
    <row r="3694" spans="1:20" ht="48" x14ac:dyDescent="0.2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 s="16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>ROUND(E3694/D3694*100,0)</f>
        <v>0</v>
      </c>
      <c r="P3694" s="13">
        <f>IFERROR(ROUND(E3694/L3694,2),0)</f>
        <v>1</v>
      </c>
      <c r="Q3694" s="18" t="s">
        <v>8323</v>
      </c>
      <c r="R3694" t="s">
        <v>8326</v>
      </c>
      <c r="S3694" s="14">
        <f t="shared" si="114"/>
        <v>41905.636469907404</v>
      </c>
      <c r="T3694">
        <f t="shared" si="115"/>
        <v>2014</v>
      </c>
    </row>
    <row r="3695" spans="1:20" ht="32" x14ac:dyDescent="0.2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 s="16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>ROUND(E3695/D3695*100,0)</f>
        <v>0</v>
      </c>
      <c r="P3695" s="13">
        <f>IFERROR(ROUND(E3695/L3695,2),0)</f>
        <v>1</v>
      </c>
      <c r="Q3695" s="18" t="s">
        <v>8321</v>
      </c>
      <c r="R3695" t="s">
        <v>8339</v>
      </c>
      <c r="S3695" s="14">
        <f t="shared" si="114"/>
        <v>42488.848784722228</v>
      </c>
      <c r="T3695">
        <f t="shared" si="115"/>
        <v>2016</v>
      </c>
    </row>
    <row r="3696" spans="1:20" ht="16" x14ac:dyDescent="0.2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 s="1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>ROUND(E3696/D3696*100,0)</f>
        <v>0</v>
      </c>
      <c r="P3696" s="13">
        <f>IFERROR(ROUND(E3696/L3696,2),0)</f>
        <v>1</v>
      </c>
      <c r="Q3696" s="18" t="s">
        <v>8316</v>
      </c>
      <c r="R3696" t="s">
        <v>8344</v>
      </c>
      <c r="S3696" s="14">
        <f t="shared" si="114"/>
        <v>41828.649502314816</v>
      </c>
      <c r="T3696">
        <f t="shared" si="115"/>
        <v>2014</v>
      </c>
    </row>
    <row r="3697" spans="1:20" ht="48" x14ac:dyDescent="0.2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 s="16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>ROUND(E3697/D3697*100,0)</f>
        <v>0</v>
      </c>
      <c r="P3697" s="13">
        <f>IFERROR(ROUND(E3697/L3697,2),0)</f>
        <v>1</v>
      </c>
      <c r="Q3697" s="18" t="s">
        <v>8327</v>
      </c>
      <c r="R3697" t="s">
        <v>8330</v>
      </c>
      <c r="S3697" s="14">
        <f t="shared" si="114"/>
        <v>42435.874212962968</v>
      </c>
      <c r="T3697">
        <f t="shared" si="115"/>
        <v>2016</v>
      </c>
    </row>
    <row r="3698" spans="1:20" ht="48" x14ac:dyDescent="0.2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 s="16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>ROUND(E3698/D3698*100,0)</f>
        <v>0</v>
      </c>
      <c r="P3698" s="13">
        <f>IFERROR(ROUND(E3698/L3698,2),0)</f>
        <v>1</v>
      </c>
      <c r="Q3698" s="18" t="s">
        <v>8308</v>
      </c>
      <c r="R3698" t="s">
        <v>8342</v>
      </c>
      <c r="S3698" s="14">
        <f t="shared" si="114"/>
        <v>42515.727650462963</v>
      </c>
      <c r="T3698">
        <f t="shared" si="115"/>
        <v>2016</v>
      </c>
    </row>
    <row r="3699" spans="1:20" ht="48" x14ac:dyDescent="0.2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 s="16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>ROUND(E3699/D3699*100,0)</f>
        <v>0</v>
      </c>
      <c r="P3699" s="13">
        <f>IFERROR(ROUND(E3699/L3699,2),0)</f>
        <v>1</v>
      </c>
      <c r="Q3699" s="18" t="s">
        <v>8323</v>
      </c>
      <c r="R3699" t="s">
        <v>8324</v>
      </c>
      <c r="S3699" s="14">
        <f t="shared" si="114"/>
        <v>42509.374537037031</v>
      </c>
      <c r="T3699">
        <f t="shared" si="115"/>
        <v>2016</v>
      </c>
    </row>
    <row r="3700" spans="1:20" ht="48" x14ac:dyDescent="0.2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 s="16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>ROUND(E3700/D3700*100,0)</f>
        <v>0</v>
      </c>
      <c r="P3700" s="13">
        <f>IFERROR(ROUND(E3700/L3700,2),0)</f>
        <v>1</v>
      </c>
      <c r="Q3700" s="18" t="s">
        <v>8323</v>
      </c>
      <c r="R3700" t="s">
        <v>8335</v>
      </c>
      <c r="S3700" s="14">
        <f t="shared" si="114"/>
        <v>42665.970347222217</v>
      </c>
      <c r="T3700">
        <f t="shared" si="115"/>
        <v>2016</v>
      </c>
    </row>
    <row r="3701" spans="1:20" ht="48" x14ac:dyDescent="0.2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 s="16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>ROUND(E3701/D3701*100,0)</f>
        <v>0</v>
      </c>
      <c r="P3701" s="13">
        <f>IFERROR(ROUND(E3701/L3701,2),0)</f>
        <v>1</v>
      </c>
      <c r="Q3701" s="18" t="s">
        <v>8313</v>
      </c>
      <c r="R3701" t="s">
        <v>8351</v>
      </c>
      <c r="S3701" s="14">
        <f t="shared" si="114"/>
        <v>42151.667337962965</v>
      </c>
      <c r="T3701">
        <f t="shared" si="115"/>
        <v>2015</v>
      </c>
    </row>
    <row r="3702" spans="1:20" ht="48" x14ac:dyDescent="0.2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 s="16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>ROUND(E3702/D3702*100,0)</f>
        <v>0</v>
      </c>
      <c r="P3702" s="13">
        <f>IFERROR(ROUND(E3702/L3702,2),0)</f>
        <v>1</v>
      </c>
      <c r="Q3702" s="18" t="s">
        <v>8311</v>
      </c>
      <c r="R3702" t="s">
        <v>8356</v>
      </c>
      <c r="S3702" s="14">
        <f t="shared" si="114"/>
        <v>42474.86482638889</v>
      </c>
      <c r="T3702">
        <f t="shared" si="115"/>
        <v>2016</v>
      </c>
    </row>
    <row r="3703" spans="1:20" ht="48" x14ac:dyDescent="0.2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 s="16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>ROUND(E3703/D3703*100,0)</f>
        <v>0</v>
      </c>
      <c r="P3703" s="13">
        <f>IFERROR(ROUND(E3703/L3703,2),0)</f>
        <v>1</v>
      </c>
      <c r="Q3703" s="18" t="s">
        <v>8311</v>
      </c>
      <c r="R3703" t="s">
        <v>8348</v>
      </c>
      <c r="S3703" s="14">
        <f t="shared" si="114"/>
        <v>42708.25309027778</v>
      </c>
      <c r="T3703">
        <f t="shared" si="115"/>
        <v>2016</v>
      </c>
    </row>
    <row r="3704" spans="1:20" ht="32" x14ac:dyDescent="0.2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 s="16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>ROUND(E3704/D3704*100,0)</f>
        <v>0</v>
      </c>
      <c r="P3704" s="13">
        <f>IFERROR(ROUND(E3704/L3704,2),0)</f>
        <v>1</v>
      </c>
      <c r="Q3704" s="18" t="s">
        <v>8319</v>
      </c>
      <c r="R3704" t="s">
        <v>8345</v>
      </c>
      <c r="S3704" s="14">
        <f t="shared" si="114"/>
        <v>42044.724953703699</v>
      </c>
      <c r="T3704">
        <f t="shared" si="115"/>
        <v>2015</v>
      </c>
    </row>
    <row r="3705" spans="1:20" ht="16" x14ac:dyDescent="0.2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 s="16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>ROUND(E3705/D3705*100,0)</f>
        <v>0</v>
      </c>
      <c r="P3705" s="13">
        <f>IFERROR(ROUND(E3705/L3705,2),0)</f>
        <v>1</v>
      </c>
      <c r="Q3705" s="18" t="s">
        <v>8323</v>
      </c>
      <c r="R3705" t="s">
        <v>8326</v>
      </c>
      <c r="S3705" s="14">
        <f t="shared" si="114"/>
        <v>41890.16269675926</v>
      </c>
      <c r="T3705">
        <f t="shared" si="115"/>
        <v>2014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 s="1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>ROUND(E3706/D3706*100,0)</f>
        <v>0</v>
      </c>
      <c r="P3706" s="13">
        <f>IFERROR(ROUND(E3706/L3706,2),0)</f>
        <v>0</v>
      </c>
      <c r="Q3706" s="18" t="s">
        <v>8321</v>
      </c>
      <c r="R3706" t="s">
        <v>8337</v>
      </c>
      <c r="S3706" s="14">
        <f t="shared" si="114"/>
        <v>42593.431793981479</v>
      </c>
      <c r="T3706">
        <f t="shared" si="115"/>
        <v>2016</v>
      </c>
    </row>
    <row r="3707" spans="1:20" ht="48" x14ac:dyDescent="0.2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 s="16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>ROUND(E3707/D3707*100,0)</f>
        <v>0</v>
      </c>
      <c r="P3707" s="13">
        <f>IFERROR(ROUND(E3707/L3707,2),0)</f>
        <v>0</v>
      </c>
      <c r="Q3707" s="18" t="s">
        <v>8323</v>
      </c>
      <c r="R3707" t="s">
        <v>8324</v>
      </c>
      <c r="S3707" s="14">
        <f t="shared" si="114"/>
        <v>41863.757210648146</v>
      </c>
      <c r="T3707">
        <f t="shared" si="115"/>
        <v>2014</v>
      </c>
    </row>
    <row r="3708" spans="1:20" ht="48" x14ac:dyDescent="0.2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 s="16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>ROUND(E3708/D3708*100,0)</f>
        <v>0</v>
      </c>
      <c r="P3708" s="13">
        <f>IFERROR(ROUND(E3708/L3708,2),0)</f>
        <v>0</v>
      </c>
      <c r="Q3708" s="18" t="s">
        <v>8311</v>
      </c>
      <c r="R3708" t="s">
        <v>8348</v>
      </c>
      <c r="S3708" s="14">
        <f t="shared" si="114"/>
        <v>41915.896967592591</v>
      </c>
      <c r="T3708">
        <f t="shared" si="115"/>
        <v>2014</v>
      </c>
    </row>
    <row r="3709" spans="1:20" ht="48" x14ac:dyDescent="0.2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 s="16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>ROUND(E3709/D3709*100,0)</f>
        <v>0</v>
      </c>
      <c r="P3709" s="13">
        <f>IFERROR(ROUND(E3709/L3709,2),0)</f>
        <v>0</v>
      </c>
      <c r="Q3709" s="18" t="s">
        <v>8321</v>
      </c>
      <c r="R3709" t="s">
        <v>8339</v>
      </c>
      <c r="S3709" s="14">
        <f t="shared" si="114"/>
        <v>42596.03506944445</v>
      </c>
      <c r="T3709">
        <f t="shared" si="115"/>
        <v>2016</v>
      </c>
    </row>
    <row r="3710" spans="1:20" ht="48" x14ac:dyDescent="0.2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 s="16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>ROUND(E3710/D3710*100,0)</f>
        <v>0</v>
      </c>
      <c r="P3710" s="13">
        <f>IFERROR(ROUND(E3710/L3710,2),0)</f>
        <v>0</v>
      </c>
      <c r="Q3710" s="18" t="s">
        <v>8321</v>
      </c>
      <c r="R3710" t="s">
        <v>8325</v>
      </c>
      <c r="S3710" s="14">
        <f t="shared" si="114"/>
        <v>42135.235254629632</v>
      </c>
      <c r="T3710">
        <f t="shared" si="115"/>
        <v>2015</v>
      </c>
    </row>
    <row r="3711" spans="1:20" ht="48" x14ac:dyDescent="0.2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 s="16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>ROUND(E3711/D3711*100,0)</f>
        <v>0</v>
      </c>
      <c r="P3711" s="13">
        <f>IFERROR(ROUND(E3711/L3711,2),0)</f>
        <v>0</v>
      </c>
      <c r="Q3711" s="18" t="s">
        <v>8323</v>
      </c>
      <c r="R3711" t="s">
        <v>8324</v>
      </c>
      <c r="S3711" s="14">
        <f t="shared" si="114"/>
        <v>42362.36518518519</v>
      </c>
      <c r="T3711">
        <f t="shared" si="115"/>
        <v>2015</v>
      </c>
    </row>
    <row r="3712" spans="1:20" ht="64" x14ac:dyDescent="0.2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 s="16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>ROUND(E3712/D3712*100,0)</f>
        <v>0</v>
      </c>
      <c r="P3712" s="13">
        <f>IFERROR(ROUND(E3712/L3712,2),0)</f>
        <v>0</v>
      </c>
      <c r="Q3712" s="18" t="s">
        <v>8321</v>
      </c>
      <c r="R3712" t="s">
        <v>8325</v>
      </c>
      <c r="S3712" s="14">
        <f t="shared" si="114"/>
        <v>42243.961273148147</v>
      </c>
      <c r="T3712">
        <f t="shared" si="115"/>
        <v>2015</v>
      </c>
    </row>
    <row r="3713" spans="1:20" ht="48" x14ac:dyDescent="0.2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 s="16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>ROUND(E3713/D3713*100,0)</f>
        <v>0</v>
      </c>
      <c r="P3713" s="13">
        <f>IFERROR(ROUND(E3713/L3713,2),0)</f>
        <v>0</v>
      </c>
      <c r="Q3713" s="18" t="s">
        <v>8321</v>
      </c>
      <c r="R3713" t="s">
        <v>8325</v>
      </c>
      <c r="S3713" s="14">
        <f t="shared" si="114"/>
        <v>42135.67050925926</v>
      </c>
      <c r="T3713">
        <f t="shared" si="115"/>
        <v>2015</v>
      </c>
    </row>
    <row r="3714" spans="1:20" ht="48" x14ac:dyDescent="0.2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 s="16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>ROUND(E3714/D3714*100,0)</f>
        <v>0</v>
      </c>
      <c r="P3714" s="13">
        <f>IFERROR(ROUND(E3714/L3714,2),0)</f>
        <v>0</v>
      </c>
      <c r="Q3714" s="18" t="s">
        <v>8321</v>
      </c>
      <c r="R3714" t="s">
        <v>8325</v>
      </c>
      <c r="S3714" s="14">
        <f t="shared" si="114"/>
        <v>42482.048032407409</v>
      </c>
      <c r="T3714">
        <f t="shared" si="115"/>
        <v>2016</v>
      </c>
    </row>
    <row r="3715" spans="1:20" ht="48" x14ac:dyDescent="0.2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 s="16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>ROUND(E3715/D3715*100,0)</f>
        <v>0</v>
      </c>
      <c r="P3715" s="13">
        <f>IFERROR(ROUND(E3715/L3715,2),0)</f>
        <v>0</v>
      </c>
      <c r="Q3715" s="18" t="s">
        <v>8321</v>
      </c>
      <c r="R3715" t="s">
        <v>8325</v>
      </c>
      <c r="S3715" s="14">
        <f t="shared" ref="S3715:S3778" si="116">(((J3715/60)/60)/24)+DATE(1970,1,1)</f>
        <v>42341.958923611113</v>
      </c>
      <c r="T3715">
        <f t="shared" ref="T3715:T3778" si="117">YEAR(S3715)</f>
        <v>2015</v>
      </c>
    </row>
    <row r="3716" spans="1:20" ht="16" x14ac:dyDescent="0.2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 s="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>ROUND(E3716/D3716*100,0)</f>
        <v>0</v>
      </c>
      <c r="P3716" s="13">
        <f>IFERROR(ROUND(E3716/L3716,2),0)</f>
        <v>0</v>
      </c>
      <c r="Q3716" s="18" t="s">
        <v>8323</v>
      </c>
      <c r="R3716" t="s">
        <v>8324</v>
      </c>
      <c r="S3716" s="14">
        <f t="shared" si="116"/>
        <v>42346.20685185185</v>
      </c>
      <c r="T3716">
        <f t="shared" si="117"/>
        <v>2015</v>
      </c>
    </row>
    <row r="3717" spans="1:20" ht="16" x14ac:dyDescent="0.2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 s="16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>ROUND(E3717/D3717*100,0)</f>
        <v>0</v>
      </c>
      <c r="P3717" s="13">
        <f>IFERROR(ROUND(E3717/L3717,2),0)</f>
        <v>0</v>
      </c>
      <c r="Q3717" s="18" t="s">
        <v>8323</v>
      </c>
      <c r="R3717" t="s">
        <v>8324</v>
      </c>
      <c r="S3717" s="14">
        <f t="shared" si="116"/>
        <v>41834.784120370372</v>
      </c>
      <c r="T3717">
        <f t="shared" si="117"/>
        <v>2014</v>
      </c>
    </row>
    <row r="3718" spans="1:20" ht="48" x14ac:dyDescent="0.2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 s="16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>ROUND(E3718/D3718*100,0)</f>
        <v>0</v>
      </c>
      <c r="P3718" s="13">
        <f>IFERROR(ROUND(E3718/L3718,2),0)</f>
        <v>0</v>
      </c>
      <c r="Q3718" s="18" t="s">
        <v>8308</v>
      </c>
      <c r="R3718" t="s">
        <v>8342</v>
      </c>
      <c r="S3718" s="14">
        <f t="shared" si="116"/>
        <v>41968.262314814812</v>
      </c>
      <c r="T3718">
        <f t="shared" si="117"/>
        <v>2014</v>
      </c>
    </row>
    <row r="3719" spans="1:20" ht="32" x14ac:dyDescent="0.2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 s="16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>ROUND(E3719/D3719*100,0)</f>
        <v>0</v>
      </c>
      <c r="P3719" s="13">
        <f>IFERROR(ROUND(E3719/L3719,2),0)</f>
        <v>0</v>
      </c>
      <c r="Q3719" s="18" t="s">
        <v>8321</v>
      </c>
      <c r="R3719" t="s">
        <v>8325</v>
      </c>
      <c r="S3719" s="14">
        <f t="shared" si="116"/>
        <v>42304.955381944441</v>
      </c>
      <c r="T3719">
        <f t="shared" si="117"/>
        <v>2015</v>
      </c>
    </row>
    <row r="3720" spans="1:20" ht="64" x14ac:dyDescent="0.2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 s="16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>ROUND(E3720/D3720*100,0)</f>
        <v>0</v>
      </c>
      <c r="P3720" s="13">
        <f>IFERROR(ROUND(E3720/L3720,2),0)</f>
        <v>0</v>
      </c>
      <c r="Q3720" s="18" t="s">
        <v>8308</v>
      </c>
      <c r="R3720" t="s">
        <v>8310</v>
      </c>
      <c r="S3720" s="14">
        <f t="shared" si="116"/>
        <v>42189.673263888893</v>
      </c>
      <c r="T3720">
        <f t="shared" si="117"/>
        <v>2015</v>
      </c>
    </row>
    <row r="3721" spans="1:20" ht="48" x14ac:dyDescent="0.2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 s="16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>ROUND(E3721/D3721*100,0)</f>
        <v>0</v>
      </c>
      <c r="P3721" s="13">
        <f>IFERROR(ROUND(E3721/L3721,2),0)</f>
        <v>0</v>
      </c>
      <c r="Q3721" s="18" t="s">
        <v>8327</v>
      </c>
      <c r="R3721" t="s">
        <v>8354</v>
      </c>
      <c r="S3721" s="14">
        <f t="shared" si="116"/>
        <v>40568.972569444442</v>
      </c>
      <c r="T3721">
        <f t="shared" si="117"/>
        <v>2011</v>
      </c>
    </row>
    <row r="3722" spans="1:20" ht="64" x14ac:dyDescent="0.2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 s="16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>ROUND(E3722/D3722*100,0)</f>
        <v>0</v>
      </c>
      <c r="P3722" s="13">
        <f>IFERROR(ROUND(E3722/L3722,2),0)</f>
        <v>0</v>
      </c>
      <c r="Q3722" s="18" t="s">
        <v>8308</v>
      </c>
      <c r="R3722" t="s">
        <v>8315</v>
      </c>
      <c r="S3722" s="14">
        <f t="shared" si="116"/>
        <v>42536.246620370366</v>
      </c>
      <c r="T3722">
        <f t="shared" si="117"/>
        <v>2016</v>
      </c>
    </row>
    <row r="3723" spans="1:20" ht="48" x14ac:dyDescent="0.2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 s="16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>ROUND(E3723/D3723*100,0)</f>
        <v>0</v>
      </c>
      <c r="P3723" s="13">
        <f>IFERROR(ROUND(E3723/L3723,2),0)</f>
        <v>0</v>
      </c>
      <c r="Q3723" s="18" t="s">
        <v>8308</v>
      </c>
      <c r="R3723" t="s">
        <v>8342</v>
      </c>
      <c r="S3723" s="14">
        <f t="shared" si="116"/>
        <v>42198.775787037041</v>
      </c>
      <c r="T3723">
        <f t="shared" si="117"/>
        <v>2015</v>
      </c>
    </row>
    <row r="3724" spans="1:20" ht="48" x14ac:dyDescent="0.2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 s="16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>ROUND(E3724/D3724*100,0)</f>
        <v>0</v>
      </c>
      <c r="P3724" s="13">
        <f>IFERROR(ROUND(E3724/L3724,2),0)</f>
        <v>0</v>
      </c>
      <c r="Q3724" s="18" t="s">
        <v>8323</v>
      </c>
      <c r="R3724" t="s">
        <v>8335</v>
      </c>
      <c r="S3724" s="14">
        <f t="shared" si="116"/>
        <v>42469.951284722221</v>
      </c>
      <c r="T3724">
        <f t="shared" si="117"/>
        <v>2016</v>
      </c>
    </row>
    <row r="3725" spans="1:20" ht="48" x14ac:dyDescent="0.2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 s="16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>ROUND(E3725/D3725*100,0)</f>
        <v>0</v>
      </c>
      <c r="P3725" s="13">
        <f>IFERROR(ROUND(E3725/L3725,2),0)</f>
        <v>0</v>
      </c>
      <c r="Q3725" s="18" t="s">
        <v>8321</v>
      </c>
      <c r="R3725" t="s">
        <v>8325</v>
      </c>
      <c r="S3725" s="14">
        <f t="shared" si="116"/>
        <v>42612.911712962959</v>
      </c>
      <c r="T3725">
        <f t="shared" si="117"/>
        <v>2016</v>
      </c>
    </row>
    <row r="3726" spans="1:20" ht="48" hidden="1" x14ac:dyDescent="0.2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 s="1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>ROUND(E3726/D3726*100,0)</f>
        <v>0</v>
      </c>
      <c r="P3726" s="13">
        <f>IFERROR(ROUND(E3726/L3726,2),0)</f>
        <v>0</v>
      </c>
      <c r="Q3726" s="18" t="s">
        <v>8327</v>
      </c>
      <c r="R3726" t="s">
        <v>8330</v>
      </c>
      <c r="S3726" s="14">
        <f t="shared" si="116"/>
        <v>42796.069571759261</v>
      </c>
      <c r="T3726">
        <f t="shared" si="117"/>
        <v>2017</v>
      </c>
    </row>
    <row r="3727" spans="1:20" ht="48" x14ac:dyDescent="0.2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 s="16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>ROUND(E3727/D3727*100,0)</f>
        <v>0</v>
      </c>
      <c r="P3727" s="13">
        <f>IFERROR(ROUND(E3727/L3727,2),0)</f>
        <v>0</v>
      </c>
      <c r="Q3727" s="18" t="s">
        <v>8316</v>
      </c>
      <c r="R3727" t="s">
        <v>8344</v>
      </c>
      <c r="S3727" s="14">
        <f t="shared" si="116"/>
        <v>42000.300243055557</v>
      </c>
      <c r="T3727">
        <f t="shared" si="117"/>
        <v>2014</v>
      </c>
    </row>
    <row r="3728" spans="1:20" ht="48" x14ac:dyDescent="0.2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 s="16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>ROUND(E3728/D3728*100,0)</f>
        <v>0</v>
      </c>
      <c r="P3728" s="13">
        <f>IFERROR(ROUND(E3728/L3728,2),0)</f>
        <v>0</v>
      </c>
      <c r="Q3728" s="18" t="s">
        <v>8321</v>
      </c>
      <c r="R3728" t="s">
        <v>8337</v>
      </c>
      <c r="S3728" s="14">
        <f t="shared" si="116"/>
        <v>42053.198287037041</v>
      </c>
      <c r="T3728">
        <f t="shared" si="117"/>
        <v>2015</v>
      </c>
    </row>
    <row r="3729" spans="1:20" ht="48" x14ac:dyDescent="0.2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 s="16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>ROUND(E3729/D3729*100,0)</f>
        <v>0</v>
      </c>
      <c r="P3729" s="13">
        <f>IFERROR(ROUND(E3729/L3729,2),0)</f>
        <v>0</v>
      </c>
      <c r="Q3729" s="18" t="s">
        <v>8311</v>
      </c>
      <c r="R3729" t="s">
        <v>8348</v>
      </c>
      <c r="S3729" s="14">
        <f t="shared" si="116"/>
        <v>42115.936550925922</v>
      </c>
      <c r="T3729">
        <f t="shared" si="117"/>
        <v>2015</v>
      </c>
    </row>
    <row r="3730" spans="1:20" ht="48" x14ac:dyDescent="0.2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 s="16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>ROUND(E3730/D3730*100,0)</f>
        <v>0</v>
      </c>
      <c r="P3730" s="13">
        <f>IFERROR(ROUND(E3730/L3730,2),0)</f>
        <v>0</v>
      </c>
      <c r="Q3730" s="18" t="s">
        <v>8313</v>
      </c>
      <c r="R3730" t="s">
        <v>8353</v>
      </c>
      <c r="S3730" s="14">
        <f t="shared" si="116"/>
        <v>42678.586655092593</v>
      </c>
      <c r="T3730">
        <f t="shared" si="117"/>
        <v>2016</v>
      </c>
    </row>
    <row r="3731" spans="1:20" ht="48" x14ac:dyDescent="0.2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 s="16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>ROUND(E3731/D3731*100,0)</f>
        <v>0</v>
      </c>
      <c r="P3731" s="13">
        <f>IFERROR(ROUND(E3731/L3731,2),0)</f>
        <v>0</v>
      </c>
      <c r="Q3731" s="18" t="s">
        <v>8319</v>
      </c>
      <c r="R3731" t="s">
        <v>8357</v>
      </c>
      <c r="S3731" s="14">
        <f t="shared" si="116"/>
        <v>42732.00681712963</v>
      </c>
      <c r="T3731">
        <f t="shared" si="117"/>
        <v>2016</v>
      </c>
    </row>
    <row r="3732" spans="1:20" ht="48" x14ac:dyDescent="0.2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 s="16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>ROUND(E3732/D3732*100,0)</f>
        <v>0</v>
      </c>
      <c r="P3732" s="13">
        <f>IFERROR(ROUND(E3732/L3732,2),0)</f>
        <v>0</v>
      </c>
      <c r="Q3732" s="18" t="s">
        <v>8308</v>
      </c>
      <c r="R3732" t="s">
        <v>8342</v>
      </c>
      <c r="S3732" s="14">
        <f t="shared" si="116"/>
        <v>42322.011574074073</v>
      </c>
      <c r="T3732">
        <f t="shared" si="117"/>
        <v>2015</v>
      </c>
    </row>
    <row r="3733" spans="1:20" ht="48" x14ac:dyDescent="0.2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 s="16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>ROUND(E3733/D3733*100,0)</f>
        <v>0</v>
      </c>
      <c r="P3733" s="13">
        <f>IFERROR(ROUND(E3733/L3733,2),0)</f>
        <v>0</v>
      </c>
      <c r="Q3733" s="18" t="s">
        <v>8321</v>
      </c>
      <c r="R3733" t="s">
        <v>8325</v>
      </c>
      <c r="S3733" s="14">
        <f t="shared" si="116"/>
        <v>42321.08447916666</v>
      </c>
      <c r="T3733">
        <f t="shared" si="117"/>
        <v>2015</v>
      </c>
    </row>
    <row r="3734" spans="1:20" ht="48" x14ac:dyDescent="0.2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 s="16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>ROUND(E3734/D3734*100,0)</f>
        <v>0</v>
      </c>
      <c r="P3734" s="13">
        <f>IFERROR(ROUND(E3734/L3734,2),0)</f>
        <v>0</v>
      </c>
      <c r="Q3734" s="18" t="s">
        <v>8323</v>
      </c>
      <c r="R3734" t="s">
        <v>8326</v>
      </c>
      <c r="S3734" s="14">
        <f t="shared" si="116"/>
        <v>42171.743969907402</v>
      </c>
      <c r="T3734">
        <f t="shared" si="117"/>
        <v>2015</v>
      </c>
    </row>
    <row r="3735" spans="1:20" ht="48" x14ac:dyDescent="0.2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 s="16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>ROUND(E3735/D3735*100,0)</f>
        <v>0</v>
      </c>
      <c r="P3735" s="13">
        <f>IFERROR(ROUND(E3735/L3735,2),0)</f>
        <v>0</v>
      </c>
      <c r="Q3735" s="18" t="s">
        <v>8323</v>
      </c>
      <c r="R3735" t="s">
        <v>8335</v>
      </c>
      <c r="S3735" s="14">
        <f t="shared" si="116"/>
        <v>42226.694780092599</v>
      </c>
      <c r="T3735">
        <f t="shared" si="117"/>
        <v>2015</v>
      </c>
    </row>
    <row r="3736" spans="1:20" ht="48" x14ac:dyDescent="0.2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 s="1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>ROUND(E3736/D3736*100,0)</f>
        <v>0</v>
      </c>
      <c r="P3736" s="13">
        <f>IFERROR(ROUND(E3736/L3736,2),0)</f>
        <v>0</v>
      </c>
      <c r="Q3736" s="18" t="s">
        <v>8313</v>
      </c>
      <c r="R3736" t="s">
        <v>8353</v>
      </c>
      <c r="S3736" s="14">
        <f t="shared" si="116"/>
        <v>41800.819571759261</v>
      </c>
      <c r="T3736">
        <f t="shared" si="117"/>
        <v>2014</v>
      </c>
    </row>
    <row r="3737" spans="1:20" ht="48" x14ac:dyDescent="0.2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 s="16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>ROUND(E3737/D3737*100,0)</f>
        <v>0</v>
      </c>
      <c r="P3737" s="13">
        <f>IFERROR(ROUND(E3737/L3737,2),0)</f>
        <v>0</v>
      </c>
      <c r="Q3737" s="18" t="s">
        <v>8311</v>
      </c>
      <c r="R3737" t="s">
        <v>8348</v>
      </c>
      <c r="S3737" s="14">
        <f t="shared" si="116"/>
        <v>42139.542303240742</v>
      </c>
      <c r="T3737">
        <f t="shared" si="117"/>
        <v>2015</v>
      </c>
    </row>
    <row r="3738" spans="1:20" ht="80" hidden="1" x14ac:dyDescent="0.2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 s="16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>ROUND(E3738/D3738*100,0)</f>
        <v>0</v>
      </c>
      <c r="P3738" s="13">
        <f>IFERROR(ROUND(E3738/L3738,2),0)</f>
        <v>0</v>
      </c>
      <c r="Q3738" s="18" t="s">
        <v>8327</v>
      </c>
      <c r="R3738" t="s">
        <v>8330</v>
      </c>
      <c r="S3738" s="14">
        <f t="shared" si="116"/>
        <v>42796.207870370374</v>
      </c>
      <c r="T3738">
        <f t="shared" si="117"/>
        <v>2017</v>
      </c>
    </row>
    <row r="3739" spans="1:20" ht="48" x14ac:dyDescent="0.2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 s="16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>ROUND(E3739/D3739*100,0)</f>
        <v>0</v>
      </c>
      <c r="P3739" s="13">
        <f>IFERROR(ROUND(E3739/L3739,2),0)</f>
        <v>0</v>
      </c>
      <c r="Q3739" s="18" t="s">
        <v>8308</v>
      </c>
      <c r="R3739" t="s">
        <v>8342</v>
      </c>
      <c r="S3739" s="14">
        <f t="shared" si="116"/>
        <v>41976.88490740741</v>
      </c>
      <c r="T3739">
        <f t="shared" si="117"/>
        <v>2014</v>
      </c>
    </row>
    <row r="3740" spans="1:20" ht="32" x14ac:dyDescent="0.2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 s="16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>ROUND(E3740/D3740*100,0)</f>
        <v>0</v>
      </c>
      <c r="P3740" s="13">
        <f>IFERROR(ROUND(E3740/L3740,2),0)</f>
        <v>0</v>
      </c>
      <c r="Q3740" s="18" t="s">
        <v>8308</v>
      </c>
      <c r="R3740" t="s">
        <v>8342</v>
      </c>
      <c r="S3740" s="14">
        <f t="shared" si="116"/>
        <v>42213.013078703705</v>
      </c>
      <c r="T3740">
        <f t="shared" si="117"/>
        <v>2015</v>
      </c>
    </row>
    <row r="3741" spans="1:20" ht="48" x14ac:dyDescent="0.2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 s="16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>ROUND(E3741/D3741*100,0)</f>
        <v>0</v>
      </c>
      <c r="P3741" s="13">
        <f>IFERROR(ROUND(E3741/L3741,2),0)</f>
        <v>0</v>
      </c>
      <c r="Q3741" s="18" t="s">
        <v>8321</v>
      </c>
      <c r="R3741" t="s">
        <v>8339</v>
      </c>
      <c r="S3741" s="14">
        <f t="shared" si="116"/>
        <v>40705.126631944448</v>
      </c>
      <c r="T3741">
        <f t="shared" si="117"/>
        <v>2011</v>
      </c>
    </row>
    <row r="3742" spans="1:20" ht="48" x14ac:dyDescent="0.2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 s="16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>ROUND(E3742/D3742*100,0)</f>
        <v>0</v>
      </c>
      <c r="P3742" s="13">
        <f>IFERROR(ROUND(E3742/L3742,2),0)</f>
        <v>0</v>
      </c>
      <c r="Q3742" s="18" t="s">
        <v>8308</v>
      </c>
      <c r="R3742" t="s">
        <v>8342</v>
      </c>
      <c r="S3742" s="14">
        <f t="shared" si="116"/>
        <v>42055.739803240736</v>
      </c>
      <c r="T3742">
        <f t="shared" si="117"/>
        <v>2015</v>
      </c>
    </row>
    <row r="3743" spans="1:20" ht="48" x14ac:dyDescent="0.2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 s="16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>ROUND(E3743/D3743*100,0)</f>
        <v>0</v>
      </c>
      <c r="P3743" s="13">
        <f>IFERROR(ROUND(E3743/L3743,2),0)</f>
        <v>0</v>
      </c>
      <c r="Q3743" s="18" t="s">
        <v>8308</v>
      </c>
      <c r="R3743" t="s">
        <v>8342</v>
      </c>
      <c r="S3743" s="14">
        <f t="shared" si="116"/>
        <v>42762.962013888886</v>
      </c>
      <c r="T3743">
        <f t="shared" si="117"/>
        <v>2017</v>
      </c>
    </row>
    <row r="3744" spans="1:20" ht="48" x14ac:dyDescent="0.2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 s="16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>ROUND(E3744/D3744*100,0)</f>
        <v>0</v>
      </c>
      <c r="P3744" s="13">
        <f>IFERROR(ROUND(E3744/L3744,2),0)</f>
        <v>0</v>
      </c>
      <c r="Q3744" s="18" t="s">
        <v>8308</v>
      </c>
      <c r="R3744" t="s">
        <v>8310</v>
      </c>
      <c r="S3744" s="14">
        <f t="shared" si="116"/>
        <v>42676.995173611111</v>
      </c>
      <c r="T3744">
        <f t="shared" si="117"/>
        <v>2016</v>
      </c>
    </row>
    <row r="3745" spans="1:20" ht="48" x14ac:dyDescent="0.2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 s="16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>ROUND(E3745/D3745*100,0)</f>
        <v>0</v>
      </c>
      <c r="P3745" s="13">
        <f>IFERROR(ROUND(E3745/L3745,2),0)</f>
        <v>0</v>
      </c>
      <c r="Q3745" s="18" t="s">
        <v>8327</v>
      </c>
      <c r="R3745" t="s">
        <v>8350</v>
      </c>
      <c r="S3745" s="14">
        <f t="shared" si="116"/>
        <v>41642.005150462966</v>
      </c>
      <c r="T3745">
        <f t="shared" si="117"/>
        <v>2014</v>
      </c>
    </row>
    <row r="3746" spans="1:20" ht="48" x14ac:dyDescent="0.2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 s="1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>ROUND(E3746/D3746*100,0)</f>
        <v>0</v>
      </c>
      <c r="P3746" s="13">
        <f>IFERROR(ROUND(E3746/L3746,2),0)</f>
        <v>0</v>
      </c>
      <c r="Q3746" s="18" t="s">
        <v>8319</v>
      </c>
      <c r="R3746" t="s">
        <v>8357</v>
      </c>
      <c r="S3746" s="14">
        <f t="shared" si="116"/>
        <v>42371.446909722217</v>
      </c>
      <c r="T3746">
        <f t="shared" si="117"/>
        <v>2016</v>
      </c>
    </row>
    <row r="3747" spans="1:20" ht="48" x14ac:dyDescent="0.2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 s="16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>ROUND(E3747/D3747*100,0)</f>
        <v>0</v>
      </c>
      <c r="P3747" s="13">
        <f>IFERROR(ROUND(E3747/L3747,2),0)</f>
        <v>0</v>
      </c>
      <c r="Q3747" s="18" t="s">
        <v>8319</v>
      </c>
      <c r="R3747" t="s">
        <v>8357</v>
      </c>
      <c r="S3747" s="14">
        <f t="shared" si="116"/>
        <v>42612.600520833337</v>
      </c>
      <c r="T3747">
        <f t="shared" si="117"/>
        <v>2016</v>
      </c>
    </row>
    <row r="3748" spans="1:20" ht="48" x14ac:dyDescent="0.2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 s="16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>ROUND(E3748/D3748*100,0)</f>
        <v>0</v>
      </c>
      <c r="P3748" s="13">
        <f>IFERROR(ROUND(E3748/L3748,2),0)</f>
        <v>0</v>
      </c>
      <c r="Q3748" s="18" t="s">
        <v>8319</v>
      </c>
      <c r="R3748" t="s">
        <v>8345</v>
      </c>
      <c r="S3748" s="14">
        <f t="shared" si="116"/>
        <v>42260.528807870374</v>
      </c>
      <c r="T3748">
        <f t="shared" si="117"/>
        <v>2015</v>
      </c>
    </row>
    <row r="3749" spans="1:20" ht="32" x14ac:dyDescent="0.2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 s="16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>ROUND(E3749/D3749*100,0)</f>
        <v>0</v>
      </c>
      <c r="P3749" s="13">
        <f>IFERROR(ROUND(E3749/L3749,2),0)</f>
        <v>0</v>
      </c>
      <c r="Q3749" s="18" t="s">
        <v>8311</v>
      </c>
      <c r="R3749" t="s">
        <v>8356</v>
      </c>
      <c r="S3749" s="14">
        <f t="shared" si="116"/>
        <v>42774.447777777779</v>
      </c>
      <c r="T3749">
        <f t="shared" si="117"/>
        <v>2017</v>
      </c>
    </row>
    <row r="3750" spans="1:20" ht="48" x14ac:dyDescent="0.2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 s="16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>ROUND(E3750/D3750*100,0)</f>
        <v>0</v>
      </c>
      <c r="P3750" s="13">
        <f>IFERROR(ROUND(E3750/L3750,2),0)</f>
        <v>0</v>
      </c>
      <c r="Q3750" s="18" t="s">
        <v>8323</v>
      </c>
      <c r="R3750" t="s">
        <v>8324</v>
      </c>
      <c r="S3750" s="14">
        <f t="shared" si="116"/>
        <v>42034.856817129628</v>
      </c>
      <c r="T3750">
        <f t="shared" si="117"/>
        <v>2015</v>
      </c>
    </row>
    <row r="3751" spans="1:20" ht="48" x14ac:dyDescent="0.2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 s="16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>ROUND(E3751/D3751*100,0)</f>
        <v>0</v>
      </c>
      <c r="P3751" s="13">
        <f>IFERROR(ROUND(E3751/L3751,2),0)</f>
        <v>0</v>
      </c>
      <c r="Q3751" s="18" t="s">
        <v>8323</v>
      </c>
      <c r="R3751" t="s">
        <v>8335</v>
      </c>
      <c r="S3751" s="14">
        <f t="shared" si="116"/>
        <v>42291.833287037036</v>
      </c>
      <c r="T3751">
        <f t="shared" si="117"/>
        <v>2015</v>
      </c>
    </row>
    <row r="3752" spans="1:20" ht="48" x14ac:dyDescent="0.2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 s="16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>ROUND(E3752/D3752*100,0)</f>
        <v>0</v>
      </c>
      <c r="P3752" s="13">
        <f>IFERROR(ROUND(E3752/L3752,2),0)</f>
        <v>0</v>
      </c>
      <c r="Q3752" s="18" t="s">
        <v>8321</v>
      </c>
      <c r="R3752" t="s">
        <v>8325</v>
      </c>
      <c r="S3752" s="14">
        <f t="shared" si="116"/>
        <v>42047.394942129627</v>
      </c>
      <c r="T3752">
        <f t="shared" si="117"/>
        <v>2015</v>
      </c>
    </row>
    <row r="3753" spans="1:20" ht="48" x14ac:dyDescent="0.2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 s="16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>ROUND(E3753/D3753*100,0)</f>
        <v>0</v>
      </c>
      <c r="P3753" s="13">
        <f>IFERROR(ROUND(E3753/L3753,2),0)</f>
        <v>0</v>
      </c>
      <c r="Q3753" s="18" t="s">
        <v>8319</v>
      </c>
      <c r="R3753" t="s">
        <v>8345</v>
      </c>
      <c r="S3753" s="14">
        <f t="shared" si="116"/>
        <v>41986.108726851846</v>
      </c>
      <c r="T3753">
        <f t="shared" si="117"/>
        <v>2014</v>
      </c>
    </row>
    <row r="3754" spans="1:20" ht="48" x14ac:dyDescent="0.2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 s="16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>ROUND(E3754/D3754*100,0)</f>
        <v>0</v>
      </c>
      <c r="P3754" s="13">
        <f>IFERROR(ROUND(E3754/L3754,2),0)</f>
        <v>0</v>
      </c>
      <c r="Q3754" s="18" t="s">
        <v>8308</v>
      </c>
      <c r="R3754" t="s">
        <v>8342</v>
      </c>
      <c r="S3754" s="14">
        <f t="shared" si="116"/>
        <v>42328.560613425929</v>
      </c>
      <c r="T3754">
        <f t="shared" si="117"/>
        <v>2015</v>
      </c>
    </row>
    <row r="3755" spans="1:20" ht="48" x14ac:dyDescent="0.2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 s="16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>ROUND(E3755/D3755*100,0)</f>
        <v>0</v>
      </c>
      <c r="P3755" s="13">
        <f>IFERROR(ROUND(E3755/L3755,2),0)</f>
        <v>0</v>
      </c>
      <c r="Q3755" s="18" t="s">
        <v>8323</v>
      </c>
      <c r="R3755" t="s">
        <v>8324</v>
      </c>
      <c r="S3755" s="14">
        <f t="shared" si="116"/>
        <v>42438.779131944444</v>
      </c>
      <c r="T3755">
        <f t="shared" si="117"/>
        <v>2016</v>
      </c>
    </row>
    <row r="3756" spans="1:20" ht="48" x14ac:dyDescent="0.2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 s="1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>ROUND(E3756/D3756*100,0)</f>
        <v>0</v>
      </c>
      <c r="P3756" s="13">
        <f>IFERROR(ROUND(E3756/L3756,2),0)</f>
        <v>0</v>
      </c>
      <c r="Q3756" s="18" t="s">
        <v>8308</v>
      </c>
      <c r="R3756" t="s">
        <v>8342</v>
      </c>
      <c r="S3756" s="14">
        <f t="shared" si="116"/>
        <v>42122.009224537032</v>
      </c>
      <c r="T3756">
        <f t="shared" si="117"/>
        <v>2015</v>
      </c>
    </row>
    <row r="3757" spans="1:20" ht="48" x14ac:dyDescent="0.2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 s="16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>ROUND(E3757/D3757*100,0)</f>
        <v>0</v>
      </c>
      <c r="P3757" s="13">
        <f>IFERROR(ROUND(E3757/L3757,2),0)</f>
        <v>0</v>
      </c>
      <c r="Q3757" s="18" t="s">
        <v>8323</v>
      </c>
      <c r="R3757" t="s">
        <v>8324</v>
      </c>
      <c r="S3757" s="14">
        <f t="shared" si="116"/>
        <v>41843.632523148146</v>
      </c>
      <c r="T3757">
        <f t="shared" si="117"/>
        <v>2014</v>
      </c>
    </row>
    <row r="3758" spans="1:20" ht="48" x14ac:dyDescent="0.2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 s="16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>ROUND(E3758/D3758*100,0)</f>
        <v>0</v>
      </c>
      <c r="P3758" s="13">
        <f>IFERROR(ROUND(E3758/L3758,2),0)</f>
        <v>0</v>
      </c>
      <c r="Q3758" s="18" t="s">
        <v>8323</v>
      </c>
      <c r="R3758" t="s">
        <v>8326</v>
      </c>
      <c r="S3758" s="14">
        <f t="shared" si="116"/>
        <v>42495.722187499996</v>
      </c>
      <c r="T3758">
        <f t="shared" si="117"/>
        <v>2016</v>
      </c>
    </row>
    <row r="3759" spans="1:20" ht="32" x14ac:dyDescent="0.2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 s="16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>ROUND(E3759/D3759*100,0)</f>
        <v>0</v>
      </c>
      <c r="P3759" s="13">
        <f>IFERROR(ROUND(E3759/L3759,2),0)</f>
        <v>0</v>
      </c>
      <c r="Q3759" s="18" t="s">
        <v>8321</v>
      </c>
      <c r="R3759" t="s">
        <v>8337</v>
      </c>
      <c r="S3759" s="14">
        <f t="shared" si="116"/>
        <v>42491.80768518518</v>
      </c>
      <c r="T3759">
        <f t="shared" si="117"/>
        <v>2016</v>
      </c>
    </row>
    <row r="3760" spans="1:20" ht="48" x14ac:dyDescent="0.2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 s="16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>ROUND(E3760/D3760*100,0)</f>
        <v>0</v>
      </c>
      <c r="P3760" s="13">
        <f>IFERROR(ROUND(E3760/L3760,2),0)</f>
        <v>0</v>
      </c>
      <c r="Q3760" s="18" t="s">
        <v>8308</v>
      </c>
      <c r="R3760" t="s">
        <v>8342</v>
      </c>
      <c r="S3760" s="14">
        <f t="shared" si="116"/>
        <v>42143.79415509259</v>
      </c>
      <c r="T3760">
        <f t="shared" si="117"/>
        <v>2015</v>
      </c>
    </row>
    <row r="3761" spans="1:20" ht="48" x14ac:dyDescent="0.2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 s="16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>ROUND(E3761/D3761*100,0)</f>
        <v>0</v>
      </c>
      <c r="P3761" s="13">
        <f>IFERROR(ROUND(E3761/L3761,2),0)</f>
        <v>0</v>
      </c>
      <c r="Q3761" s="18" t="s">
        <v>8321</v>
      </c>
      <c r="R3761" t="s">
        <v>8337</v>
      </c>
      <c r="S3761" s="14">
        <f t="shared" si="116"/>
        <v>42239.573993055557</v>
      </c>
      <c r="T3761">
        <f t="shared" si="117"/>
        <v>2015</v>
      </c>
    </row>
    <row r="3762" spans="1:20" ht="48" x14ac:dyDescent="0.2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 s="16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>ROUND(E3762/D3762*100,0)</f>
        <v>0</v>
      </c>
      <c r="P3762" s="13">
        <f>IFERROR(ROUND(E3762/L3762,2),0)</f>
        <v>0</v>
      </c>
      <c r="Q3762" s="18" t="s">
        <v>8321</v>
      </c>
      <c r="R3762" t="s">
        <v>8325</v>
      </c>
      <c r="S3762" s="14">
        <f t="shared" si="116"/>
        <v>41959.369988425926</v>
      </c>
      <c r="T3762">
        <f t="shared" si="117"/>
        <v>2014</v>
      </c>
    </row>
    <row r="3763" spans="1:20" ht="16" x14ac:dyDescent="0.2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 s="16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>ROUND(E3763/D3763*100,0)</f>
        <v>0</v>
      </c>
      <c r="P3763" s="13">
        <f>IFERROR(ROUND(E3763/L3763,2),0)</f>
        <v>0</v>
      </c>
      <c r="Q3763" s="18" t="s">
        <v>8321</v>
      </c>
      <c r="R3763" t="s">
        <v>8325</v>
      </c>
      <c r="S3763" s="14">
        <f t="shared" si="116"/>
        <v>42031.837546296301</v>
      </c>
      <c r="T3763">
        <f t="shared" si="117"/>
        <v>2015</v>
      </c>
    </row>
    <row r="3764" spans="1:20" ht="48" x14ac:dyDescent="0.2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 s="16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>ROUND(E3764/D3764*100,0)</f>
        <v>0</v>
      </c>
      <c r="P3764" s="13">
        <f>IFERROR(ROUND(E3764/L3764,2),0)</f>
        <v>0</v>
      </c>
      <c r="Q3764" s="18" t="s">
        <v>8321</v>
      </c>
      <c r="R3764" t="s">
        <v>8339</v>
      </c>
      <c r="S3764" s="14">
        <f t="shared" si="116"/>
        <v>42669.594837962963</v>
      </c>
      <c r="T3764">
        <f t="shared" si="117"/>
        <v>2016</v>
      </c>
    </row>
    <row r="3765" spans="1:20" ht="48" x14ac:dyDescent="0.2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 s="16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>ROUND(E3765/D3765*100,0)</f>
        <v>0</v>
      </c>
      <c r="P3765" s="13">
        <f>IFERROR(ROUND(E3765/L3765,2),0)</f>
        <v>0</v>
      </c>
      <c r="Q3765" s="18" t="s">
        <v>8308</v>
      </c>
      <c r="R3765" t="s">
        <v>8342</v>
      </c>
      <c r="S3765" s="14">
        <f t="shared" si="116"/>
        <v>42692.389062500006</v>
      </c>
      <c r="T3765">
        <f t="shared" si="117"/>
        <v>2016</v>
      </c>
    </row>
    <row r="3766" spans="1:20" ht="48" x14ac:dyDescent="0.2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 s="1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>ROUND(E3766/D3766*100,0)</f>
        <v>0</v>
      </c>
      <c r="P3766" s="13">
        <f>IFERROR(ROUND(E3766/L3766,2),0)</f>
        <v>0</v>
      </c>
      <c r="Q3766" s="18" t="s">
        <v>8327</v>
      </c>
      <c r="R3766" t="s">
        <v>8354</v>
      </c>
      <c r="S3766" s="14">
        <f t="shared" si="116"/>
        <v>42007.788680555561</v>
      </c>
      <c r="T3766">
        <f t="shared" si="117"/>
        <v>2015</v>
      </c>
    </row>
    <row r="3767" spans="1:20" ht="48" x14ac:dyDescent="0.2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 s="16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>ROUND(E3767/D3767*100,0)</f>
        <v>0</v>
      </c>
      <c r="P3767" s="13">
        <f>IFERROR(ROUND(E3767/L3767,2),0)</f>
        <v>0</v>
      </c>
      <c r="Q3767" s="18" t="s">
        <v>8311</v>
      </c>
      <c r="R3767" t="s">
        <v>8348</v>
      </c>
      <c r="S3767" s="14">
        <f t="shared" si="116"/>
        <v>42299.926145833335</v>
      </c>
      <c r="T3767">
        <f t="shared" si="117"/>
        <v>2015</v>
      </c>
    </row>
    <row r="3768" spans="1:20" ht="32" x14ac:dyDescent="0.2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 s="16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>ROUND(E3768/D3768*100,0)</f>
        <v>0</v>
      </c>
      <c r="P3768" s="13">
        <f>IFERROR(ROUND(E3768/L3768,2),0)</f>
        <v>0</v>
      </c>
      <c r="Q3768" s="18" t="s">
        <v>8308</v>
      </c>
      <c r="R3768" t="s">
        <v>8342</v>
      </c>
      <c r="S3768" s="14">
        <f t="shared" si="116"/>
        <v>42708.842245370368</v>
      </c>
      <c r="T3768">
        <f t="shared" si="117"/>
        <v>2016</v>
      </c>
    </row>
    <row r="3769" spans="1:20" ht="48" x14ac:dyDescent="0.2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 s="16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>ROUND(E3769/D3769*100,0)</f>
        <v>0</v>
      </c>
      <c r="P3769" s="13">
        <f>IFERROR(ROUND(E3769/L3769,2),0)</f>
        <v>0</v>
      </c>
      <c r="Q3769" s="18" t="s">
        <v>8308</v>
      </c>
      <c r="R3769" t="s">
        <v>8342</v>
      </c>
      <c r="S3769" s="14">
        <f t="shared" si="116"/>
        <v>42444.268101851849</v>
      </c>
      <c r="T3769">
        <f t="shared" si="117"/>
        <v>2016</v>
      </c>
    </row>
    <row r="3770" spans="1:20" ht="32" x14ac:dyDescent="0.2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 s="16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>ROUND(E3770/D3770*100,0)</f>
        <v>0</v>
      </c>
      <c r="P3770" s="13">
        <f>IFERROR(ROUND(E3770/L3770,2),0)</f>
        <v>0</v>
      </c>
      <c r="Q3770" s="18" t="s">
        <v>8323</v>
      </c>
      <c r="R3770" t="s">
        <v>8326</v>
      </c>
      <c r="S3770" s="14">
        <f t="shared" si="116"/>
        <v>42037.986284722225</v>
      </c>
      <c r="T3770">
        <f t="shared" si="117"/>
        <v>2015</v>
      </c>
    </row>
    <row r="3771" spans="1:20" ht="48" x14ac:dyDescent="0.2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 s="16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>ROUND(E3771/D3771*100,0)</f>
        <v>0</v>
      </c>
      <c r="P3771" s="13">
        <f>IFERROR(ROUND(E3771/L3771,2),0)</f>
        <v>0</v>
      </c>
      <c r="Q3771" s="18" t="s">
        <v>8323</v>
      </c>
      <c r="R3771" t="s">
        <v>8324</v>
      </c>
      <c r="S3771" s="14">
        <f t="shared" si="116"/>
        <v>42118.139583333337</v>
      </c>
      <c r="T3771">
        <f t="shared" si="117"/>
        <v>2015</v>
      </c>
    </row>
    <row r="3772" spans="1:20" ht="48" x14ac:dyDescent="0.2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 s="16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>ROUND(E3772/D3772*100,0)</f>
        <v>0</v>
      </c>
      <c r="P3772" s="13">
        <f>IFERROR(ROUND(E3772/L3772,2),0)</f>
        <v>0</v>
      </c>
      <c r="Q3772" s="18" t="s">
        <v>8323</v>
      </c>
      <c r="R3772" t="s">
        <v>8324</v>
      </c>
      <c r="S3772" s="14">
        <f t="shared" si="116"/>
        <v>42433.650590277779</v>
      </c>
      <c r="T3772">
        <f t="shared" si="117"/>
        <v>2016</v>
      </c>
    </row>
    <row r="3773" spans="1:20" ht="48" x14ac:dyDescent="0.2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 s="16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>ROUND(E3773/D3773*100,0)</f>
        <v>0</v>
      </c>
      <c r="P3773" s="13">
        <f>IFERROR(ROUND(E3773/L3773,2),0)</f>
        <v>0</v>
      </c>
      <c r="Q3773" s="18" t="s">
        <v>8308</v>
      </c>
      <c r="R3773" t="s">
        <v>8342</v>
      </c>
      <c r="S3773" s="14">
        <f t="shared" si="116"/>
        <v>42318.616851851853</v>
      </c>
      <c r="T3773">
        <f t="shared" si="117"/>
        <v>2015</v>
      </c>
    </row>
    <row r="3774" spans="1:20" ht="16" x14ac:dyDescent="0.2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 s="16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>ROUND(E3774/D3774*100,0)</f>
        <v>0</v>
      </c>
      <c r="P3774" s="13">
        <f>IFERROR(ROUND(E3774/L3774,2),0)</f>
        <v>0</v>
      </c>
      <c r="Q3774" s="18" t="s">
        <v>8319</v>
      </c>
      <c r="R3774" t="s">
        <v>8357</v>
      </c>
      <c r="S3774" s="14">
        <f t="shared" si="116"/>
        <v>42105.072962962964</v>
      </c>
      <c r="T3774">
        <f t="shared" si="117"/>
        <v>2015</v>
      </c>
    </row>
    <row r="3775" spans="1:20" ht="48" x14ac:dyDescent="0.2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 s="16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>ROUND(E3775/D3775*100,0)</f>
        <v>0</v>
      </c>
      <c r="P3775" s="13">
        <f>IFERROR(ROUND(E3775/L3775,2),0)</f>
        <v>0</v>
      </c>
      <c r="Q3775" s="18" t="s">
        <v>8346</v>
      </c>
      <c r="R3775" t="s">
        <v>8347</v>
      </c>
      <c r="S3775" s="14">
        <f t="shared" si="116"/>
        <v>42047.900960648149</v>
      </c>
      <c r="T3775">
        <f t="shared" si="117"/>
        <v>2015</v>
      </c>
    </row>
    <row r="3776" spans="1:20" ht="48" x14ac:dyDescent="0.2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 s="1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>ROUND(E3776/D3776*100,0)</f>
        <v>0</v>
      </c>
      <c r="P3776" s="13">
        <f>IFERROR(ROUND(E3776/L3776,2),0)</f>
        <v>0</v>
      </c>
      <c r="Q3776" s="18" t="s">
        <v>8316</v>
      </c>
      <c r="R3776" t="s">
        <v>8344</v>
      </c>
      <c r="S3776" s="14">
        <f t="shared" si="116"/>
        <v>42332.908194444448</v>
      </c>
      <c r="T3776">
        <f t="shared" si="117"/>
        <v>2015</v>
      </c>
    </row>
    <row r="3777" spans="1:20" ht="48" x14ac:dyDescent="0.2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 s="16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>ROUND(E3777/D3777*100,0)</f>
        <v>0</v>
      </c>
      <c r="P3777" s="13">
        <f>IFERROR(ROUND(E3777/L3777,2),0)</f>
        <v>0</v>
      </c>
      <c r="Q3777" s="18" t="s">
        <v>8311</v>
      </c>
      <c r="R3777" t="s">
        <v>8348</v>
      </c>
      <c r="S3777" s="14">
        <f t="shared" si="116"/>
        <v>42175.780416666668</v>
      </c>
      <c r="T3777">
        <f t="shared" si="117"/>
        <v>2015</v>
      </c>
    </row>
    <row r="3778" spans="1:20" ht="48" x14ac:dyDescent="0.2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 s="16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>ROUND(E3778/D3778*100,0)</f>
        <v>0</v>
      </c>
      <c r="P3778" s="13">
        <f>IFERROR(ROUND(E3778/L3778,2),0)</f>
        <v>0</v>
      </c>
      <c r="Q3778" s="18" t="s">
        <v>8319</v>
      </c>
      <c r="R3778" t="s">
        <v>8345</v>
      </c>
      <c r="S3778" s="14">
        <f t="shared" si="116"/>
        <v>41822.040497685186</v>
      </c>
      <c r="T3778">
        <f t="shared" si="117"/>
        <v>2014</v>
      </c>
    </row>
    <row r="3779" spans="1:20" ht="48" x14ac:dyDescent="0.2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 s="16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>ROUND(E3779/D3779*100,0)</f>
        <v>0</v>
      </c>
      <c r="P3779" s="13">
        <f>IFERROR(ROUND(E3779/L3779,2),0)</f>
        <v>0</v>
      </c>
      <c r="Q3779" s="18" t="s">
        <v>8311</v>
      </c>
      <c r="R3779" t="s">
        <v>8348</v>
      </c>
      <c r="S3779" s="14">
        <f t="shared" ref="S3779:S3842" si="118">(((J3779/60)/60)/24)+DATE(1970,1,1)</f>
        <v>42312.204814814817</v>
      </c>
      <c r="T3779">
        <f t="shared" ref="T3779:T3842" si="119">YEAR(S3779)</f>
        <v>2015</v>
      </c>
    </row>
    <row r="3780" spans="1:20" ht="32" x14ac:dyDescent="0.2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 s="16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>ROUND(E3780/D3780*100,0)</f>
        <v>0</v>
      </c>
      <c r="P3780" s="13">
        <f>IFERROR(ROUND(E3780/L3780,2),0)</f>
        <v>0</v>
      </c>
      <c r="Q3780" s="18" t="s">
        <v>8319</v>
      </c>
      <c r="R3780" t="s">
        <v>8357</v>
      </c>
      <c r="S3780" s="14">
        <f t="shared" si="118"/>
        <v>41928.015439814815</v>
      </c>
      <c r="T3780">
        <f t="shared" si="119"/>
        <v>2014</v>
      </c>
    </row>
    <row r="3781" spans="1:20" ht="48" x14ac:dyDescent="0.2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 s="16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>ROUND(E3781/D3781*100,0)</f>
        <v>0</v>
      </c>
      <c r="P3781" s="13">
        <f>IFERROR(ROUND(E3781/L3781,2),0)</f>
        <v>0</v>
      </c>
      <c r="Q3781" s="18" t="s">
        <v>8319</v>
      </c>
      <c r="R3781" t="s">
        <v>8345</v>
      </c>
      <c r="S3781" s="14">
        <f t="shared" si="118"/>
        <v>41842.980879629627</v>
      </c>
      <c r="T3781">
        <f t="shared" si="119"/>
        <v>2014</v>
      </c>
    </row>
    <row r="3782" spans="1:20" ht="48" x14ac:dyDescent="0.2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 s="16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>ROUND(E3782/D3782*100,0)</f>
        <v>0</v>
      </c>
      <c r="P3782" s="13">
        <f>IFERROR(ROUND(E3782/L3782,2),0)</f>
        <v>0</v>
      </c>
      <c r="Q3782" s="18" t="s">
        <v>8308</v>
      </c>
      <c r="R3782" t="s">
        <v>8342</v>
      </c>
      <c r="S3782" s="14">
        <f t="shared" si="118"/>
        <v>42717.121377314819</v>
      </c>
      <c r="T3782">
        <f t="shared" si="119"/>
        <v>2016</v>
      </c>
    </row>
    <row r="3783" spans="1:20" ht="48" x14ac:dyDescent="0.2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 s="16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>ROUND(E3783/D3783*100,0)</f>
        <v>0</v>
      </c>
      <c r="P3783" s="13">
        <f>IFERROR(ROUND(E3783/L3783,2),0)</f>
        <v>0</v>
      </c>
      <c r="Q3783" s="18" t="s">
        <v>8321</v>
      </c>
      <c r="R3783" t="s">
        <v>8339</v>
      </c>
      <c r="S3783" s="14">
        <f t="shared" si="118"/>
        <v>42114.726134259254</v>
      </c>
      <c r="T3783">
        <f t="shared" si="119"/>
        <v>2015</v>
      </c>
    </row>
    <row r="3784" spans="1:20" ht="16" x14ac:dyDescent="0.2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 s="16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>ROUND(E3784/D3784*100,0)</f>
        <v>0</v>
      </c>
      <c r="P3784" s="13">
        <f>IFERROR(ROUND(E3784/L3784,2),0)</f>
        <v>0</v>
      </c>
      <c r="Q3784" s="18" t="s">
        <v>8311</v>
      </c>
      <c r="R3784" t="s">
        <v>8349</v>
      </c>
      <c r="S3784" s="14">
        <f t="shared" si="118"/>
        <v>41389.679560185185</v>
      </c>
      <c r="T3784">
        <f t="shared" si="119"/>
        <v>2013</v>
      </c>
    </row>
    <row r="3785" spans="1:20" ht="32" x14ac:dyDescent="0.2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 s="16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>ROUND(E3785/D3785*100,0)</f>
        <v>0</v>
      </c>
      <c r="P3785" s="13">
        <f>IFERROR(ROUND(E3785/L3785,2),0)</f>
        <v>0</v>
      </c>
      <c r="Q3785" s="18" t="s">
        <v>8308</v>
      </c>
      <c r="R3785" t="s">
        <v>8342</v>
      </c>
      <c r="S3785" s="14">
        <f t="shared" si="118"/>
        <v>42237.016388888893</v>
      </c>
      <c r="T3785">
        <f t="shared" si="119"/>
        <v>2015</v>
      </c>
    </row>
    <row r="3786" spans="1:20" ht="48" x14ac:dyDescent="0.2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 s="1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>ROUND(E3786/D3786*100,0)</f>
        <v>0</v>
      </c>
      <c r="P3786" s="13">
        <f>IFERROR(ROUND(E3786/L3786,2),0)</f>
        <v>0</v>
      </c>
      <c r="Q3786" s="18" t="s">
        <v>8308</v>
      </c>
      <c r="R3786" t="s">
        <v>8342</v>
      </c>
      <c r="S3786" s="14">
        <f t="shared" si="118"/>
        <v>41954.838240740741</v>
      </c>
      <c r="T3786">
        <f t="shared" si="119"/>
        <v>2014</v>
      </c>
    </row>
    <row r="3787" spans="1:20" ht="48" x14ac:dyDescent="0.2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 s="16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>ROUND(E3787/D3787*100,0)</f>
        <v>0</v>
      </c>
      <c r="P3787" s="13">
        <f>IFERROR(ROUND(E3787/L3787,2),0)</f>
        <v>0</v>
      </c>
      <c r="Q3787" s="18" t="s">
        <v>8319</v>
      </c>
      <c r="R3787" t="s">
        <v>8345</v>
      </c>
      <c r="S3787" s="14">
        <f t="shared" si="118"/>
        <v>42077.119409722218</v>
      </c>
      <c r="T3787">
        <f t="shared" si="119"/>
        <v>2015</v>
      </c>
    </row>
    <row r="3788" spans="1:20" ht="48" x14ac:dyDescent="0.2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 s="16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>ROUND(E3788/D3788*100,0)</f>
        <v>0</v>
      </c>
      <c r="P3788" s="13">
        <f>IFERROR(ROUND(E3788/L3788,2),0)</f>
        <v>0</v>
      </c>
      <c r="Q3788" s="18" t="s">
        <v>8319</v>
      </c>
      <c r="R3788" t="s">
        <v>8345</v>
      </c>
      <c r="S3788" s="14">
        <f t="shared" si="118"/>
        <v>41892.974803240737</v>
      </c>
      <c r="T3788">
        <f t="shared" si="119"/>
        <v>2014</v>
      </c>
    </row>
    <row r="3789" spans="1:20" ht="48" x14ac:dyDescent="0.2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 s="16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>ROUND(E3789/D3789*100,0)</f>
        <v>0</v>
      </c>
      <c r="P3789" s="13">
        <f>IFERROR(ROUND(E3789/L3789,2),0)</f>
        <v>0</v>
      </c>
      <c r="Q3789" s="18" t="s">
        <v>8323</v>
      </c>
      <c r="R3789" t="s">
        <v>8326</v>
      </c>
      <c r="S3789" s="14">
        <f t="shared" si="118"/>
        <v>41922.535185185188</v>
      </c>
      <c r="T3789">
        <f t="shared" si="119"/>
        <v>2014</v>
      </c>
    </row>
    <row r="3790" spans="1:20" ht="48" x14ac:dyDescent="0.2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 s="16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>ROUND(E3790/D3790*100,0)</f>
        <v>0</v>
      </c>
      <c r="P3790" s="13">
        <f>IFERROR(ROUND(E3790/L3790,2),0)</f>
        <v>0</v>
      </c>
      <c r="Q3790" s="18" t="s">
        <v>8323</v>
      </c>
      <c r="R3790" t="s">
        <v>8335</v>
      </c>
      <c r="S3790" s="14">
        <f t="shared" si="118"/>
        <v>42615.346817129626</v>
      </c>
      <c r="T3790">
        <f t="shared" si="119"/>
        <v>2016</v>
      </c>
    </row>
    <row r="3791" spans="1:20" ht="48" x14ac:dyDescent="0.2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 s="16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>ROUND(E3791/D3791*100,0)</f>
        <v>0</v>
      </c>
      <c r="P3791" s="13">
        <f>IFERROR(ROUND(E3791/L3791,2),0)</f>
        <v>0</v>
      </c>
      <c r="Q3791" s="18" t="s">
        <v>8323</v>
      </c>
      <c r="R3791" t="s">
        <v>8335</v>
      </c>
      <c r="S3791" s="14">
        <f t="shared" si="118"/>
        <v>42373.983449074076</v>
      </c>
      <c r="T3791">
        <f t="shared" si="119"/>
        <v>2016</v>
      </c>
    </row>
    <row r="3792" spans="1:20" ht="48" x14ac:dyDescent="0.2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 s="16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>ROUND(E3792/D3792*100,0)</f>
        <v>0</v>
      </c>
      <c r="P3792" s="13">
        <f>IFERROR(ROUND(E3792/L3792,2),0)</f>
        <v>0</v>
      </c>
      <c r="Q3792" s="18" t="s">
        <v>8323</v>
      </c>
      <c r="R3792" t="s">
        <v>8326</v>
      </c>
      <c r="S3792" s="14">
        <f t="shared" si="118"/>
        <v>41829.325497685182</v>
      </c>
      <c r="T3792">
        <f t="shared" si="119"/>
        <v>2014</v>
      </c>
    </row>
    <row r="3793" spans="1:20" ht="48" x14ac:dyDescent="0.2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 s="16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>ROUND(E3793/D3793*100,0)</f>
        <v>0</v>
      </c>
      <c r="P3793" s="13">
        <f>IFERROR(ROUND(E3793/L3793,2),0)</f>
        <v>0</v>
      </c>
      <c r="Q3793" s="18" t="s">
        <v>8321</v>
      </c>
      <c r="R3793" t="s">
        <v>8325</v>
      </c>
      <c r="S3793" s="14">
        <f t="shared" si="118"/>
        <v>42164.893993055557</v>
      </c>
      <c r="T3793">
        <f t="shared" si="119"/>
        <v>2015</v>
      </c>
    </row>
    <row r="3794" spans="1:20" ht="32" x14ac:dyDescent="0.2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 s="16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ROUND(E3794/D3794*100,0)</f>
        <v>0</v>
      </c>
      <c r="P3794" s="13">
        <f>IFERROR(ROUND(E3794/L3794,2),0)</f>
        <v>0</v>
      </c>
      <c r="Q3794" s="18" t="s">
        <v>8308</v>
      </c>
      <c r="R3794" t="s">
        <v>8342</v>
      </c>
      <c r="S3794" s="14">
        <f t="shared" si="118"/>
        <v>42264.620115740734</v>
      </c>
      <c r="T3794">
        <f t="shared" si="119"/>
        <v>2015</v>
      </c>
    </row>
    <row r="3795" spans="1:20" ht="48" x14ac:dyDescent="0.2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 s="16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>ROUND(E3795/D3795*100,0)</f>
        <v>0</v>
      </c>
      <c r="P3795" s="13">
        <f>IFERROR(ROUND(E3795/L3795,2),0)</f>
        <v>0</v>
      </c>
      <c r="Q3795" s="18" t="s">
        <v>8321</v>
      </c>
      <c r="R3795" t="s">
        <v>8325</v>
      </c>
      <c r="S3795" s="14">
        <f t="shared" si="118"/>
        <v>42713.962499999994</v>
      </c>
      <c r="T3795">
        <f t="shared" si="119"/>
        <v>2016</v>
      </c>
    </row>
    <row r="3796" spans="1:20" ht="48" x14ac:dyDescent="0.2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 s="1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>ROUND(E3796/D3796*100,0)</f>
        <v>0</v>
      </c>
      <c r="P3796" s="13">
        <f>IFERROR(ROUND(E3796/L3796,2),0)</f>
        <v>0</v>
      </c>
      <c r="Q3796" s="18" t="s">
        <v>8321</v>
      </c>
      <c r="R3796" t="s">
        <v>8325</v>
      </c>
      <c r="S3796" s="14">
        <f t="shared" si="118"/>
        <v>42165.922858796301</v>
      </c>
      <c r="T3796">
        <f t="shared" si="119"/>
        <v>2015</v>
      </c>
    </row>
    <row r="3797" spans="1:20" ht="48" x14ac:dyDescent="0.2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 s="16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>ROUND(E3797/D3797*100,0)</f>
        <v>0</v>
      </c>
      <c r="P3797" s="13">
        <f>IFERROR(ROUND(E3797/L3797,2),0)</f>
        <v>0</v>
      </c>
      <c r="Q3797" s="18" t="s">
        <v>8308</v>
      </c>
      <c r="R3797" t="s">
        <v>8342</v>
      </c>
      <c r="S3797" s="14">
        <f t="shared" si="118"/>
        <v>42165.785289351858</v>
      </c>
      <c r="T3797">
        <f t="shared" si="119"/>
        <v>2015</v>
      </c>
    </row>
    <row r="3798" spans="1:20" ht="48" x14ac:dyDescent="0.2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 s="16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>ROUND(E3798/D3798*100,0)</f>
        <v>0</v>
      </c>
      <c r="P3798" s="13">
        <f>IFERROR(ROUND(E3798/L3798,2),0)</f>
        <v>0</v>
      </c>
      <c r="Q3798" s="18" t="s">
        <v>8308</v>
      </c>
      <c r="R3798" t="s">
        <v>8342</v>
      </c>
      <c r="S3798" s="14">
        <f t="shared" si="118"/>
        <v>42790.895567129628</v>
      </c>
      <c r="T3798">
        <f t="shared" si="119"/>
        <v>2017</v>
      </c>
    </row>
    <row r="3799" spans="1:20" ht="32" x14ac:dyDescent="0.2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 s="16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>ROUND(E3799/D3799*100,0)</f>
        <v>0</v>
      </c>
      <c r="P3799" s="13">
        <f>IFERROR(ROUND(E3799/L3799,2),0)</f>
        <v>0</v>
      </c>
      <c r="Q3799" s="18" t="s">
        <v>8316</v>
      </c>
      <c r="R3799" t="s">
        <v>8334</v>
      </c>
      <c r="S3799" s="14">
        <f t="shared" si="118"/>
        <v>40799.872685185182</v>
      </c>
      <c r="T3799">
        <f t="shared" si="119"/>
        <v>2011</v>
      </c>
    </row>
    <row r="3800" spans="1:20" ht="48" x14ac:dyDescent="0.2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 s="16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>ROUND(E3800/D3800*100,0)</f>
        <v>0</v>
      </c>
      <c r="P3800" s="13">
        <f>IFERROR(ROUND(E3800/L3800,2),0)</f>
        <v>0</v>
      </c>
      <c r="Q3800" s="18" t="s">
        <v>8319</v>
      </c>
      <c r="R3800" t="s">
        <v>8345</v>
      </c>
      <c r="S3800" s="14">
        <f t="shared" si="118"/>
        <v>41871.972025462965</v>
      </c>
      <c r="T3800">
        <f t="shared" si="119"/>
        <v>2014</v>
      </c>
    </row>
    <row r="3801" spans="1:20" ht="48" x14ac:dyDescent="0.2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 s="16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>ROUND(E3801/D3801*100,0)</f>
        <v>0</v>
      </c>
      <c r="P3801" s="13">
        <f>IFERROR(ROUND(E3801/L3801,2),0)</f>
        <v>0</v>
      </c>
      <c r="Q3801" s="18" t="s">
        <v>8319</v>
      </c>
      <c r="R3801" t="s">
        <v>8345</v>
      </c>
      <c r="S3801" s="14">
        <f t="shared" si="118"/>
        <v>42224.102581018517</v>
      </c>
      <c r="T3801">
        <f t="shared" si="119"/>
        <v>2015</v>
      </c>
    </row>
    <row r="3802" spans="1:20" ht="48" x14ac:dyDescent="0.2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 s="16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>ROUND(E3802/D3802*100,0)</f>
        <v>0</v>
      </c>
      <c r="P3802" s="13">
        <f>IFERROR(ROUND(E3802/L3802,2),0)</f>
        <v>0</v>
      </c>
      <c r="Q3802" s="18" t="s">
        <v>8327</v>
      </c>
      <c r="R3802" t="s">
        <v>8354</v>
      </c>
      <c r="S3802" s="14">
        <f t="shared" si="118"/>
        <v>41125.283159722225</v>
      </c>
      <c r="T3802">
        <f t="shared" si="119"/>
        <v>2012</v>
      </c>
    </row>
    <row r="3803" spans="1:20" ht="48" x14ac:dyDescent="0.2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 s="16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>ROUND(E3803/D3803*100,0)</f>
        <v>0</v>
      </c>
      <c r="P3803" s="13">
        <f>IFERROR(ROUND(E3803/L3803,2),0)</f>
        <v>0</v>
      </c>
      <c r="Q3803" s="18" t="s">
        <v>8311</v>
      </c>
      <c r="R3803" t="s">
        <v>8348</v>
      </c>
      <c r="S3803" s="14">
        <f t="shared" si="118"/>
        <v>42795.696145833332</v>
      </c>
      <c r="T3803">
        <f t="shared" si="119"/>
        <v>2017</v>
      </c>
    </row>
    <row r="3804" spans="1:20" ht="48" x14ac:dyDescent="0.2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 s="16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>ROUND(E3804/D3804*100,0)</f>
        <v>0</v>
      </c>
      <c r="P3804" s="13">
        <f>IFERROR(ROUND(E3804/L3804,2),0)</f>
        <v>0</v>
      </c>
      <c r="Q3804" s="18" t="s">
        <v>8308</v>
      </c>
      <c r="R3804" t="s">
        <v>8342</v>
      </c>
      <c r="S3804" s="14">
        <f t="shared" si="118"/>
        <v>42380.812627314815</v>
      </c>
      <c r="T3804">
        <f t="shared" si="119"/>
        <v>2016</v>
      </c>
    </row>
    <row r="3805" spans="1:20" ht="48" x14ac:dyDescent="0.2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 s="16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>ROUND(E3805/D3805*100,0)</f>
        <v>0</v>
      </c>
      <c r="P3805" s="13">
        <f>IFERROR(ROUND(E3805/L3805,2),0)</f>
        <v>0</v>
      </c>
      <c r="Q3805" s="18" t="s">
        <v>8323</v>
      </c>
      <c r="R3805" t="s">
        <v>8324</v>
      </c>
      <c r="S3805" s="14">
        <f t="shared" si="118"/>
        <v>41851.636388888888</v>
      </c>
      <c r="T3805">
        <f t="shared" si="119"/>
        <v>2014</v>
      </c>
    </row>
    <row r="3806" spans="1:20" ht="32" hidden="1" x14ac:dyDescent="0.2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 s="1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>ROUND(E3806/D3806*100,0)</f>
        <v>0</v>
      </c>
      <c r="P3806" s="13">
        <f>IFERROR(ROUND(E3806/L3806,2),0)</f>
        <v>0</v>
      </c>
      <c r="Q3806" s="18" t="s">
        <v>8323</v>
      </c>
      <c r="R3806" t="s">
        <v>8326</v>
      </c>
      <c r="S3806" s="14">
        <f t="shared" si="118"/>
        <v>42762.040902777779</v>
      </c>
      <c r="T3806">
        <f t="shared" si="119"/>
        <v>2017</v>
      </c>
    </row>
    <row r="3807" spans="1:20" ht="48" x14ac:dyDescent="0.2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 s="16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>ROUND(E3807/D3807*100,0)</f>
        <v>0</v>
      </c>
      <c r="P3807" s="13">
        <f>IFERROR(ROUND(E3807/L3807,2),0)</f>
        <v>0</v>
      </c>
      <c r="Q3807" s="18" t="s">
        <v>8323</v>
      </c>
      <c r="R3807" t="s">
        <v>8335</v>
      </c>
      <c r="S3807" s="14">
        <f t="shared" si="118"/>
        <v>42285.143969907411</v>
      </c>
      <c r="T3807">
        <f t="shared" si="119"/>
        <v>2015</v>
      </c>
    </row>
    <row r="3808" spans="1:20" ht="48" x14ac:dyDescent="0.2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 s="16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>ROUND(E3808/D3808*100,0)</f>
        <v>0</v>
      </c>
      <c r="P3808" s="13">
        <f>IFERROR(ROUND(E3808/L3808,2),0)</f>
        <v>0</v>
      </c>
      <c r="Q3808" s="18" t="s">
        <v>8323</v>
      </c>
      <c r="R3808" t="s">
        <v>8326</v>
      </c>
      <c r="S3808" s="14">
        <f t="shared" si="118"/>
        <v>41774.651203703703</v>
      </c>
      <c r="T3808">
        <f t="shared" si="119"/>
        <v>2014</v>
      </c>
    </row>
    <row r="3809" spans="1:20" ht="48" x14ac:dyDescent="0.2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 s="16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>ROUND(E3809/D3809*100,0)</f>
        <v>0</v>
      </c>
      <c r="P3809" s="13">
        <f>IFERROR(ROUND(E3809/L3809,2),0)</f>
        <v>0</v>
      </c>
      <c r="Q3809" s="18" t="s">
        <v>8319</v>
      </c>
      <c r="R3809" t="s">
        <v>8357</v>
      </c>
      <c r="S3809" s="14">
        <f t="shared" si="118"/>
        <v>41942.653379629628</v>
      </c>
      <c r="T3809">
        <f t="shared" si="119"/>
        <v>2014</v>
      </c>
    </row>
    <row r="3810" spans="1:20" ht="48" x14ac:dyDescent="0.2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 s="16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>ROUND(E3810/D3810*100,0)</f>
        <v>0</v>
      </c>
      <c r="P3810" s="13">
        <f>IFERROR(ROUND(E3810/L3810,2),0)</f>
        <v>0</v>
      </c>
      <c r="Q3810" s="18" t="s">
        <v>8321</v>
      </c>
      <c r="R3810" t="s">
        <v>8337</v>
      </c>
      <c r="S3810" s="14">
        <f t="shared" si="118"/>
        <v>41882.937303240738</v>
      </c>
      <c r="T3810">
        <f t="shared" si="119"/>
        <v>2014</v>
      </c>
    </row>
    <row r="3811" spans="1:20" ht="48" x14ac:dyDescent="0.2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 s="16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>ROUND(E3811/D3811*100,0)</f>
        <v>0</v>
      </c>
      <c r="P3811" s="13">
        <f>IFERROR(ROUND(E3811/L3811,2),0)</f>
        <v>0</v>
      </c>
      <c r="Q3811" s="18" t="s">
        <v>8321</v>
      </c>
      <c r="R3811" t="s">
        <v>8339</v>
      </c>
      <c r="S3811" s="14">
        <f t="shared" si="118"/>
        <v>41634.715173611112</v>
      </c>
      <c r="T3811">
        <f t="shared" si="119"/>
        <v>2013</v>
      </c>
    </row>
    <row r="3812" spans="1:20" ht="48" x14ac:dyDescent="0.2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 s="16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>ROUND(E3812/D3812*100,0)</f>
        <v>0</v>
      </c>
      <c r="P3812" s="13">
        <f>IFERROR(ROUND(E3812/L3812,2),0)</f>
        <v>0</v>
      </c>
      <c r="Q3812" s="18" t="s">
        <v>8321</v>
      </c>
      <c r="R3812" t="s">
        <v>8339</v>
      </c>
      <c r="S3812" s="14">
        <f t="shared" si="118"/>
        <v>41837.767500000002</v>
      </c>
      <c r="T3812">
        <f t="shared" si="119"/>
        <v>2014</v>
      </c>
    </row>
    <row r="3813" spans="1:20" ht="32" x14ac:dyDescent="0.2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 s="16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>ROUND(E3813/D3813*100,0)</f>
        <v>0</v>
      </c>
      <c r="P3813" s="13">
        <f>IFERROR(ROUND(E3813/L3813,2),0)</f>
        <v>0</v>
      </c>
      <c r="Q3813" s="18" t="s">
        <v>8308</v>
      </c>
      <c r="R3813" t="s">
        <v>8342</v>
      </c>
      <c r="S3813" s="14">
        <f t="shared" si="118"/>
        <v>42303.659317129626</v>
      </c>
      <c r="T3813">
        <f t="shared" si="119"/>
        <v>2015</v>
      </c>
    </row>
    <row r="3814" spans="1:20" ht="32" x14ac:dyDescent="0.2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 s="16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>ROUND(E3814/D3814*100,0)</f>
        <v>0</v>
      </c>
      <c r="P3814" s="13">
        <f>IFERROR(ROUND(E3814/L3814,2),0)</f>
        <v>0</v>
      </c>
      <c r="Q3814" s="18" t="s">
        <v>8327</v>
      </c>
      <c r="R3814" t="s">
        <v>8350</v>
      </c>
      <c r="S3814" s="14">
        <f t="shared" si="118"/>
        <v>41013.822858796295</v>
      </c>
      <c r="T3814">
        <f t="shared" si="119"/>
        <v>2012</v>
      </c>
    </row>
    <row r="3815" spans="1:20" ht="48" x14ac:dyDescent="0.2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 s="16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>ROUND(E3815/D3815*100,0)</f>
        <v>0</v>
      </c>
      <c r="P3815" s="13">
        <f>IFERROR(ROUND(E3815/L3815,2),0)</f>
        <v>0</v>
      </c>
      <c r="Q3815" s="18" t="s">
        <v>8313</v>
      </c>
      <c r="R3815" t="s">
        <v>8355</v>
      </c>
      <c r="S3815" s="14">
        <f t="shared" si="118"/>
        <v>42188.252199074079</v>
      </c>
      <c r="T3815">
        <f t="shared" si="119"/>
        <v>2015</v>
      </c>
    </row>
    <row r="3816" spans="1:20" ht="48" x14ac:dyDescent="0.2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 s="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>ROUND(E3816/D3816*100,0)</f>
        <v>0</v>
      </c>
      <c r="P3816" s="13">
        <f>IFERROR(ROUND(E3816/L3816,2),0)</f>
        <v>0</v>
      </c>
      <c r="Q3816" s="18" t="s">
        <v>8319</v>
      </c>
      <c r="R3816" t="s">
        <v>8345</v>
      </c>
      <c r="S3816" s="14">
        <f t="shared" si="118"/>
        <v>42164.170046296291</v>
      </c>
      <c r="T3816">
        <f t="shared" si="119"/>
        <v>2015</v>
      </c>
    </row>
    <row r="3817" spans="1:20" ht="48" x14ac:dyDescent="0.2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 s="16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>ROUND(E3817/D3817*100,0)</f>
        <v>0</v>
      </c>
      <c r="P3817" s="13">
        <f>IFERROR(ROUND(E3817/L3817,2),0)</f>
        <v>0</v>
      </c>
      <c r="Q3817" s="18" t="s">
        <v>8319</v>
      </c>
      <c r="R3817" t="s">
        <v>8357</v>
      </c>
      <c r="S3817" s="14">
        <f t="shared" si="118"/>
        <v>41835.951782407406</v>
      </c>
      <c r="T3817">
        <f t="shared" si="119"/>
        <v>2014</v>
      </c>
    </row>
    <row r="3818" spans="1:20" ht="32" x14ac:dyDescent="0.2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 s="16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>ROUND(E3818/D3818*100,0)</f>
        <v>0</v>
      </c>
      <c r="P3818" s="13">
        <f>IFERROR(ROUND(E3818/L3818,2),0)</f>
        <v>0</v>
      </c>
      <c r="Q3818" s="18" t="s">
        <v>8319</v>
      </c>
      <c r="R3818" t="s">
        <v>8345</v>
      </c>
      <c r="S3818" s="14">
        <f t="shared" si="118"/>
        <v>42155.139479166668</v>
      </c>
      <c r="T3818">
        <f t="shared" si="119"/>
        <v>2015</v>
      </c>
    </row>
    <row r="3819" spans="1:20" ht="48" x14ac:dyDescent="0.2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 s="16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>ROUND(E3819/D3819*100,0)</f>
        <v>0</v>
      </c>
      <c r="P3819" s="13">
        <f>IFERROR(ROUND(E3819/L3819,2),0)</f>
        <v>0</v>
      </c>
      <c r="Q3819" s="18" t="s">
        <v>8323</v>
      </c>
      <c r="R3819" t="s">
        <v>8326</v>
      </c>
      <c r="S3819" s="14">
        <f t="shared" si="118"/>
        <v>42325.920717592591</v>
      </c>
      <c r="T3819">
        <f t="shared" si="119"/>
        <v>2015</v>
      </c>
    </row>
    <row r="3820" spans="1:20" ht="48" x14ac:dyDescent="0.2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 s="16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>ROUND(E3820/D3820*100,0)</f>
        <v>0</v>
      </c>
      <c r="P3820" s="13">
        <f>IFERROR(ROUND(E3820/L3820,2),0)</f>
        <v>0</v>
      </c>
      <c r="Q3820" s="18" t="s">
        <v>8323</v>
      </c>
      <c r="R3820" t="s">
        <v>8326</v>
      </c>
      <c r="S3820" s="14">
        <f t="shared" si="118"/>
        <v>42675.262962962966</v>
      </c>
      <c r="T3820">
        <f t="shared" si="119"/>
        <v>2016</v>
      </c>
    </row>
    <row r="3821" spans="1:20" ht="48" x14ac:dyDescent="0.2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 s="16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>ROUND(E3821/D3821*100,0)</f>
        <v>0</v>
      </c>
      <c r="P3821" s="13">
        <f>IFERROR(ROUND(E3821/L3821,2),0)</f>
        <v>0</v>
      </c>
      <c r="Q3821" s="18" t="s">
        <v>8323</v>
      </c>
      <c r="R3821" t="s">
        <v>8326</v>
      </c>
      <c r="S3821" s="14">
        <f t="shared" si="118"/>
        <v>42322.025115740747</v>
      </c>
      <c r="T3821">
        <f t="shared" si="119"/>
        <v>2015</v>
      </c>
    </row>
    <row r="3822" spans="1:20" ht="48" x14ac:dyDescent="0.2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 s="16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>ROUND(E3822/D3822*100,0)</f>
        <v>0</v>
      </c>
      <c r="P3822" s="13">
        <f>IFERROR(ROUND(E3822/L3822,2),0)</f>
        <v>0</v>
      </c>
      <c r="Q3822" s="18" t="s">
        <v>8323</v>
      </c>
      <c r="R3822" t="s">
        <v>8326</v>
      </c>
      <c r="S3822" s="14">
        <f t="shared" si="118"/>
        <v>42700.804756944446</v>
      </c>
      <c r="T3822">
        <f t="shared" si="119"/>
        <v>2016</v>
      </c>
    </row>
    <row r="3823" spans="1:20" ht="48" x14ac:dyDescent="0.2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 s="16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>ROUND(E3823/D3823*100,0)</f>
        <v>0</v>
      </c>
      <c r="P3823" s="13">
        <f>IFERROR(ROUND(E3823/L3823,2),0)</f>
        <v>0</v>
      </c>
      <c r="Q3823" s="18" t="s">
        <v>8311</v>
      </c>
      <c r="R3823" t="s">
        <v>8356</v>
      </c>
      <c r="S3823" s="14">
        <f t="shared" si="118"/>
        <v>41257.531712962962</v>
      </c>
      <c r="T3823">
        <f t="shared" si="119"/>
        <v>2012</v>
      </c>
    </row>
    <row r="3824" spans="1:20" ht="48" x14ac:dyDescent="0.2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 s="16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>ROUND(E3824/D3824*100,0)</f>
        <v>0</v>
      </c>
      <c r="P3824" s="13">
        <f>IFERROR(ROUND(E3824/L3824,2),0)</f>
        <v>0</v>
      </c>
      <c r="Q3824" s="18" t="s">
        <v>8319</v>
      </c>
      <c r="R3824" t="s">
        <v>8345</v>
      </c>
      <c r="S3824" s="14">
        <f t="shared" si="118"/>
        <v>42122.629502314812</v>
      </c>
      <c r="T3824">
        <f t="shared" si="119"/>
        <v>2015</v>
      </c>
    </row>
    <row r="3825" spans="1:20" ht="48" x14ac:dyDescent="0.2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 s="16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>ROUND(E3825/D3825*100,0)</f>
        <v>0</v>
      </c>
      <c r="P3825" s="13">
        <f>IFERROR(ROUND(E3825/L3825,2),0)</f>
        <v>0</v>
      </c>
      <c r="Q3825" s="18" t="s">
        <v>8323</v>
      </c>
      <c r="R3825" t="s">
        <v>8326</v>
      </c>
      <c r="S3825" s="14">
        <f t="shared" si="118"/>
        <v>42550.048449074078</v>
      </c>
      <c r="T3825">
        <f t="shared" si="119"/>
        <v>2016</v>
      </c>
    </row>
    <row r="3826" spans="1:20" ht="48" x14ac:dyDescent="0.2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 s="1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>ROUND(E3826/D3826*100,0)</f>
        <v>0</v>
      </c>
      <c r="P3826" s="13">
        <f>IFERROR(ROUND(E3826/L3826,2),0)</f>
        <v>0</v>
      </c>
      <c r="Q3826" s="18" t="s">
        <v>8311</v>
      </c>
      <c r="R3826" t="s">
        <v>8352</v>
      </c>
      <c r="S3826" s="14">
        <f t="shared" si="118"/>
        <v>41289.999641203707</v>
      </c>
      <c r="T3826">
        <f t="shared" si="119"/>
        <v>2013</v>
      </c>
    </row>
    <row r="3827" spans="1:20" ht="32" x14ac:dyDescent="0.2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 s="16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>ROUND(E3827/D3827*100,0)</f>
        <v>0</v>
      </c>
      <c r="P3827" s="13">
        <f>IFERROR(ROUND(E3827/L3827,2),0)</f>
        <v>0</v>
      </c>
      <c r="Q3827" s="18" t="s">
        <v>8321</v>
      </c>
      <c r="R3827" t="s">
        <v>8325</v>
      </c>
      <c r="S3827" s="14">
        <f t="shared" si="118"/>
        <v>42351.658842592587</v>
      </c>
      <c r="T3827">
        <f t="shared" si="119"/>
        <v>2015</v>
      </c>
    </row>
    <row r="3828" spans="1:20" ht="32" x14ac:dyDescent="0.2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 s="16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>ROUND(E3828/D3828*100,0)</f>
        <v>0</v>
      </c>
      <c r="P3828" s="13">
        <f>IFERROR(ROUND(E3828/L3828,2),0)</f>
        <v>0</v>
      </c>
      <c r="Q3828" s="18" t="s">
        <v>8327</v>
      </c>
      <c r="R3828" t="s">
        <v>8350</v>
      </c>
      <c r="S3828" s="14">
        <f t="shared" si="118"/>
        <v>41681.189699074072</v>
      </c>
      <c r="T3828">
        <f t="shared" si="119"/>
        <v>2014</v>
      </c>
    </row>
    <row r="3829" spans="1:20" ht="48" x14ac:dyDescent="0.2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 s="16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>ROUND(E3829/D3829*100,0)</f>
        <v>0</v>
      </c>
      <c r="P3829" s="13">
        <f>IFERROR(ROUND(E3829/L3829,2),0)</f>
        <v>0</v>
      </c>
      <c r="Q3829" s="18" t="s">
        <v>8313</v>
      </c>
      <c r="R3829" t="s">
        <v>8351</v>
      </c>
      <c r="S3829" s="14">
        <f t="shared" si="118"/>
        <v>42603.354131944448</v>
      </c>
      <c r="T3829">
        <f t="shared" si="119"/>
        <v>2016</v>
      </c>
    </row>
    <row r="3830" spans="1:20" ht="32" x14ac:dyDescent="0.2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 s="16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>ROUND(E3830/D3830*100,0)</f>
        <v>0</v>
      </c>
      <c r="P3830" s="13">
        <f>IFERROR(ROUND(E3830/L3830,2),0)</f>
        <v>0</v>
      </c>
      <c r="Q3830" s="18" t="s">
        <v>8313</v>
      </c>
      <c r="R3830" t="s">
        <v>8314</v>
      </c>
      <c r="S3830" s="14">
        <f t="shared" si="118"/>
        <v>42067.234375</v>
      </c>
      <c r="T3830">
        <f t="shared" si="119"/>
        <v>2015</v>
      </c>
    </row>
    <row r="3831" spans="1:20" ht="48" x14ac:dyDescent="0.2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 s="16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>ROUND(E3831/D3831*100,0)</f>
        <v>0</v>
      </c>
      <c r="P3831" s="13">
        <f>IFERROR(ROUND(E3831/L3831,2),0)</f>
        <v>0</v>
      </c>
      <c r="Q3831" s="18" t="s">
        <v>8316</v>
      </c>
      <c r="R3831" t="s">
        <v>8334</v>
      </c>
      <c r="S3831" s="14">
        <f t="shared" si="118"/>
        <v>41927.235636574071</v>
      </c>
      <c r="T3831">
        <f t="shared" si="119"/>
        <v>2014</v>
      </c>
    </row>
    <row r="3832" spans="1:20" ht="48" x14ac:dyDescent="0.2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 s="16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>ROUND(E3832/D3832*100,0)</f>
        <v>0</v>
      </c>
      <c r="P3832" s="13">
        <f>IFERROR(ROUND(E3832/L3832,2),0)</f>
        <v>0</v>
      </c>
      <c r="Q3832" s="18" t="s">
        <v>8319</v>
      </c>
      <c r="R3832" t="s">
        <v>8345</v>
      </c>
      <c r="S3832" s="14">
        <f t="shared" si="118"/>
        <v>42342.03943287037</v>
      </c>
      <c r="T3832">
        <f t="shared" si="119"/>
        <v>2015</v>
      </c>
    </row>
    <row r="3833" spans="1:20" ht="64" x14ac:dyDescent="0.2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 s="16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>ROUND(E3833/D3833*100,0)</f>
        <v>0</v>
      </c>
      <c r="P3833" s="13">
        <f>IFERROR(ROUND(E3833/L3833,2),0)</f>
        <v>0</v>
      </c>
      <c r="Q3833" s="18" t="s">
        <v>8319</v>
      </c>
      <c r="R3833" t="s">
        <v>8345</v>
      </c>
      <c r="S3833" s="14">
        <f t="shared" si="118"/>
        <v>42224.408275462964</v>
      </c>
      <c r="T3833">
        <f t="shared" si="119"/>
        <v>2015</v>
      </c>
    </row>
    <row r="3834" spans="1:20" ht="48" x14ac:dyDescent="0.2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 s="16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>ROUND(E3834/D3834*100,0)</f>
        <v>0</v>
      </c>
      <c r="P3834" s="13">
        <f>IFERROR(ROUND(E3834/L3834,2),0)</f>
        <v>0</v>
      </c>
      <c r="Q3834" s="18" t="s">
        <v>8319</v>
      </c>
      <c r="R3834" t="s">
        <v>8345</v>
      </c>
      <c r="S3834" s="14">
        <f t="shared" si="118"/>
        <v>41830.820567129631</v>
      </c>
      <c r="T3834">
        <f t="shared" si="119"/>
        <v>2014</v>
      </c>
    </row>
    <row r="3835" spans="1:20" ht="48" x14ac:dyDescent="0.2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 s="16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>ROUND(E3835/D3835*100,0)</f>
        <v>0</v>
      </c>
      <c r="P3835" s="13">
        <f>IFERROR(ROUND(E3835/L3835,2),0)</f>
        <v>0</v>
      </c>
      <c r="Q3835" s="18" t="s">
        <v>8319</v>
      </c>
      <c r="R3835" t="s">
        <v>8345</v>
      </c>
      <c r="S3835" s="14">
        <f t="shared" si="118"/>
        <v>42154.64025462963</v>
      </c>
      <c r="T3835">
        <f t="shared" si="119"/>
        <v>2015</v>
      </c>
    </row>
    <row r="3836" spans="1:20" ht="48" x14ac:dyDescent="0.2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 s="1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>ROUND(E3836/D3836*100,0)</f>
        <v>0</v>
      </c>
      <c r="P3836" s="13">
        <f>IFERROR(ROUND(E3836/L3836,2),0)</f>
        <v>0</v>
      </c>
      <c r="Q3836" s="18" t="s">
        <v>8323</v>
      </c>
      <c r="R3836" t="s">
        <v>8324</v>
      </c>
      <c r="S3836" s="14">
        <f t="shared" si="118"/>
        <v>42790.583368055552</v>
      </c>
      <c r="T3836">
        <f t="shared" si="119"/>
        <v>2017</v>
      </c>
    </row>
    <row r="3837" spans="1:20" ht="48" x14ac:dyDescent="0.2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 s="16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>ROUND(E3837/D3837*100,0)</f>
        <v>0</v>
      </c>
      <c r="P3837" s="13">
        <f>IFERROR(ROUND(E3837/L3837,2),0)</f>
        <v>0</v>
      </c>
      <c r="Q3837" s="18" t="s">
        <v>8323</v>
      </c>
      <c r="R3837" t="s">
        <v>8335</v>
      </c>
      <c r="S3837" s="14">
        <f t="shared" si="118"/>
        <v>42666.666932870372</v>
      </c>
      <c r="T3837">
        <f t="shared" si="119"/>
        <v>2016</v>
      </c>
    </row>
    <row r="3838" spans="1:20" ht="48" x14ac:dyDescent="0.2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 s="16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>ROUND(E3838/D3838*100,0)</f>
        <v>0</v>
      </c>
      <c r="P3838" s="13">
        <f>IFERROR(ROUND(E3838/L3838,2),0)</f>
        <v>0</v>
      </c>
      <c r="Q3838" s="18" t="s">
        <v>8323</v>
      </c>
      <c r="R3838" t="s">
        <v>8335</v>
      </c>
      <c r="S3838" s="14">
        <f t="shared" si="118"/>
        <v>42180.145787037036</v>
      </c>
      <c r="T3838">
        <f t="shared" si="119"/>
        <v>2015</v>
      </c>
    </row>
    <row r="3839" spans="1:20" ht="48" x14ac:dyDescent="0.2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 s="16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>ROUND(E3839/D3839*100,0)</f>
        <v>0</v>
      </c>
      <c r="P3839" s="13">
        <f>IFERROR(ROUND(E3839/L3839,2),0)</f>
        <v>0</v>
      </c>
      <c r="Q3839" s="18" t="s">
        <v>8323</v>
      </c>
      <c r="R3839" t="s">
        <v>8335</v>
      </c>
      <c r="S3839" s="14">
        <f t="shared" si="118"/>
        <v>41999.861064814817</v>
      </c>
      <c r="T3839">
        <f t="shared" si="119"/>
        <v>2014</v>
      </c>
    </row>
    <row r="3840" spans="1:20" ht="48" x14ac:dyDescent="0.2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 s="16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>ROUND(E3840/D3840*100,0)</f>
        <v>0</v>
      </c>
      <c r="P3840" s="13">
        <f>IFERROR(ROUND(E3840/L3840,2),0)</f>
        <v>0</v>
      </c>
      <c r="Q3840" s="18" t="s">
        <v>8323</v>
      </c>
      <c r="R3840" t="s">
        <v>8335</v>
      </c>
      <c r="S3840" s="14">
        <f t="shared" si="118"/>
        <v>41854.602650462963</v>
      </c>
      <c r="T3840">
        <f t="shared" si="119"/>
        <v>2014</v>
      </c>
    </row>
    <row r="3841" spans="1:20" ht="48" x14ac:dyDescent="0.2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 s="16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>ROUND(E3841/D3841*100,0)</f>
        <v>0</v>
      </c>
      <c r="P3841" s="13">
        <f>IFERROR(ROUND(E3841/L3841,2),0)</f>
        <v>0</v>
      </c>
      <c r="Q3841" s="18" t="s">
        <v>8321</v>
      </c>
      <c r="R3841" t="s">
        <v>8339</v>
      </c>
      <c r="S3841" s="14">
        <f t="shared" si="118"/>
        <v>42400.176377314812</v>
      </c>
      <c r="T3841">
        <f t="shared" si="119"/>
        <v>2016</v>
      </c>
    </row>
    <row r="3842" spans="1:20" ht="32" x14ac:dyDescent="0.2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 s="16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>ROUND(E3842/D3842*100,0)</f>
        <v>0</v>
      </c>
      <c r="P3842" s="13">
        <f>IFERROR(ROUND(E3842/L3842,2),0)</f>
        <v>0</v>
      </c>
      <c r="Q3842" s="18" t="s">
        <v>8311</v>
      </c>
      <c r="R3842" t="s">
        <v>8348</v>
      </c>
      <c r="S3842" s="14">
        <f t="shared" si="118"/>
        <v>41818.703275462962</v>
      </c>
      <c r="T3842">
        <f t="shared" si="119"/>
        <v>2014</v>
      </c>
    </row>
    <row r="3843" spans="1:20" ht="48" x14ac:dyDescent="0.2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 s="16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>ROUND(E3843/D3843*100,0)</f>
        <v>0</v>
      </c>
      <c r="P3843" s="13">
        <f>IFERROR(ROUND(E3843/L3843,2),0)</f>
        <v>0</v>
      </c>
      <c r="Q3843" s="18" t="s">
        <v>8308</v>
      </c>
      <c r="R3843" t="s">
        <v>8342</v>
      </c>
      <c r="S3843" s="14">
        <f t="shared" ref="S3843:S3906" si="120">(((J3843/60)/60)/24)+DATE(1970,1,1)</f>
        <v>42086.83085648148</v>
      </c>
      <c r="T3843">
        <f t="shared" ref="T3843:T3906" si="121">YEAR(S3843)</f>
        <v>2015</v>
      </c>
    </row>
    <row r="3844" spans="1:20" ht="48" x14ac:dyDescent="0.2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 s="16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>ROUND(E3844/D3844*100,0)</f>
        <v>0</v>
      </c>
      <c r="P3844" s="13">
        <f>IFERROR(ROUND(E3844/L3844,2),0)</f>
        <v>0</v>
      </c>
      <c r="Q3844" s="18" t="s">
        <v>8311</v>
      </c>
      <c r="R3844" t="s">
        <v>8348</v>
      </c>
      <c r="S3844" s="14">
        <f t="shared" si="120"/>
        <v>42093.131469907406</v>
      </c>
      <c r="T3844">
        <f t="shared" si="121"/>
        <v>2015</v>
      </c>
    </row>
    <row r="3845" spans="1:20" ht="48" x14ac:dyDescent="0.2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 s="16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>ROUND(E3845/D3845*100,0)</f>
        <v>0</v>
      </c>
      <c r="P3845" s="13">
        <f>IFERROR(ROUND(E3845/L3845,2),0)</f>
        <v>0</v>
      </c>
      <c r="Q3845" s="18" t="s">
        <v>8311</v>
      </c>
      <c r="R3845" t="s">
        <v>8348</v>
      </c>
      <c r="S3845" s="14">
        <f t="shared" si="120"/>
        <v>42707.926030092596</v>
      </c>
      <c r="T3845">
        <f t="shared" si="121"/>
        <v>2016</v>
      </c>
    </row>
    <row r="3846" spans="1:20" ht="48" x14ac:dyDescent="0.2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 s="1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>ROUND(E3846/D3846*100,0)</f>
        <v>0</v>
      </c>
      <c r="P3846" s="13">
        <f>IFERROR(ROUND(E3846/L3846,2),0)</f>
        <v>0</v>
      </c>
      <c r="Q3846" s="18" t="s">
        <v>8308</v>
      </c>
      <c r="R3846" t="s">
        <v>8342</v>
      </c>
      <c r="S3846" s="14">
        <f t="shared" si="120"/>
        <v>41956.853078703702</v>
      </c>
      <c r="T3846">
        <f t="shared" si="121"/>
        <v>2014</v>
      </c>
    </row>
    <row r="3847" spans="1:20" ht="48" x14ac:dyDescent="0.2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 s="16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>ROUND(E3847/D3847*100,0)</f>
        <v>0</v>
      </c>
      <c r="P3847" s="13">
        <f>IFERROR(ROUND(E3847/L3847,2),0)</f>
        <v>0</v>
      </c>
      <c r="Q3847" s="18" t="s">
        <v>8321</v>
      </c>
      <c r="R3847" t="s">
        <v>8325</v>
      </c>
      <c r="S3847" s="14">
        <f t="shared" si="120"/>
        <v>42567.004432870366</v>
      </c>
      <c r="T3847">
        <f t="shared" si="121"/>
        <v>2016</v>
      </c>
    </row>
    <row r="3848" spans="1:20" ht="32" x14ac:dyDescent="0.2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 s="16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>ROUND(E3848/D3848*100,0)</f>
        <v>0</v>
      </c>
      <c r="P3848" s="13">
        <f>IFERROR(ROUND(E3848/L3848,2),0)</f>
        <v>0</v>
      </c>
      <c r="Q3848" s="18" t="s">
        <v>8321</v>
      </c>
      <c r="R3848" t="s">
        <v>8339</v>
      </c>
      <c r="S3848" s="14">
        <f t="shared" si="120"/>
        <v>42714.054398148146</v>
      </c>
      <c r="T3848">
        <f t="shared" si="121"/>
        <v>2016</v>
      </c>
    </row>
    <row r="3849" spans="1:20" ht="16" x14ac:dyDescent="0.2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 s="16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>ROUND(E3849/D3849*100,0)</f>
        <v>0</v>
      </c>
      <c r="P3849" s="13">
        <f>IFERROR(ROUND(E3849/L3849,2),0)</f>
        <v>0</v>
      </c>
      <c r="Q3849" s="18" t="s">
        <v>8346</v>
      </c>
      <c r="R3849" t="s">
        <v>8347</v>
      </c>
      <c r="S3849" s="14">
        <f t="shared" si="120"/>
        <v>42382.431076388893</v>
      </c>
      <c r="T3849">
        <f t="shared" si="121"/>
        <v>2016</v>
      </c>
    </row>
    <row r="3850" spans="1:20" ht="48" x14ac:dyDescent="0.2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 s="16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>ROUND(E3850/D3850*100,0)</f>
        <v>0</v>
      </c>
      <c r="P3850" s="13">
        <f>IFERROR(ROUND(E3850/L3850,2),0)</f>
        <v>0</v>
      </c>
      <c r="Q3850" s="18" t="s">
        <v>8323</v>
      </c>
      <c r="R3850" t="s">
        <v>8335</v>
      </c>
      <c r="S3850" s="14">
        <f t="shared" si="120"/>
        <v>42182.062476851846</v>
      </c>
      <c r="T3850">
        <f t="shared" si="121"/>
        <v>2015</v>
      </c>
    </row>
    <row r="3851" spans="1:20" ht="48" x14ac:dyDescent="0.2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 s="16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>ROUND(E3851/D3851*100,0)</f>
        <v>0</v>
      </c>
      <c r="P3851" s="13">
        <f>IFERROR(ROUND(E3851/L3851,2),0)</f>
        <v>0</v>
      </c>
      <c r="Q3851" s="18" t="s">
        <v>8308</v>
      </c>
      <c r="R3851" t="s">
        <v>8310</v>
      </c>
      <c r="S3851" s="14">
        <f t="shared" si="120"/>
        <v>42732.060277777782</v>
      </c>
      <c r="T3851">
        <f t="shared" si="121"/>
        <v>2016</v>
      </c>
    </row>
    <row r="3852" spans="1:20" ht="48" x14ac:dyDescent="0.2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 s="16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>ROUND(E3852/D3852*100,0)</f>
        <v>0</v>
      </c>
      <c r="P3852" s="13">
        <f>IFERROR(ROUND(E3852/L3852,2),0)</f>
        <v>0</v>
      </c>
      <c r="Q3852" s="18" t="s">
        <v>8321</v>
      </c>
      <c r="R3852" t="s">
        <v>8325</v>
      </c>
      <c r="S3852" s="14">
        <f t="shared" si="120"/>
        <v>42584.123865740738</v>
      </c>
      <c r="T3852">
        <f t="shared" si="121"/>
        <v>2016</v>
      </c>
    </row>
    <row r="3853" spans="1:20" ht="32" x14ac:dyDescent="0.2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 s="16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>ROUND(E3853/D3853*100,0)</f>
        <v>0</v>
      </c>
      <c r="P3853" s="13">
        <f>IFERROR(ROUND(E3853/L3853,2),0)</f>
        <v>0</v>
      </c>
      <c r="Q3853" s="18" t="s">
        <v>8321</v>
      </c>
      <c r="R3853" t="s">
        <v>8325</v>
      </c>
      <c r="S3853" s="14">
        <f t="shared" si="120"/>
        <v>42164.908530092594</v>
      </c>
      <c r="T3853">
        <f t="shared" si="121"/>
        <v>2015</v>
      </c>
    </row>
    <row r="3854" spans="1:20" ht="48" x14ac:dyDescent="0.2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 s="16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>ROUND(E3854/D3854*100,0)</f>
        <v>0</v>
      </c>
      <c r="P3854" s="13">
        <f>IFERROR(ROUND(E3854/L3854,2),0)</f>
        <v>0</v>
      </c>
      <c r="Q3854" s="18" t="s">
        <v>8321</v>
      </c>
      <c r="R3854" t="s">
        <v>8339</v>
      </c>
      <c r="S3854" s="14">
        <f t="shared" si="120"/>
        <v>42065.910983796297</v>
      </c>
      <c r="T3854">
        <f t="shared" si="121"/>
        <v>2015</v>
      </c>
    </row>
    <row r="3855" spans="1:20" ht="48" x14ac:dyDescent="0.2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 s="16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>ROUND(E3855/D3855*100,0)</f>
        <v>0</v>
      </c>
      <c r="P3855" s="13">
        <f>IFERROR(ROUND(E3855/L3855,2),0)</f>
        <v>0</v>
      </c>
      <c r="Q3855" s="18" t="s">
        <v>8321</v>
      </c>
      <c r="R3855" t="s">
        <v>8339</v>
      </c>
      <c r="S3855" s="14">
        <f t="shared" si="120"/>
        <v>42366.982627314821</v>
      </c>
      <c r="T3855">
        <f t="shared" si="121"/>
        <v>2015</v>
      </c>
    </row>
    <row r="3856" spans="1:20" ht="48" x14ac:dyDescent="0.2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 s="1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>ROUND(E3856/D3856*100,0)</f>
        <v>0</v>
      </c>
      <c r="P3856" s="13">
        <f>IFERROR(ROUND(E3856/L3856,2),0)</f>
        <v>0</v>
      </c>
      <c r="Q3856" s="18" t="s">
        <v>8321</v>
      </c>
      <c r="R3856" t="s">
        <v>8339</v>
      </c>
      <c r="S3856" s="14">
        <f t="shared" si="120"/>
        <v>40703.234386574077</v>
      </c>
      <c r="T3856">
        <f t="shared" si="121"/>
        <v>2011</v>
      </c>
    </row>
    <row r="3857" spans="1:20" ht="48" x14ac:dyDescent="0.2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 s="16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>ROUND(E3857/D3857*100,0)</f>
        <v>0</v>
      </c>
      <c r="P3857" s="13">
        <f>IFERROR(ROUND(E3857/L3857,2),0)</f>
        <v>0</v>
      </c>
      <c r="Q3857" s="18" t="s">
        <v>8308</v>
      </c>
      <c r="R3857" t="s">
        <v>8342</v>
      </c>
      <c r="S3857" s="14">
        <f t="shared" si="120"/>
        <v>41975.842523148152</v>
      </c>
      <c r="T3857">
        <f t="shared" si="121"/>
        <v>2014</v>
      </c>
    </row>
    <row r="3858" spans="1:20" ht="32" x14ac:dyDescent="0.2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 s="16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>ROUND(E3858/D3858*100,0)</f>
        <v>0</v>
      </c>
      <c r="P3858" s="13">
        <f>IFERROR(ROUND(E3858/L3858,2),0)</f>
        <v>0</v>
      </c>
      <c r="Q3858" s="18" t="s">
        <v>8308</v>
      </c>
      <c r="R3858" t="s">
        <v>8342</v>
      </c>
      <c r="S3858" s="14">
        <f t="shared" si="120"/>
        <v>42585.031782407401</v>
      </c>
      <c r="T3858">
        <f t="shared" si="121"/>
        <v>2016</v>
      </c>
    </row>
    <row r="3859" spans="1:20" ht="48" x14ac:dyDescent="0.2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 s="16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>ROUND(E3859/D3859*100,0)</f>
        <v>0</v>
      </c>
      <c r="P3859" s="13">
        <f>IFERROR(ROUND(E3859/L3859,2),0)</f>
        <v>0</v>
      </c>
      <c r="Q3859" s="18" t="s">
        <v>8308</v>
      </c>
      <c r="R3859" t="s">
        <v>8342</v>
      </c>
      <c r="S3859" s="14">
        <f t="shared" si="120"/>
        <v>42515.061805555553</v>
      </c>
      <c r="T3859">
        <f t="shared" si="121"/>
        <v>2016</v>
      </c>
    </row>
    <row r="3860" spans="1:20" ht="48" x14ac:dyDescent="0.2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 s="16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>ROUND(E3860/D3860*100,0)</f>
        <v>0</v>
      </c>
      <c r="P3860" s="13">
        <f>IFERROR(ROUND(E3860/L3860,2),0)</f>
        <v>0</v>
      </c>
      <c r="Q3860" s="18" t="s">
        <v>8346</v>
      </c>
      <c r="R3860" t="s">
        <v>8347</v>
      </c>
      <c r="S3860" s="14">
        <f t="shared" si="120"/>
        <v>42058.719641203701</v>
      </c>
      <c r="T3860">
        <f t="shared" si="121"/>
        <v>2015</v>
      </c>
    </row>
    <row r="3861" spans="1:20" ht="32" x14ac:dyDescent="0.2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 s="16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>ROUND(E3861/D3861*100,0)</f>
        <v>0</v>
      </c>
      <c r="P3861" s="13">
        <f>IFERROR(ROUND(E3861/L3861,2),0)</f>
        <v>0</v>
      </c>
      <c r="Q3861" s="18" t="s">
        <v>8346</v>
      </c>
      <c r="R3861" t="s">
        <v>8347</v>
      </c>
      <c r="S3861" s="14">
        <f t="shared" si="120"/>
        <v>42678.871331018512</v>
      </c>
      <c r="T3861">
        <f t="shared" si="121"/>
        <v>2016</v>
      </c>
    </row>
    <row r="3862" spans="1:20" ht="64" x14ac:dyDescent="0.2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 s="16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>ROUND(E3862/D3862*100,0)</f>
        <v>0</v>
      </c>
      <c r="P3862" s="13">
        <f>IFERROR(ROUND(E3862/L3862,2),0)</f>
        <v>0</v>
      </c>
      <c r="Q3862" s="18" t="s">
        <v>8316</v>
      </c>
      <c r="R3862" t="s">
        <v>8334</v>
      </c>
      <c r="S3862" s="14">
        <f t="shared" si="120"/>
        <v>41813.861388888887</v>
      </c>
      <c r="T3862">
        <f t="shared" si="121"/>
        <v>2014</v>
      </c>
    </row>
    <row r="3863" spans="1:20" ht="64" x14ac:dyDescent="0.2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 s="16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>ROUND(E3863/D3863*100,0)</f>
        <v>0</v>
      </c>
      <c r="P3863" s="13">
        <f>IFERROR(ROUND(E3863/L3863,2),0)</f>
        <v>0</v>
      </c>
      <c r="Q3863" s="18" t="s">
        <v>8319</v>
      </c>
      <c r="R3863" t="s">
        <v>8345</v>
      </c>
      <c r="S3863" s="14">
        <f t="shared" si="120"/>
        <v>42509.724328703705</v>
      </c>
      <c r="T3863">
        <f t="shared" si="121"/>
        <v>2016</v>
      </c>
    </row>
    <row r="3864" spans="1:20" ht="32" x14ac:dyDescent="0.2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 s="16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>ROUND(E3864/D3864*100,0)</f>
        <v>0</v>
      </c>
      <c r="P3864" s="13">
        <f>IFERROR(ROUND(E3864/L3864,2),0)</f>
        <v>0</v>
      </c>
      <c r="Q3864" s="18" t="s">
        <v>8311</v>
      </c>
      <c r="R3864" t="s">
        <v>8348</v>
      </c>
      <c r="S3864" s="14">
        <f t="shared" si="120"/>
        <v>42074.060671296291</v>
      </c>
      <c r="T3864">
        <f t="shared" si="121"/>
        <v>2015</v>
      </c>
    </row>
    <row r="3865" spans="1:20" ht="48" x14ac:dyDescent="0.2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 s="16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>ROUND(E3865/D3865*100,0)</f>
        <v>0</v>
      </c>
      <c r="P3865" s="13">
        <f>IFERROR(ROUND(E3865/L3865,2),0)</f>
        <v>0</v>
      </c>
      <c r="Q3865" s="18" t="s">
        <v>8311</v>
      </c>
      <c r="R3865" t="s">
        <v>8352</v>
      </c>
      <c r="S3865" s="14">
        <f t="shared" si="120"/>
        <v>42554.917488425926</v>
      </c>
      <c r="T3865">
        <f t="shared" si="121"/>
        <v>2016</v>
      </c>
    </row>
    <row r="3866" spans="1:20" ht="48" x14ac:dyDescent="0.2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 s="1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>ROUND(E3866/D3866*100,0)</f>
        <v>0</v>
      </c>
      <c r="P3866" s="13">
        <f>IFERROR(ROUND(E3866/L3866,2),0)</f>
        <v>0</v>
      </c>
      <c r="Q3866" s="18" t="s">
        <v>8327</v>
      </c>
      <c r="R3866" t="s">
        <v>8330</v>
      </c>
      <c r="S3866" s="14">
        <f t="shared" si="120"/>
        <v>42471.052152777775</v>
      </c>
      <c r="T3866">
        <f t="shared" si="121"/>
        <v>2016</v>
      </c>
    </row>
    <row r="3867" spans="1:20" ht="48" x14ac:dyDescent="0.2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 s="16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>ROUND(E3867/D3867*100,0)</f>
        <v>0</v>
      </c>
      <c r="P3867" s="13">
        <f>IFERROR(ROUND(E3867/L3867,2),0)</f>
        <v>0</v>
      </c>
      <c r="Q3867" s="18" t="s">
        <v>8327</v>
      </c>
      <c r="R3867" t="s">
        <v>8330</v>
      </c>
      <c r="S3867" s="14">
        <f t="shared" si="120"/>
        <v>42614.675625000003</v>
      </c>
      <c r="T3867">
        <f t="shared" si="121"/>
        <v>2016</v>
      </c>
    </row>
    <row r="3868" spans="1:20" ht="48" x14ac:dyDescent="0.2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 s="16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>ROUND(E3868/D3868*100,0)</f>
        <v>0</v>
      </c>
      <c r="P3868" s="13">
        <f>IFERROR(ROUND(E3868/L3868,2),0)</f>
        <v>0</v>
      </c>
      <c r="Q3868" s="18" t="s">
        <v>8316</v>
      </c>
      <c r="R3868" t="s">
        <v>8344</v>
      </c>
      <c r="S3868" s="14">
        <f t="shared" si="120"/>
        <v>42709.002881944441</v>
      </c>
      <c r="T3868">
        <f t="shared" si="121"/>
        <v>2016</v>
      </c>
    </row>
    <row r="3869" spans="1:20" ht="32" x14ac:dyDescent="0.2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 s="16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>ROUND(E3869/D3869*100,0)</f>
        <v>0</v>
      </c>
      <c r="P3869" s="13">
        <f>IFERROR(ROUND(E3869/L3869,2),0)</f>
        <v>0</v>
      </c>
      <c r="Q3869" s="18" t="s">
        <v>8308</v>
      </c>
      <c r="R3869" t="s">
        <v>8342</v>
      </c>
      <c r="S3869" s="14">
        <f t="shared" si="120"/>
        <v>42130.78361111111</v>
      </c>
      <c r="T3869">
        <f t="shared" si="121"/>
        <v>2015</v>
      </c>
    </row>
    <row r="3870" spans="1:20" ht="48" x14ac:dyDescent="0.2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 s="16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>ROUND(E3870/D3870*100,0)</f>
        <v>0</v>
      </c>
      <c r="P3870" s="13">
        <f>IFERROR(ROUND(E3870/L3870,2),0)</f>
        <v>0</v>
      </c>
      <c r="Q3870" s="18" t="s">
        <v>8308</v>
      </c>
      <c r="R3870" t="s">
        <v>8342</v>
      </c>
      <c r="S3870" s="14">
        <f t="shared" si="120"/>
        <v>42592.836076388892</v>
      </c>
      <c r="T3870">
        <f t="shared" si="121"/>
        <v>2016</v>
      </c>
    </row>
    <row r="3871" spans="1:20" ht="48" x14ac:dyDescent="0.2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 s="16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>ROUND(E3871/D3871*100,0)</f>
        <v>0</v>
      </c>
      <c r="P3871" s="13">
        <f>IFERROR(ROUND(E3871/L3871,2),0)</f>
        <v>0</v>
      </c>
      <c r="Q3871" s="18" t="s">
        <v>8319</v>
      </c>
      <c r="R3871" t="s">
        <v>8345</v>
      </c>
      <c r="S3871" s="14">
        <f t="shared" si="120"/>
        <v>42397.89980324074</v>
      </c>
      <c r="T3871">
        <f t="shared" si="121"/>
        <v>2016</v>
      </c>
    </row>
    <row r="3872" spans="1:20" ht="48" x14ac:dyDescent="0.2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 s="16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>ROUND(E3872/D3872*100,0)</f>
        <v>0</v>
      </c>
      <c r="P3872" s="13">
        <f>IFERROR(ROUND(E3872/L3872,2),0)</f>
        <v>0</v>
      </c>
      <c r="Q3872" s="18" t="s">
        <v>8319</v>
      </c>
      <c r="R3872" t="s">
        <v>8345</v>
      </c>
      <c r="S3872" s="14">
        <f t="shared" si="120"/>
        <v>42265.818622685183</v>
      </c>
      <c r="T3872">
        <f t="shared" si="121"/>
        <v>2015</v>
      </c>
    </row>
    <row r="3873" spans="1:20" ht="48" x14ac:dyDescent="0.2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 s="16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>ROUND(E3873/D3873*100,0)</f>
        <v>0</v>
      </c>
      <c r="P3873" s="13">
        <f>IFERROR(ROUND(E3873/L3873,2),0)</f>
        <v>0</v>
      </c>
      <c r="Q3873" s="18" t="s">
        <v>8319</v>
      </c>
      <c r="R3873" t="s">
        <v>8357</v>
      </c>
      <c r="S3873" s="14">
        <f t="shared" si="120"/>
        <v>42498.899398148147</v>
      </c>
      <c r="T3873">
        <f t="shared" si="121"/>
        <v>2016</v>
      </c>
    </row>
    <row r="3874" spans="1:20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 s="16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>ROUND(E3874/D3874*100,0)</f>
        <v>0</v>
      </c>
      <c r="P3874" s="13">
        <f>IFERROR(ROUND(E3874/L3874,2),0)</f>
        <v>0</v>
      </c>
      <c r="Q3874" s="18" t="s">
        <v>8319</v>
      </c>
      <c r="R3874" t="s">
        <v>8345</v>
      </c>
      <c r="S3874" s="14">
        <f t="shared" si="120"/>
        <v>42487.825752314813</v>
      </c>
      <c r="T3874">
        <f t="shared" si="121"/>
        <v>2016</v>
      </c>
    </row>
    <row r="3875" spans="1:20" ht="32" x14ac:dyDescent="0.2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 s="16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>ROUND(E3875/D3875*100,0)</f>
        <v>0</v>
      </c>
      <c r="P3875" s="13">
        <f>IFERROR(ROUND(E3875/L3875,2),0)</f>
        <v>0</v>
      </c>
      <c r="Q3875" s="18" t="s">
        <v>8319</v>
      </c>
      <c r="R3875" t="s">
        <v>8345</v>
      </c>
      <c r="S3875" s="14">
        <f t="shared" si="120"/>
        <v>42060.00980324074</v>
      </c>
      <c r="T3875">
        <f t="shared" si="121"/>
        <v>2015</v>
      </c>
    </row>
    <row r="3876" spans="1:20" ht="32" x14ac:dyDescent="0.2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 s="1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>ROUND(E3876/D3876*100,0)</f>
        <v>0</v>
      </c>
      <c r="P3876" s="13">
        <f>IFERROR(ROUND(E3876/L3876,2),0)</f>
        <v>0</v>
      </c>
      <c r="Q3876" s="18" t="s">
        <v>8319</v>
      </c>
      <c r="R3876" t="s">
        <v>8345</v>
      </c>
      <c r="S3876" s="14">
        <f t="shared" si="120"/>
        <v>42140.173252314817</v>
      </c>
      <c r="T3876">
        <f t="shared" si="121"/>
        <v>2015</v>
      </c>
    </row>
    <row r="3877" spans="1:20" ht="48" x14ac:dyDescent="0.2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 s="16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>ROUND(E3877/D3877*100,0)</f>
        <v>0</v>
      </c>
      <c r="P3877" s="13">
        <f>IFERROR(ROUND(E3877/L3877,2),0)</f>
        <v>0</v>
      </c>
      <c r="Q3877" s="18" t="s">
        <v>8319</v>
      </c>
      <c r="R3877" t="s">
        <v>8345</v>
      </c>
      <c r="S3877" s="14">
        <f t="shared" si="120"/>
        <v>42089.84520833334</v>
      </c>
      <c r="T3877">
        <f t="shared" si="121"/>
        <v>2015</v>
      </c>
    </row>
    <row r="3878" spans="1:20" ht="48" x14ac:dyDescent="0.2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 s="16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>ROUND(E3878/D3878*100,0)</f>
        <v>0</v>
      </c>
      <c r="P3878" s="13">
        <f>IFERROR(ROUND(E3878/L3878,2),0)</f>
        <v>0</v>
      </c>
      <c r="Q3878" s="18" t="s">
        <v>8311</v>
      </c>
      <c r="R3878" t="s">
        <v>8356</v>
      </c>
      <c r="S3878" s="14">
        <f t="shared" si="120"/>
        <v>41863.636006944449</v>
      </c>
      <c r="T3878">
        <f t="shared" si="121"/>
        <v>2014</v>
      </c>
    </row>
    <row r="3879" spans="1:20" ht="48" x14ac:dyDescent="0.2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 s="16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>ROUND(E3879/D3879*100,0)</f>
        <v>0</v>
      </c>
      <c r="P3879" s="13">
        <f>IFERROR(ROUND(E3879/L3879,2),0)</f>
        <v>0</v>
      </c>
      <c r="Q3879" s="18" t="s">
        <v>8323</v>
      </c>
      <c r="R3879" t="s">
        <v>8326</v>
      </c>
      <c r="S3879" s="14">
        <f t="shared" si="120"/>
        <v>42515.078217592592</v>
      </c>
      <c r="T3879">
        <f t="shared" si="121"/>
        <v>2016</v>
      </c>
    </row>
    <row r="3880" spans="1:20" ht="48" x14ac:dyDescent="0.2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 s="16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>ROUND(E3880/D3880*100,0)</f>
        <v>0</v>
      </c>
      <c r="P3880" s="13">
        <f>IFERROR(ROUND(E3880/L3880,2),0)</f>
        <v>0</v>
      </c>
      <c r="Q3880" s="18" t="s">
        <v>8323</v>
      </c>
      <c r="R3880" t="s">
        <v>8324</v>
      </c>
      <c r="S3880" s="14">
        <f t="shared" si="120"/>
        <v>42498.008391203708</v>
      </c>
      <c r="T3880">
        <f t="shared" si="121"/>
        <v>2016</v>
      </c>
    </row>
    <row r="3881" spans="1:20" ht="48" x14ac:dyDescent="0.2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 s="16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 s="13">
        <f>IFERROR(ROUND(E3881/L3881,2),0)</f>
        <v>0</v>
      </c>
      <c r="Q3881" s="18" t="s">
        <v>8323</v>
      </c>
      <c r="R3881" t="s">
        <v>8335</v>
      </c>
      <c r="S3881" s="14">
        <f t="shared" si="120"/>
        <v>42065.791574074072</v>
      </c>
      <c r="T3881">
        <f t="shared" si="121"/>
        <v>2015</v>
      </c>
    </row>
    <row r="3882" spans="1:20" ht="16" x14ac:dyDescent="0.2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 s="16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>ROUND(E3882/D3882*100,0)</f>
        <v>0</v>
      </c>
      <c r="P3882" s="13">
        <f>IFERROR(ROUND(E3882/L3882,2),0)</f>
        <v>0</v>
      </c>
      <c r="Q3882" s="18" t="s">
        <v>8323</v>
      </c>
      <c r="R3882" t="s">
        <v>8335</v>
      </c>
      <c r="S3882" s="14">
        <f t="shared" si="120"/>
        <v>41954.228032407409</v>
      </c>
      <c r="T3882">
        <f t="shared" si="121"/>
        <v>2014</v>
      </c>
    </row>
    <row r="3883" spans="1:20" ht="48" x14ac:dyDescent="0.2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 s="16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>ROUND(E3883/D3883*100,0)</f>
        <v>0</v>
      </c>
      <c r="P3883" s="13">
        <f>IFERROR(ROUND(E3883/L3883,2),0)</f>
        <v>0</v>
      </c>
      <c r="Q3883" s="18" t="s">
        <v>8323</v>
      </c>
      <c r="R3883" t="s">
        <v>8326</v>
      </c>
      <c r="S3883" s="14">
        <f t="shared" si="120"/>
        <v>42433.338749999995</v>
      </c>
      <c r="T3883">
        <f t="shared" si="121"/>
        <v>2016</v>
      </c>
    </row>
    <row r="3884" spans="1:20" ht="48" x14ac:dyDescent="0.2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 s="16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>ROUND(E3884/D3884*100,0)</f>
        <v>0</v>
      </c>
      <c r="P3884" s="13">
        <f>IFERROR(ROUND(E3884/L3884,2),0)</f>
        <v>0</v>
      </c>
      <c r="Q3884" s="18" t="s">
        <v>8323</v>
      </c>
      <c r="R3884" t="s">
        <v>8326</v>
      </c>
      <c r="S3884" s="14">
        <f t="shared" si="120"/>
        <v>42296.154131944444</v>
      </c>
      <c r="T3884">
        <f t="shared" si="121"/>
        <v>2015</v>
      </c>
    </row>
    <row r="3885" spans="1:20" ht="48" x14ac:dyDescent="0.2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 s="16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>ROUND(E3885/D3885*100,0)</f>
        <v>0</v>
      </c>
      <c r="P3885" s="13">
        <f>IFERROR(ROUND(E3885/L3885,2),0)</f>
        <v>0</v>
      </c>
      <c r="Q3885" s="18" t="s">
        <v>8323</v>
      </c>
      <c r="R3885" t="s">
        <v>8326</v>
      </c>
      <c r="S3885" s="14">
        <f t="shared" si="120"/>
        <v>42344.824502314819</v>
      </c>
      <c r="T3885">
        <f t="shared" si="121"/>
        <v>2015</v>
      </c>
    </row>
    <row r="3886" spans="1:20" ht="16" x14ac:dyDescent="0.2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 s="1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>ROUND(E3886/D3886*100,0)</f>
        <v>0</v>
      </c>
      <c r="P3886" s="13">
        <f>IFERROR(ROUND(E3886/L3886,2),0)</f>
        <v>0</v>
      </c>
      <c r="Q3886" s="18" t="s">
        <v>8323</v>
      </c>
      <c r="R3886" t="s">
        <v>8326</v>
      </c>
      <c r="S3886" s="14">
        <f t="shared" si="120"/>
        <v>42538.742893518516</v>
      </c>
      <c r="T3886">
        <f t="shared" si="121"/>
        <v>2016</v>
      </c>
    </row>
    <row r="3887" spans="1:20" ht="48" x14ac:dyDescent="0.2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 s="16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>ROUND(E3887/D3887*100,0)</f>
        <v>0</v>
      </c>
      <c r="P3887" s="13">
        <f>IFERROR(ROUND(E3887/L3887,2),0)</f>
        <v>0</v>
      </c>
      <c r="Q3887" s="18" t="s">
        <v>8323</v>
      </c>
      <c r="R3887" t="s">
        <v>8326</v>
      </c>
      <c r="S3887" s="14">
        <f t="shared" si="120"/>
        <v>41836.190937499996</v>
      </c>
      <c r="T3887">
        <f t="shared" si="121"/>
        <v>2014</v>
      </c>
    </row>
    <row r="3888" spans="1:20" ht="48" x14ac:dyDescent="0.2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 s="16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>ROUND(E3888/D3888*100,0)</f>
        <v>0</v>
      </c>
      <c r="P3888" s="13">
        <f>IFERROR(ROUND(E3888/L3888,2),0)</f>
        <v>0</v>
      </c>
      <c r="Q3888" s="18" t="s">
        <v>8319</v>
      </c>
      <c r="R3888" t="s">
        <v>8345</v>
      </c>
      <c r="S3888" s="14">
        <f t="shared" si="120"/>
        <v>42093.181944444441</v>
      </c>
      <c r="T3888">
        <f t="shared" si="121"/>
        <v>2015</v>
      </c>
    </row>
    <row r="3889" spans="1:20" ht="48" x14ac:dyDescent="0.2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 s="16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>ROUND(E3889/D3889*100,0)</f>
        <v>0</v>
      </c>
      <c r="P3889" s="13">
        <f>IFERROR(ROUND(E3889/L3889,2),0)</f>
        <v>0</v>
      </c>
      <c r="Q3889" s="18" t="s">
        <v>8308</v>
      </c>
      <c r="R3889" t="s">
        <v>8342</v>
      </c>
      <c r="S3889" s="14">
        <f t="shared" si="120"/>
        <v>42283.3909375</v>
      </c>
      <c r="T3889">
        <f t="shared" si="121"/>
        <v>2015</v>
      </c>
    </row>
    <row r="3890" spans="1:20" ht="16" x14ac:dyDescent="0.2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 s="16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>ROUND(E3890/D3890*100,0)</f>
        <v>0</v>
      </c>
      <c r="P3890" s="13">
        <f>IFERROR(ROUND(E3890/L3890,2),0)</f>
        <v>0</v>
      </c>
      <c r="Q3890" s="18" t="s">
        <v>8319</v>
      </c>
      <c r="R3890" t="s">
        <v>8345</v>
      </c>
      <c r="S3890" s="14">
        <f t="shared" si="120"/>
        <v>41841.682314814818</v>
      </c>
      <c r="T3890">
        <f t="shared" si="121"/>
        <v>2014</v>
      </c>
    </row>
    <row r="3891" spans="1:20" ht="48" x14ac:dyDescent="0.2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 s="16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>ROUND(E3891/D3891*100,0)</f>
        <v>0</v>
      </c>
      <c r="P3891" s="13">
        <f>IFERROR(ROUND(E3891/L3891,2),0)</f>
        <v>0</v>
      </c>
      <c r="Q3891" s="18" t="s">
        <v>8323</v>
      </c>
      <c r="R3891" t="s">
        <v>8324</v>
      </c>
      <c r="S3891" s="14">
        <f t="shared" si="120"/>
        <v>42293.922986111109</v>
      </c>
      <c r="T3891">
        <f t="shared" si="121"/>
        <v>2015</v>
      </c>
    </row>
    <row r="3892" spans="1:20" ht="48" x14ac:dyDescent="0.2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 s="16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>ROUND(E3892/D3892*100,0)</f>
        <v>0</v>
      </c>
      <c r="P3892" s="13">
        <f>IFERROR(ROUND(E3892/L3892,2),0)</f>
        <v>0</v>
      </c>
      <c r="Q3892" s="18" t="s">
        <v>8323</v>
      </c>
      <c r="R3892" t="s">
        <v>8326</v>
      </c>
      <c r="S3892" s="14">
        <f t="shared" si="120"/>
        <v>42419.246168981481</v>
      </c>
      <c r="T3892">
        <f t="shared" si="121"/>
        <v>2016</v>
      </c>
    </row>
    <row r="3893" spans="1:20" ht="48" x14ac:dyDescent="0.2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 s="16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>ROUND(E3893/D3893*100,0)</f>
        <v>0</v>
      </c>
      <c r="P3893" s="13">
        <f>IFERROR(ROUND(E3893/L3893,2),0)</f>
        <v>0</v>
      </c>
      <c r="Q3893" s="18" t="s">
        <v>8311</v>
      </c>
      <c r="R3893" t="s">
        <v>8348</v>
      </c>
      <c r="S3893" s="14">
        <f t="shared" si="120"/>
        <v>42086.811400462961</v>
      </c>
      <c r="T3893">
        <f t="shared" si="121"/>
        <v>2015</v>
      </c>
    </row>
    <row r="3894" spans="1:20" ht="48" x14ac:dyDescent="0.2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 s="16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 s="13">
        <f>IFERROR(ROUND(E3894/L3894,2),0)</f>
        <v>0</v>
      </c>
      <c r="Q3894" s="18" t="s">
        <v>8323</v>
      </c>
      <c r="R3894" t="s">
        <v>8326</v>
      </c>
      <c r="S3894" s="14">
        <f t="shared" si="120"/>
        <v>42613.841261574074</v>
      </c>
      <c r="T3894">
        <f t="shared" si="121"/>
        <v>2016</v>
      </c>
    </row>
    <row r="3895" spans="1:20" ht="48" x14ac:dyDescent="0.2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 s="16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>ROUND(E3895/D3895*100,0)</f>
        <v>0</v>
      </c>
      <c r="P3895" s="13">
        <f>IFERROR(ROUND(E3895/L3895,2),0)</f>
        <v>0</v>
      </c>
      <c r="Q3895" s="18" t="s">
        <v>8313</v>
      </c>
      <c r="R3895" t="s">
        <v>8314</v>
      </c>
      <c r="S3895" s="14">
        <f t="shared" si="120"/>
        <v>41829.889027777775</v>
      </c>
      <c r="T3895">
        <f t="shared" si="121"/>
        <v>2014</v>
      </c>
    </row>
    <row r="3896" spans="1:20" ht="32" x14ac:dyDescent="0.2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 s="1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>ROUND(E3896/D3896*100,0)</f>
        <v>0</v>
      </c>
      <c r="P3896" s="13">
        <f>IFERROR(ROUND(E3896/L3896,2),0)</f>
        <v>0</v>
      </c>
      <c r="Q3896" s="18" t="s">
        <v>8321</v>
      </c>
      <c r="R3896" t="s">
        <v>8325</v>
      </c>
      <c r="S3896" s="14">
        <f t="shared" si="120"/>
        <v>42096.686400462961</v>
      </c>
      <c r="T3896">
        <f t="shared" si="121"/>
        <v>2015</v>
      </c>
    </row>
    <row r="3897" spans="1:20" ht="48" x14ac:dyDescent="0.2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 s="16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>ROUND(E3897/D3897*100,0)</f>
        <v>0</v>
      </c>
      <c r="P3897" s="13">
        <f>IFERROR(ROUND(E3897/L3897,2),0)</f>
        <v>0</v>
      </c>
      <c r="Q3897" s="18" t="s">
        <v>8316</v>
      </c>
      <c r="R3897" t="s">
        <v>8344</v>
      </c>
      <c r="S3897" s="14">
        <f t="shared" si="120"/>
        <v>41773.008738425924</v>
      </c>
      <c r="T3897">
        <f t="shared" si="121"/>
        <v>2014</v>
      </c>
    </row>
    <row r="3898" spans="1:20" ht="48" x14ac:dyDescent="0.2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 s="16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>ROUND(E3898/D3898*100,0)</f>
        <v>0</v>
      </c>
      <c r="P3898" s="13">
        <f>IFERROR(ROUND(E3898/L3898,2),0)</f>
        <v>0</v>
      </c>
      <c r="Q3898" s="18" t="s">
        <v>8319</v>
      </c>
      <c r="R3898" t="s">
        <v>8345</v>
      </c>
      <c r="S3898" s="14">
        <f t="shared" si="120"/>
        <v>42655.736956018518</v>
      </c>
      <c r="T3898">
        <f t="shared" si="121"/>
        <v>2016</v>
      </c>
    </row>
    <row r="3899" spans="1:20" ht="48" x14ac:dyDescent="0.2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 s="16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>ROUND(E3899/D3899*100,0)</f>
        <v>0</v>
      </c>
      <c r="P3899" s="13">
        <f>IFERROR(ROUND(E3899/L3899,2),0)</f>
        <v>0</v>
      </c>
      <c r="Q3899" s="18" t="s">
        <v>8319</v>
      </c>
      <c r="R3899" t="s">
        <v>8345</v>
      </c>
      <c r="S3899" s="14">
        <f t="shared" si="120"/>
        <v>42031.965138888889</v>
      </c>
      <c r="T3899">
        <f t="shared" si="121"/>
        <v>2015</v>
      </c>
    </row>
    <row r="3900" spans="1:20" ht="48" x14ac:dyDescent="0.2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 s="16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>ROUND(E3900/D3900*100,0)</f>
        <v>0</v>
      </c>
      <c r="P3900" s="13">
        <f>IFERROR(ROUND(E3900/L3900,2),0)</f>
        <v>0</v>
      </c>
      <c r="Q3900" s="18" t="s">
        <v>8319</v>
      </c>
      <c r="R3900" t="s">
        <v>8345</v>
      </c>
      <c r="S3900" s="14">
        <f t="shared" si="120"/>
        <v>41829.592002314814</v>
      </c>
      <c r="T3900">
        <f t="shared" si="121"/>
        <v>2014</v>
      </c>
    </row>
    <row r="3901" spans="1:20" ht="48" x14ac:dyDescent="0.2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 s="16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>ROUND(E3901/D3901*100,0)</f>
        <v>0</v>
      </c>
      <c r="P3901" s="13">
        <f>IFERROR(ROUND(E3901/L3901,2),0)</f>
        <v>0</v>
      </c>
      <c r="Q3901" s="18" t="s">
        <v>8311</v>
      </c>
      <c r="R3901" t="s">
        <v>8356</v>
      </c>
      <c r="S3901" s="14">
        <f t="shared" si="120"/>
        <v>41537.869143518517</v>
      </c>
      <c r="T3901">
        <f t="shared" si="121"/>
        <v>2013</v>
      </c>
    </row>
    <row r="3902" spans="1:20" ht="48" x14ac:dyDescent="0.2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 s="16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>ROUND(E3902/D3902*100,0)</f>
        <v>0</v>
      </c>
      <c r="P3902" s="13">
        <f>IFERROR(ROUND(E3902/L3902,2),0)</f>
        <v>0</v>
      </c>
      <c r="Q3902" s="18" t="s">
        <v>8323</v>
      </c>
      <c r="R3902" t="s">
        <v>8326</v>
      </c>
      <c r="S3902" s="14">
        <f t="shared" si="120"/>
        <v>42108.692060185189</v>
      </c>
      <c r="T3902">
        <f t="shared" si="121"/>
        <v>2015</v>
      </c>
    </row>
    <row r="3903" spans="1:20" ht="48" x14ac:dyDescent="0.2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 s="16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>ROUND(E3903/D3903*100,0)</f>
        <v>0</v>
      </c>
      <c r="P3903" s="13">
        <f>IFERROR(ROUND(E3903/L3903,2),0)</f>
        <v>0</v>
      </c>
      <c r="Q3903" s="18" t="s">
        <v>8323</v>
      </c>
      <c r="R3903" t="s">
        <v>8335</v>
      </c>
      <c r="S3903" s="14">
        <f t="shared" si="120"/>
        <v>42527.00953703704</v>
      </c>
      <c r="T3903">
        <f t="shared" si="121"/>
        <v>2016</v>
      </c>
    </row>
    <row r="3904" spans="1:20" ht="48" x14ac:dyDescent="0.2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 s="16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>ROUND(E3904/D3904*100,0)</f>
        <v>0</v>
      </c>
      <c r="P3904" s="13">
        <f>IFERROR(ROUND(E3904/L3904,2),0)</f>
        <v>0</v>
      </c>
      <c r="Q3904" s="18" t="s">
        <v>8323</v>
      </c>
      <c r="R3904" t="s">
        <v>8326</v>
      </c>
      <c r="S3904" s="14">
        <f t="shared" si="120"/>
        <v>42228.151701388888</v>
      </c>
      <c r="T3904">
        <f t="shared" si="121"/>
        <v>2015</v>
      </c>
    </row>
    <row r="3905" spans="1:20" ht="48" x14ac:dyDescent="0.2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 s="16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>ROUND(E3905/D3905*100,0)</f>
        <v>0</v>
      </c>
      <c r="P3905" s="13">
        <f>IFERROR(ROUND(E3905/L3905,2),0)</f>
        <v>0</v>
      </c>
      <c r="Q3905" s="18" t="s">
        <v>8321</v>
      </c>
      <c r="R3905" t="s">
        <v>8339</v>
      </c>
      <c r="S3905" s="14">
        <f t="shared" si="120"/>
        <v>41041.167627314811</v>
      </c>
      <c r="T3905">
        <f t="shared" si="121"/>
        <v>2012</v>
      </c>
    </row>
    <row r="3906" spans="1:20" ht="48" x14ac:dyDescent="0.2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 s="1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>ROUND(E3906/D3906*100,0)</f>
        <v>0</v>
      </c>
      <c r="P3906" s="13">
        <f>IFERROR(ROUND(E3906/L3906,2),0)</f>
        <v>0</v>
      </c>
      <c r="Q3906" s="18" t="s">
        <v>8308</v>
      </c>
      <c r="R3906" t="s">
        <v>8342</v>
      </c>
      <c r="S3906" s="14">
        <f t="shared" si="120"/>
        <v>42380.696342592593</v>
      </c>
      <c r="T3906">
        <f t="shared" si="121"/>
        <v>2016</v>
      </c>
    </row>
    <row r="3907" spans="1:20" ht="48" x14ac:dyDescent="0.2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 s="16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>ROUND(E3907/D3907*100,0)</f>
        <v>0</v>
      </c>
      <c r="P3907" s="13">
        <f>IFERROR(ROUND(E3907/L3907,2),0)</f>
        <v>0</v>
      </c>
      <c r="Q3907" s="18" t="s">
        <v>8308</v>
      </c>
      <c r="R3907" t="s">
        <v>8342</v>
      </c>
      <c r="S3907" s="14">
        <f t="shared" ref="S3907:S3970" si="122">(((J3907/60)/60)/24)+DATE(1970,1,1)</f>
        <v>42503.353506944448</v>
      </c>
      <c r="T3907">
        <f t="shared" ref="T3907:T3970" si="123">YEAR(S3907)</f>
        <v>2016</v>
      </c>
    </row>
    <row r="3908" spans="1:20" ht="48" x14ac:dyDescent="0.2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 s="16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>ROUND(E3908/D3908*100,0)</f>
        <v>0</v>
      </c>
      <c r="P3908" s="13">
        <f>IFERROR(ROUND(E3908/L3908,2),0)</f>
        <v>0</v>
      </c>
      <c r="Q3908" s="18" t="s">
        <v>8321</v>
      </c>
      <c r="R3908" t="s">
        <v>8339</v>
      </c>
      <c r="S3908" s="14">
        <f t="shared" si="122"/>
        <v>42223.616018518514</v>
      </c>
      <c r="T3908">
        <f t="shared" si="123"/>
        <v>2015</v>
      </c>
    </row>
    <row r="3909" spans="1:20" ht="32" x14ac:dyDescent="0.2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 s="16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>ROUND(E3909/D3909*100,0)</f>
        <v>0</v>
      </c>
      <c r="P3909" s="13">
        <f>IFERROR(ROUND(E3909/L3909,2),0)</f>
        <v>0</v>
      </c>
      <c r="Q3909" s="18" t="s">
        <v>8321</v>
      </c>
      <c r="R3909" t="s">
        <v>8337</v>
      </c>
      <c r="S3909" s="14">
        <f t="shared" si="122"/>
        <v>41969.767824074079</v>
      </c>
      <c r="T3909">
        <f t="shared" si="123"/>
        <v>2014</v>
      </c>
    </row>
    <row r="3910" spans="1:20" ht="48" x14ac:dyDescent="0.2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 s="16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>ROUND(E3910/D3910*100,0)</f>
        <v>0</v>
      </c>
      <c r="P3910" s="13">
        <f>IFERROR(ROUND(E3910/L3910,2),0)</f>
        <v>0</v>
      </c>
      <c r="Q3910" s="18" t="s">
        <v>8321</v>
      </c>
      <c r="R3910" t="s">
        <v>8339</v>
      </c>
      <c r="S3910" s="14">
        <f t="shared" si="122"/>
        <v>42591.31858796296</v>
      </c>
      <c r="T3910">
        <f t="shared" si="123"/>
        <v>2016</v>
      </c>
    </row>
    <row r="3911" spans="1:20" ht="48" x14ac:dyDescent="0.2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 s="16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>ROUND(E3911/D3911*100,0)</f>
        <v>0</v>
      </c>
      <c r="P3911" s="13">
        <f>IFERROR(ROUND(E3911/L3911,2),0)</f>
        <v>0</v>
      </c>
      <c r="Q3911" s="18" t="s">
        <v>8321</v>
      </c>
      <c r="R3911" t="s">
        <v>8339</v>
      </c>
      <c r="S3911" s="14">
        <f t="shared" si="122"/>
        <v>42171.827604166669</v>
      </c>
      <c r="T3911">
        <f t="shared" si="123"/>
        <v>2015</v>
      </c>
    </row>
    <row r="3912" spans="1:20" ht="64" x14ac:dyDescent="0.2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 s="16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>ROUND(E3912/D3912*100,0)</f>
        <v>0</v>
      </c>
      <c r="P3912" s="13">
        <f>IFERROR(ROUND(E3912/L3912,2),0)</f>
        <v>0</v>
      </c>
      <c r="Q3912" s="18" t="s">
        <v>8327</v>
      </c>
      <c r="R3912" t="s">
        <v>8350</v>
      </c>
      <c r="S3912" s="14">
        <f t="shared" si="122"/>
        <v>40338.02002314815</v>
      </c>
      <c r="T3912">
        <f t="shared" si="123"/>
        <v>2010</v>
      </c>
    </row>
    <row r="3913" spans="1:20" ht="48" x14ac:dyDescent="0.2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 s="16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>ROUND(E3913/D3913*100,0)</f>
        <v>0</v>
      </c>
      <c r="P3913" s="13">
        <f>IFERROR(ROUND(E3913/L3913,2),0)</f>
        <v>0</v>
      </c>
      <c r="Q3913" s="18" t="s">
        <v>8327</v>
      </c>
      <c r="R3913" t="s">
        <v>8330</v>
      </c>
      <c r="S3913" s="14">
        <f t="shared" si="122"/>
        <v>42451.866967592592</v>
      </c>
      <c r="T3913">
        <f t="shared" si="123"/>
        <v>2016</v>
      </c>
    </row>
    <row r="3914" spans="1:20" ht="64" x14ac:dyDescent="0.2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 s="16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>ROUND(E3914/D3914*100,0)</f>
        <v>0</v>
      </c>
      <c r="P3914" s="13">
        <f>IFERROR(ROUND(E3914/L3914,2),0)</f>
        <v>0</v>
      </c>
      <c r="Q3914" s="18" t="s">
        <v>8319</v>
      </c>
      <c r="R3914" t="s">
        <v>8357</v>
      </c>
      <c r="S3914" s="14">
        <f t="shared" si="122"/>
        <v>42047.05574074074</v>
      </c>
      <c r="T3914">
        <f t="shared" si="123"/>
        <v>2015</v>
      </c>
    </row>
    <row r="3915" spans="1:20" ht="48" x14ac:dyDescent="0.2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 s="16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>ROUND(E3915/D3915*100,0)</f>
        <v>0</v>
      </c>
      <c r="P3915" s="13">
        <f>IFERROR(ROUND(E3915/L3915,2),0)</f>
        <v>0</v>
      </c>
      <c r="Q3915" s="18" t="s">
        <v>8323</v>
      </c>
      <c r="R3915" t="s">
        <v>8326</v>
      </c>
      <c r="S3915" s="14">
        <f t="shared" si="122"/>
        <v>42408.999571759254</v>
      </c>
      <c r="T3915">
        <f t="shared" si="123"/>
        <v>2016</v>
      </c>
    </row>
    <row r="3916" spans="1:20" ht="48" x14ac:dyDescent="0.2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 s="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>ROUND(E3916/D3916*100,0)</f>
        <v>0</v>
      </c>
      <c r="P3916" s="13">
        <f>IFERROR(ROUND(E3916/L3916,2),0)</f>
        <v>0</v>
      </c>
      <c r="Q3916" s="18" t="s">
        <v>8319</v>
      </c>
      <c r="R3916" t="s">
        <v>8345</v>
      </c>
      <c r="S3916" s="14">
        <f t="shared" si="122"/>
        <v>42154.726446759261</v>
      </c>
      <c r="T3916">
        <f t="shared" si="123"/>
        <v>2015</v>
      </c>
    </row>
    <row r="3917" spans="1:20" ht="48" x14ac:dyDescent="0.2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 s="16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>ROUND(E3917/D3917*100,0)</f>
        <v>0</v>
      </c>
      <c r="P3917" s="13">
        <f>IFERROR(ROUND(E3917/L3917,2),0)</f>
        <v>0</v>
      </c>
      <c r="Q3917" s="18" t="s">
        <v>8321</v>
      </c>
      <c r="R3917" t="s">
        <v>8339</v>
      </c>
      <c r="S3917" s="14">
        <f t="shared" si="122"/>
        <v>42285.909027777772</v>
      </c>
      <c r="T3917">
        <f t="shared" si="123"/>
        <v>2015</v>
      </c>
    </row>
    <row r="3918" spans="1:20" ht="64" x14ac:dyDescent="0.2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 s="16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>ROUND(E3918/D3918*100,0)</f>
        <v>0</v>
      </c>
      <c r="P3918" s="13">
        <f>IFERROR(ROUND(E3918/L3918,2),0)</f>
        <v>0</v>
      </c>
      <c r="Q3918" s="18" t="s">
        <v>8327</v>
      </c>
      <c r="R3918" t="s">
        <v>8350</v>
      </c>
      <c r="S3918" s="14">
        <f t="shared" si="122"/>
        <v>40291.81150462963</v>
      </c>
      <c r="T3918">
        <f t="shared" si="123"/>
        <v>2010</v>
      </c>
    </row>
    <row r="3919" spans="1:20" ht="48" x14ac:dyDescent="0.2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 s="16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>ROUND(E3919/D3919*100,0)</f>
        <v>0</v>
      </c>
      <c r="P3919" s="13">
        <f>IFERROR(ROUND(E3919/L3919,2),0)</f>
        <v>0</v>
      </c>
      <c r="Q3919" s="18" t="s">
        <v>8319</v>
      </c>
      <c r="R3919" t="s">
        <v>8345</v>
      </c>
      <c r="S3919" s="14">
        <f t="shared" si="122"/>
        <v>42029.07131944444</v>
      </c>
      <c r="T3919">
        <f t="shared" si="123"/>
        <v>2015</v>
      </c>
    </row>
    <row r="3920" spans="1:20" ht="48" x14ac:dyDescent="0.2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 s="16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>ROUND(E3920/D3920*100,0)</f>
        <v>0</v>
      </c>
      <c r="P3920" s="13">
        <f>IFERROR(ROUND(E3920/L3920,2),0)</f>
        <v>0</v>
      </c>
      <c r="Q3920" s="18" t="s">
        <v>8313</v>
      </c>
      <c r="R3920" t="s">
        <v>8353</v>
      </c>
      <c r="S3920" s="14">
        <f t="shared" si="122"/>
        <v>41847.930694444447</v>
      </c>
      <c r="T3920">
        <f t="shared" si="123"/>
        <v>2014</v>
      </c>
    </row>
    <row r="3921" spans="1:20" ht="48" x14ac:dyDescent="0.2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 s="16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>ROUND(E3921/D3921*100,0)</f>
        <v>0</v>
      </c>
      <c r="P3921" s="13">
        <f>IFERROR(ROUND(E3921/L3921,2),0)</f>
        <v>0</v>
      </c>
      <c r="Q3921" s="18" t="s">
        <v>8321</v>
      </c>
      <c r="R3921" t="s">
        <v>8325</v>
      </c>
      <c r="S3921" s="14">
        <f t="shared" si="122"/>
        <v>42072.758981481486</v>
      </c>
      <c r="T3921">
        <f t="shared" si="123"/>
        <v>2015</v>
      </c>
    </row>
    <row r="3922" spans="1:20" ht="16" x14ac:dyDescent="0.2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 s="16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>ROUND(E3922/D3922*100,0)</f>
        <v>0</v>
      </c>
      <c r="P3922" s="13">
        <f>IFERROR(ROUND(E3922/L3922,2),0)</f>
        <v>0</v>
      </c>
      <c r="Q3922" s="18" t="s">
        <v>8321</v>
      </c>
      <c r="R3922" t="s">
        <v>8325</v>
      </c>
      <c r="S3922" s="14">
        <f t="shared" si="122"/>
        <v>42255.927824074075</v>
      </c>
      <c r="T3922">
        <f t="shared" si="123"/>
        <v>2015</v>
      </c>
    </row>
    <row r="3923" spans="1:20" ht="32" x14ac:dyDescent="0.2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 s="16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>ROUND(E3923/D3923*100,0)</f>
        <v>0</v>
      </c>
      <c r="P3923" s="13">
        <f>IFERROR(ROUND(E3923/L3923,2),0)</f>
        <v>0</v>
      </c>
      <c r="Q3923" s="18" t="s">
        <v>8321</v>
      </c>
      <c r="R3923" t="s">
        <v>8339</v>
      </c>
      <c r="S3923" s="14">
        <f t="shared" si="122"/>
        <v>41827.989861111113</v>
      </c>
      <c r="T3923">
        <f t="shared" si="123"/>
        <v>2014</v>
      </c>
    </row>
    <row r="3924" spans="1:20" ht="48" x14ac:dyDescent="0.2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 s="16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>ROUND(E3924/D3924*100,0)</f>
        <v>0</v>
      </c>
      <c r="P3924" s="13">
        <f>IFERROR(ROUND(E3924/L3924,2),0)</f>
        <v>0</v>
      </c>
      <c r="Q3924" s="18" t="s">
        <v>8319</v>
      </c>
      <c r="R3924" t="s">
        <v>8345</v>
      </c>
      <c r="S3924" s="14">
        <f t="shared" si="122"/>
        <v>41897.660833333335</v>
      </c>
      <c r="T3924">
        <f t="shared" si="123"/>
        <v>2014</v>
      </c>
    </row>
    <row r="3925" spans="1:20" ht="32" x14ac:dyDescent="0.2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 s="16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>ROUND(E3925/D3925*100,0)</f>
        <v>0</v>
      </c>
      <c r="P3925" s="13">
        <f>IFERROR(ROUND(E3925/L3925,2),0)</f>
        <v>0</v>
      </c>
      <c r="Q3925" s="18" t="s">
        <v>8311</v>
      </c>
      <c r="R3925" t="s">
        <v>8348</v>
      </c>
      <c r="S3925" s="14">
        <f t="shared" si="122"/>
        <v>42289.89634259259</v>
      </c>
      <c r="T3925">
        <f t="shared" si="123"/>
        <v>2015</v>
      </c>
    </row>
    <row r="3926" spans="1:20" ht="48" x14ac:dyDescent="0.2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 s="1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>ROUND(E3926/D3926*100,0)</f>
        <v>0</v>
      </c>
      <c r="P3926" s="13">
        <f>IFERROR(ROUND(E3926/L3926,2),0)</f>
        <v>0</v>
      </c>
      <c r="Q3926" s="18" t="s">
        <v>8313</v>
      </c>
      <c r="R3926" t="s">
        <v>8355</v>
      </c>
      <c r="S3926" s="14">
        <f t="shared" si="122"/>
        <v>42219.282951388886</v>
      </c>
      <c r="T3926">
        <f t="shared" si="123"/>
        <v>2015</v>
      </c>
    </row>
    <row r="3927" spans="1:20" ht="32" hidden="1" x14ac:dyDescent="0.2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 s="16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>ROUND(E3927/D3927*100,0)</f>
        <v>0</v>
      </c>
      <c r="P3927" s="13">
        <f>IFERROR(ROUND(E3927/L3927,2),0)</f>
        <v>0</v>
      </c>
      <c r="Q3927" s="18" t="s">
        <v>8327</v>
      </c>
      <c r="R3927" t="s">
        <v>8330</v>
      </c>
      <c r="S3927" s="14">
        <f t="shared" si="122"/>
        <v>42779.21365740741</v>
      </c>
      <c r="T3927">
        <f t="shared" si="123"/>
        <v>2017</v>
      </c>
    </row>
    <row r="3928" spans="1:20" ht="48" x14ac:dyDescent="0.2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 s="16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>ROUND(E3928/D3928*100,0)</f>
        <v>0</v>
      </c>
      <c r="P3928" s="13">
        <f>IFERROR(ROUND(E3928/L3928,2),0)</f>
        <v>0</v>
      </c>
      <c r="Q3928" s="18" t="s">
        <v>8319</v>
      </c>
      <c r="R3928" t="s">
        <v>8345</v>
      </c>
      <c r="S3928" s="14">
        <f t="shared" si="122"/>
        <v>42238.022905092599</v>
      </c>
      <c r="T3928">
        <f t="shared" si="123"/>
        <v>2015</v>
      </c>
    </row>
    <row r="3929" spans="1:20" ht="48" x14ac:dyDescent="0.2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 s="16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>ROUND(E3929/D3929*100,0)</f>
        <v>0</v>
      </c>
      <c r="P3929" s="13">
        <f>IFERROR(ROUND(E3929/L3929,2),0)</f>
        <v>0</v>
      </c>
      <c r="Q3929" s="18" t="s">
        <v>8323</v>
      </c>
      <c r="R3929" t="s">
        <v>8326</v>
      </c>
      <c r="S3929" s="14">
        <f t="shared" si="122"/>
        <v>42253.633159722223</v>
      </c>
      <c r="T3929">
        <f t="shared" si="123"/>
        <v>2015</v>
      </c>
    </row>
    <row r="3930" spans="1:20" ht="64" x14ac:dyDescent="0.2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 s="16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>ROUND(E3930/D3930*100,0)</f>
        <v>0</v>
      </c>
      <c r="P3930" s="13">
        <f>IFERROR(ROUND(E3930/L3930,2),0)</f>
        <v>0</v>
      </c>
      <c r="Q3930" s="18" t="s">
        <v>8311</v>
      </c>
      <c r="R3930" t="s">
        <v>8356</v>
      </c>
      <c r="S3930" s="14">
        <f t="shared" si="122"/>
        <v>42632.328784722224</v>
      </c>
      <c r="T3930">
        <f t="shared" si="123"/>
        <v>2016</v>
      </c>
    </row>
    <row r="3931" spans="1:20" ht="48" x14ac:dyDescent="0.2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 s="16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>ROUND(E3931/D3931*100,0)</f>
        <v>0</v>
      </c>
      <c r="P3931" s="13">
        <f>IFERROR(ROUND(E3931/L3931,2),0)</f>
        <v>0</v>
      </c>
      <c r="Q3931" s="18" t="s">
        <v>8321</v>
      </c>
      <c r="R3931" t="s">
        <v>8337</v>
      </c>
      <c r="S3931" s="14">
        <f t="shared" si="122"/>
        <v>42559.064143518524</v>
      </c>
      <c r="T3931">
        <f t="shared" si="123"/>
        <v>2016</v>
      </c>
    </row>
    <row r="3932" spans="1:20" ht="48" x14ac:dyDescent="0.2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 s="16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>ROUND(E3932/D3932*100,0)</f>
        <v>0</v>
      </c>
      <c r="P3932" s="13">
        <f>IFERROR(ROUND(E3932/L3932,2),0)</f>
        <v>0</v>
      </c>
      <c r="Q3932" s="18" t="s">
        <v>8327</v>
      </c>
      <c r="R3932" t="s">
        <v>8350</v>
      </c>
      <c r="S3932" s="14">
        <f t="shared" si="122"/>
        <v>41562.67155092593</v>
      </c>
      <c r="T3932">
        <f t="shared" si="123"/>
        <v>2013</v>
      </c>
    </row>
    <row r="3933" spans="1:20" ht="48" x14ac:dyDescent="0.2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 s="16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>ROUND(E3933/D3933*100,0)</f>
        <v>0</v>
      </c>
      <c r="P3933" s="13">
        <f>IFERROR(ROUND(E3933/L3933,2),0)</f>
        <v>0</v>
      </c>
      <c r="Q3933" s="18" t="s">
        <v>8327</v>
      </c>
      <c r="R3933" t="s">
        <v>8330</v>
      </c>
      <c r="S3933" s="14">
        <f t="shared" si="122"/>
        <v>42179.306388888886</v>
      </c>
      <c r="T3933">
        <f t="shared" si="123"/>
        <v>2015</v>
      </c>
    </row>
    <row r="3934" spans="1:20" ht="48" x14ac:dyDescent="0.2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 s="16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>ROUND(E3934/D3934*100,0)</f>
        <v>0</v>
      </c>
      <c r="P3934" s="13">
        <f>IFERROR(ROUND(E3934/L3934,2),0)</f>
        <v>0</v>
      </c>
      <c r="Q3934" s="18" t="s">
        <v>8308</v>
      </c>
      <c r="R3934" t="s">
        <v>8342</v>
      </c>
      <c r="S3934" s="14">
        <f t="shared" si="122"/>
        <v>41897.702199074076</v>
      </c>
      <c r="T3934">
        <f t="shared" si="123"/>
        <v>2014</v>
      </c>
    </row>
    <row r="3935" spans="1:20" ht="48" x14ac:dyDescent="0.2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 s="16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>ROUND(E3935/D3935*100,0)</f>
        <v>0</v>
      </c>
      <c r="P3935" s="13">
        <f>IFERROR(ROUND(E3935/L3935,2),0)</f>
        <v>0</v>
      </c>
      <c r="Q3935" s="18" t="s">
        <v>8323</v>
      </c>
      <c r="R3935" t="s">
        <v>8326</v>
      </c>
      <c r="S3935" s="14">
        <f t="shared" si="122"/>
        <v>41916.597638888888</v>
      </c>
      <c r="T3935">
        <f t="shared" si="123"/>
        <v>2014</v>
      </c>
    </row>
    <row r="3936" spans="1:20" ht="48" x14ac:dyDescent="0.2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 s="1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>ROUND(E3936/D3936*100,0)</f>
        <v>0</v>
      </c>
      <c r="P3936" s="13">
        <f>IFERROR(ROUND(E3936/L3936,2),0)</f>
        <v>0</v>
      </c>
      <c r="Q3936" s="18" t="s">
        <v>8323</v>
      </c>
      <c r="R3936" t="s">
        <v>8335</v>
      </c>
      <c r="S3936" s="14">
        <f t="shared" si="122"/>
        <v>42255.696006944447</v>
      </c>
      <c r="T3936">
        <f t="shared" si="123"/>
        <v>2015</v>
      </c>
    </row>
    <row r="3937" spans="1:20" ht="48" x14ac:dyDescent="0.2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 s="16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>ROUND(E3937/D3937*100,0)</f>
        <v>0</v>
      </c>
      <c r="P3937" s="13">
        <f>IFERROR(ROUND(E3937/L3937,2),0)</f>
        <v>0</v>
      </c>
      <c r="Q3937" s="18" t="s">
        <v>8323</v>
      </c>
      <c r="R3937" t="s">
        <v>8326</v>
      </c>
      <c r="S3937" s="14">
        <f t="shared" si="122"/>
        <v>42457.932025462964</v>
      </c>
      <c r="T3937">
        <f t="shared" si="123"/>
        <v>2016</v>
      </c>
    </row>
    <row r="3938" spans="1:20" ht="48" x14ac:dyDescent="0.2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 s="16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>ROUND(E3938/D3938*100,0)</f>
        <v>0</v>
      </c>
      <c r="P3938" s="13">
        <f>IFERROR(ROUND(E3938/L3938,2),0)</f>
        <v>0</v>
      </c>
      <c r="Q3938" s="18" t="s">
        <v>8319</v>
      </c>
      <c r="R3938" t="s">
        <v>8345</v>
      </c>
      <c r="S3938" s="14">
        <f t="shared" si="122"/>
        <v>41830.723611111112</v>
      </c>
      <c r="T3938">
        <f t="shared" si="123"/>
        <v>2014</v>
      </c>
    </row>
    <row r="3939" spans="1:20" ht="32" x14ac:dyDescent="0.2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 s="16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>ROUND(E3939/D3939*100,0)</f>
        <v>0</v>
      </c>
      <c r="P3939" s="13">
        <f>IFERROR(ROUND(E3939/L3939,2),0)</f>
        <v>0</v>
      </c>
      <c r="Q3939" s="18" t="s">
        <v>8321</v>
      </c>
      <c r="R3939" t="s">
        <v>8337</v>
      </c>
      <c r="S3939" s="14">
        <f t="shared" si="122"/>
        <v>42221.909930555557</v>
      </c>
      <c r="T3939">
        <f t="shared" si="123"/>
        <v>2015</v>
      </c>
    </row>
    <row r="3940" spans="1:20" ht="48" x14ac:dyDescent="0.2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 s="16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>ROUND(E3940/D3940*100,0)</f>
        <v>0</v>
      </c>
      <c r="P3940" s="13">
        <f>IFERROR(ROUND(E3940/L3940,2),0)</f>
        <v>0</v>
      </c>
      <c r="Q3940" s="18" t="s">
        <v>8321</v>
      </c>
      <c r="R3940" t="s">
        <v>8337</v>
      </c>
      <c r="S3940" s="14">
        <f t="shared" si="122"/>
        <v>41904.07671296296</v>
      </c>
      <c r="T3940">
        <f t="shared" si="123"/>
        <v>2014</v>
      </c>
    </row>
    <row r="3941" spans="1:20" ht="48" x14ac:dyDescent="0.2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 s="16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>ROUND(E3941/D3941*100,0)</f>
        <v>0</v>
      </c>
      <c r="P3941" s="13">
        <f>IFERROR(ROUND(E3941/L3941,2),0)</f>
        <v>0</v>
      </c>
      <c r="Q3941" s="18" t="s">
        <v>8321</v>
      </c>
      <c r="R3941" t="s">
        <v>8325</v>
      </c>
      <c r="S3941" s="14">
        <f t="shared" si="122"/>
        <v>42171.913090277783</v>
      </c>
      <c r="T3941">
        <f t="shared" si="123"/>
        <v>2015</v>
      </c>
    </row>
    <row r="3942" spans="1:20" ht="48" x14ac:dyDescent="0.2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 s="16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>ROUND(E3942/D3942*100,0)</f>
        <v>0</v>
      </c>
      <c r="P3942" s="13">
        <f>IFERROR(ROUND(E3942/L3942,2),0)</f>
        <v>0</v>
      </c>
      <c r="Q3942" s="18" t="s">
        <v>8321</v>
      </c>
      <c r="R3942" t="s">
        <v>8325</v>
      </c>
      <c r="S3942" s="14">
        <f t="shared" si="122"/>
        <v>42767.812893518523</v>
      </c>
      <c r="T3942">
        <f t="shared" si="123"/>
        <v>2017</v>
      </c>
    </row>
    <row r="3943" spans="1:20" ht="64" x14ac:dyDescent="0.2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 s="16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>ROUND(E3943/D3943*100,0)</f>
        <v>0</v>
      </c>
      <c r="P3943" s="13">
        <f>IFERROR(ROUND(E3943/L3943,2),0)</f>
        <v>0</v>
      </c>
      <c r="Q3943" s="18" t="s">
        <v>8321</v>
      </c>
      <c r="R3943" t="s">
        <v>8339</v>
      </c>
      <c r="S3943" s="14">
        <f t="shared" si="122"/>
        <v>40070.901412037041</v>
      </c>
      <c r="T3943">
        <f t="shared" si="123"/>
        <v>2009</v>
      </c>
    </row>
    <row r="3944" spans="1:20" ht="32" x14ac:dyDescent="0.2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 s="16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>ROUND(E3944/D3944*100,0)</f>
        <v>0</v>
      </c>
      <c r="P3944" s="13">
        <f>IFERROR(ROUND(E3944/L3944,2),0)</f>
        <v>0</v>
      </c>
      <c r="Q3944" s="18" t="s">
        <v>8321</v>
      </c>
      <c r="R3944" t="s">
        <v>8339</v>
      </c>
      <c r="S3944" s="14">
        <f t="shared" si="122"/>
        <v>42091.778703703705</v>
      </c>
      <c r="T3944">
        <f t="shared" si="123"/>
        <v>2015</v>
      </c>
    </row>
    <row r="3945" spans="1:20" ht="48" x14ac:dyDescent="0.2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 s="16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>ROUND(E3945/D3945*100,0)</f>
        <v>0</v>
      </c>
      <c r="P3945" s="13">
        <f>IFERROR(ROUND(E3945/L3945,2),0)</f>
        <v>0</v>
      </c>
      <c r="Q3945" s="18" t="s">
        <v>8308</v>
      </c>
      <c r="R3945" t="s">
        <v>8342</v>
      </c>
      <c r="S3945" s="14">
        <f t="shared" si="122"/>
        <v>42761.376238425932</v>
      </c>
      <c r="T3945">
        <f t="shared" si="123"/>
        <v>2017</v>
      </c>
    </row>
    <row r="3946" spans="1:20" ht="48" x14ac:dyDescent="0.2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 s="1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>ROUND(E3946/D3946*100,0)</f>
        <v>0</v>
      </c>
      <c r="P3946" s="13">
        <f>IFERROR(ROUND(E3946/L3946,2),0)</f>
        <v>0</v>
      </c>
      <c r="Q3946" s="18" t="s">
        <v>8308</v>
      </c>
      <c r="R3946" t="s">
        <v>8342</v>
      </c>
      <c r="S3946" s="14">
        <f t="shared" si="122"/>
        <v>42108.988900462966</v>
      </c>
      <c r="T3946">
        <f t="shared" si="123"/>
        <v>2015</v>
      </c>
    </row>
    <row r="3947" spans="1:20" ht="48" x14ac:dyDescent="0.2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 s="16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>ROUND(E3947/D3947*100,0)</f>
        <v>0</v>
      </c>
      <c r="P3947" s="13">
        <f>IFERROR(ROUND(E3947/L3947,2),0)</f>
        <v>0</v>
      </c>
      <c r="Q3947" s="18" t="s">
        <v>8308</v>
      </c>
      <c r="R3947" t="s">
        <v>8342</v>
      </c>
      <c r="S3947" s="14">
        <f t="shared" si="122"/>
        <v>41803.692789351851</v>
      </c>
      <c r="T3947">
        <f t="shared" si="123"/>
        <v>2014</v>
      </c>
    </row>
    <row r="3948" spans="1:20" ht="48" x14ac:dyDescent="0.2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 s="16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>ROUND(E3948/D3948*100,0)</f>
        <v>0</v>
      </c>
      <c r="P3948" s="13">
        <f>IFERROR(ROUND(E3948/L3948,2),0)</f>
        <v>0</v>
      </c>
      <c r="Q3948" s="18" t="s">
        <v>8311</v>
      </c>
      <c r="R3948" t="s">
        <v>8352</v>
      </c>
      <c r="S3948" s="14">
        <f t="shared" si="122"/>
        <v>42227.173159722224</v>
      </c>
      <c r="T3948">
        <f t="shared" si="123"/>
        <v>2015</v>
      </c>
    </row>
    <row r="3949" spans="1:20" ht="64" x14ac:dyDescent="0.2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 s="16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>ROUND(E3949/D3949*100,0)</f>
        <v>0</v>
      </c>
      <c r="P3949" s="13">
        <f>IFERROR(ROUND(E3949/L3949,2),0)</f>
        <v>0</v>
      </c>
      <c r="Q3949" s="18" t="s">
        <v>8327</v>
      </c>
      <c r="R3949" t="s">
        <v>8350</v>
      </c>
      <c r="S3949" s="14">
        <f t="shared" si="122"/>
        <v>42248.723738425921</v>
      </c>
      <c r="T3949">
        <f t="shared" si="123"/>
        <v>2015</v>
      </c>
    </row>
    <row r="3950" spans="1:20" ht="48" x14ac:dyDescent="0.2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 s="16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>ROUND(E3950/D3950*100,0)</f>
        <v>0</v>
      </c>
      <c r="P3950" s="13">
        <f>IFERROR(ROUND(E3950/L3950,2),0)</f>
        <v>0</v>
      </c>
      <c r="Q3950" s="18" t="s">
        <v>8308</v>
      </c>
      <c r="R3950" t="s">
        <v>8310</v>
      </c>
      <c r="S3950" s="14">
        <f t="shared" si="122"/>
        <v>42614.356770833328</v>
      </c>
      <c r="T3950">
        <f t="shared" si="123"/>
        <v>2016</v>
      </c>
    </row>
    <row r="3951" spans="1:20" ht="48" x14ac:dyDescent="0.2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 s="16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>ROUND(E3951/D3951*100,0)</f>
        <v>0</v>
      </c>
      <c r="P3951" s="13">
        <f>IFERROR(ROUND(E3951/L3951,2),0)</f>
        <v>0</v>
      </c>
      <c r="Q3951" s="18" t="s">
        <v>8316</v>
      </c>
      <c r="R3951" t="s">
        <v>8344</v>
      </c>
      <c r="S3951" s="14">
        <f t="shared" si="122"/>
        <v>42192.462048611109</v>
      </c>
      <c r="T3951">
        <f t="shared" si="123"/>
        <v>2015</v>
      </c>
    </row>
    <row r="3952" spans="1:20" ht="48" x14ac:dyDescent="0.2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 s="16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>ROUND(E3952/D3952*100,0)</f>
        <v>0</v>
      </c>
      <c r="P3952" s="13">
        <f>IFERROR(ROUND(E3952/L3952,2),0)</f>
        <v>0</v>
      </c>
      <c r="Q3952" s="18" t="s">
        <v>8327</v>
      </c>
      <c r="R3952" t="s">
        <v>8354</v>
      </c>
      <c r="S3952" s="14">
        <f t="shared" si="122"/>
        <v>42193.941759259258</v>
      </c>
      <c r="T3952">
        <f t="shared" si="123"/>
        <v>2015</v>
      </c>
    </row>
    <row r="3953" spans="1:20" ht="48" x14ac:dyDescent="0.2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 s="16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>ROUND(E3953/D3953*100,0)</f>
        <v>0</v>
      </c>
      <c r="P3953" s="13">
        <f>IFERROR(ROUND(E3953/L3953,2),0)</f>
        <v>0</v>
      </c>
      <c r="Q3953" s="18" t="s">
        <v>8311</v>
      </c>
      <c r="R3953" t="s">
        <v>8348</v>
      </c>
      <c r="S3953" s="14">
        <f t="shared" si="122"/>
        <v>41831.705555555556</v>
      </c>
      <c r="T3953">
        <f t="shared" si="123"/>
        <v>2014</v>
      </c>
    </row>
    <row r="3954" spans="1:20" ht="48" x14ac:dyDescent="0.2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 s="16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>ROUND(E3954/D3954*100,0)</f>
        <v>0</v>
      </c>
      <c r="P3954" s="13">
        <f>IFERROR(ROUND(E3954/L3954,2),0)</f>
        <v>0</v>
      </c>
      <c r="Q3954" s="18" t="s">
        <v>8311</v>
      </c>
      <c r="R3954" t="s">
        <v>8352</v>
      </c>
      <c r="S3954" s="14">
        <f t="shared" si="122"/>
        <v>41198.611712962964</v>
      </c>
      <c r="T3954">
        <f t="shared" si="123"/>
        <v>2012</v>
      </c>
    </row>
    <row r="3955" spans="1:20" ht="48" x14ac:dyDescent="0.2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 s="16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>ROUND(E3955/D3955*100,0)</f>
        <v>0</v>
      </c>
      <c r="P3955" s="13">
        <f>IFERROR(ROUND(E3955/L3955,2),0)</f>
        <v>0</v>
      </c>
      <c r="Q3955" s="18" t="s">
        <v>8327</v>
      </c>
      <c r="R3955" t="s">
        <v>8330</v>
      </c>
      <c r="S3955" s="14">
        <f t="shared" si="122"/>
        <v>42125.913807870369</v>
      </c>
      <c r="T3955">
        <f t="shared" si="123"/>
        <v>2015</v>
      </c>
    </row>
    <row r="3956" spans="1:20" ht="48" x14ac:dyDescent="0.2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 s="1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>ROUND(E3956/D3956*100,0)</f>
        <v>0</v>
      </c>
      <c r="P3956" s="13">
        <f>IFERROR(ROUND(E3956/L3956,2),0)</f>
        <v>0</v>
      </c>
      <c r="Q3956" s="18" t="s">
        <v>8327</v>
      </c>
      <c r="R3956" t="s">
        <v>8330</v>
      </c>
      <c r="S3956" s="14">
        <f t="shared" si="122"/>
        <v>42319.461377314816</v>
      </c>
      <c r="T3956">
        <f t="shared" si="123"/>
        <v>2015</v>
      </c>
    </row>
    <row r="3957" spans="1:20" ht="48" x14ac:dyDescent="0.2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 s="16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>ROUND(E3957/D3957*100,0)</f>
        <v>0</v>
      </c>
      <c r="P3957" s="13">
        <f>IFERROR(ROUND(E3957/L3957,2),0)</f>
        <v>0</v>
      </c>
      <c r="Q3957" s="18" t="s">
        <v>8308</v>
      </c>
      <c r="R3957" t="s">
        <v>8342</v>
      </c>
      <c r="S3957" s="14">
        <f t="shared" si="122"/>
        <v>42167.813703703709</v>
      </c>
      <c r="T3957">
        <f t="shared" si="123"/>
        <v>2015</v>
      </c>
    </row>
    <row r="3958" spans="1:20" ht="48" x14ac:dyDescent="0.2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 s="16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>ROUND(E3958/D3958*100,0)</f>
        <v>0</v>
      </c>
      <c r="P3958" s="13">
        <f>IFERROR(ROUND(E3958/L3958,2),0)</f>
        <v>0</v>
      </c>
      <c r="Q3958" s="18" t="s">
        <v>8319</v>
      </c>
      <c r="R3958" t="s">
        <v>8357</v>
      </c>
      <c r="S3958" s="14">
        <f t="shared" si="122"/>
        <v>41926.680879629632</v>
      </c>
      <c r="T3958">
        <f t="shared" si="123"/>
        <v>2014</v>
      </c>
    </row>
    <row r="3959" spans="1:20" ht="48" x14ac:dyDescent="0.2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 s="16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>ROUND(E3959/D3959*100,0)</f>
        <v>0</v>
      </c>
      <c r="P3959" s="13">
        <f>IFERROR(ROUND(E3959/L3959,2),0)</f>
        <v>0</v>
      </c>
      <c r="Q3959" s="18" t="s">
        <v>8311</v>
      </c>
      <c r="R3959" t="s">
        <v>8356</v>
      </c>
      <c r="S3959" s="14">
        <f t="shared" si="122"/>
        <v>41415.461319444446</v>
      </c>
      <c r="T3959">
        <f t="shared" si="123"/>
        <v>2013</v>
      </c>
    </row>
    <row r="3960" spans="1:20" ht="48" x14ac:dyDescent="0.2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 s="16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>ROUND(E3960/D3960*100,0)</f>
        <v>0</v>
      </c>
      <c r="P3960" s="13">
        <f>IFERROR(ROUND(E3960/L3960,2),0)</f>
        <v>0</v>
      </c>
      <c r="Q3960" s="18" t="s">
        <v>8323</v>
      </c>
      <c r="R3960" t="s">
        <v>8335</v>
      </c>
      <c r="S3960" s="14">
        <f t="shared" si="122"/>
        <v>42236.276053240741</v>
      </c>
      <c r="T3960">
        <f t="shared" si="123"/>
        <v>2015</v>
      </c>
    </row>
    <row r="3961" spans="1:20" ht="48" x14ac:dyDescent="0.2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 s="16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>ROUND(E3961/D3961*100,0)</f>
        <v>0</v>
      </c>
      <c r="P3961" s="13">
        <f>IFERROR(ROUND(E3961/L3961,2),0)</f>
        <v>0</v>
      </c>
      <c r="Q3961" s="18" t="s">
        <v>8323</v>
      </c>
      <c r="R3961" t="s">
        <v>8326</v>
      </c>
      <c r="S3961" s="14">
        <f t="shared" si="122"/>
        <v>42213.662905092591</v>
      </c>
      <c r="T3961">
        <f t="shared" si="123"/>
        <v>2015</v>
      </c>
    </row>
    <row r="3962" spans="1:20" ht="48" x14ac:dyDescent="0.2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 s="16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>ROUND(E3962/D3962*100,0)</f>
        <v>0</v>
      </c>
      <c r="P3962" s="13">
        <f>IFERROR(ROUND(E3962/L3962,2),0)</f>
        <v>0</v>
      </c>
      <c r="Q3962" s="18" t="s">
        <v>8323</v>
      </c>
      <c r="R3962" t="s">
        <v>8326</v>
      </c>
      <c r="S3962" s="14">
        <f t="shared" si="122"/>
        <v>41941.585231481484</v>
      </c>
      <c r="T3962">
        <f t="shared" si="123"/>
        <v>2014</v>
      </c>
    </row>
    <row r="3963" spans="1:20" ht="32" x14ac:dyDescent="0.2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 s="16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>ROUND(E3963/D3963*100,0)</f>
        <v>0</v>
      </c>
      <c r="P3963" s="13">
        <f>IFERROR(ROUND(E3963/L3963,2),0)</f>
        <v>0</v>
      </c>
      <c r="Q3963" s="18" t="s">
        <v>8311</v>
      </c>
      <c r="R3963" t="s">
        <v>8348</v>
      </c>
      <c r="S3963" s="14">
        <f t="shared" si="122"/>
        <v>42199.873402777783</v>
      </c>
      <c r="T3963">
        <f t="shared" si="123"/>
        <v>2015</v>
      </c>
    </row>
    <row r="3964" spans="1:20" ht="48" x14ac:dyDescent="0.2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 s="16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>ROUND(E3964/D3964*100,0)</f>
        <v>0</v>
      </c>
      <c r="P3964" s="13">
        <f>IFERROR(ROUND(E3964/L3964,2),0)</f>
        <v>0</v>
      </c>
      <c r="Q3964" s="18" t="s">
        <v>8323</v>
      </c>
      <c r="R3964" t="s">
        <v>8326</v>
      </c>
      <c r="S3964" s="14">
        <f t="shared" si="122"/>
        <v>42390.002650462964</v>
      </c>
      <c r="T3964">
        <f t="shared" si="123"/>
        <v>2016</v>
      </c>
    </row>
    <row r="3965" spans="1:20" ht="64" x14ac:dyDescent="0.2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 s="16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>ROUND(E3965/D3965*100,0)</f>
        <v>0</v>
      </c>
      <c r="P3965" s="13">
        <f>IFERROR(ROUND(E3965/L3965,2),0)</f>
        <v>0</v>
      </c>
      <c r="Q3965" s="18" t="s">
        <v>8346</v>
      </c>
      <c r="R3965" t="s">
        <v>8347</v>
      </c>
      <c r="S3965" s="14">
        <f t="shared" si="122"/>
        <v>42483.797395833331</v>
      </c>
      <c r="T3965">
        <f t="shared" si="123"/>
        <v>2016</v>
      </c>
    </row>
    <row r="3966" spans="1:20" ht="48" x14ac:dyDescent="0.2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 s="1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>ROUND(E3966/D3966*100,0)</f>
        <v>0</v>
      </c>
      <c r="P3966" s="13">
        <f>IFERROR(ROUND(E3966/L3966,2),0)</f>
        <v>0</v>
      </c>
      <c r="Q3966" s="18" t="s">
        <v>8308</v>
      </c>
      <c r="R3966" t="s">
        <v>8342</v>
      </c>
      <c r="S3966" s="14">
        <f t="shared" si="122"/>
        <v>42276.120636574073</v>
      </c>
      <c r="T3966">
        <f t="shared" si="123"/>
        <v>2015</v>
      </c>
    </row>
    <row r="3967" spans="1:20" ht="48" x14ac:dyDescent="0.2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 s="16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>ROUND(E3967/D3967*100,0)</f>
        <v>0</v>
      </c>
      <c r="P3967" s="13">
        <f>IFERROR(ROUND(E3967/L3967,2),0)</f>
        <v>0</v>
      </c>
      <c r="Q3967" s="18" t="s">
        <v>8321</v>
      </c>
      <c r="R3967" t="s">
        <v>8337</v>
      </c>
      <c r="S3967" s="14">
        <f t="shared" si="122"/>
        <v>42114.928726851853</v>
      </c>
      <c r="T3967">
        <f t="shared" si="123"/>
        <v>2015</v>
      </c>
    </row>
    <row r="3968" spans="1:20" ht="48" x14ac:dyDescent="0.2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 s="16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>ROUND(E3968/D3968*100,0)</f>
        <v>0</v>
      </c>
      <c r="P3968" s="13">
        <f>IFERROR(ROUND(E3968/L3968,2),0)</f>
        <v>0</v>
      </c>
      <c r="Q3968" s="18" t="s">
        <v>8311</v>
      </c>
      <c r="R3968" t="s">
        <v>8352</v>
      </c>
      <c r="S3968" s="14">
        <f t="shared" si="122"/>
        <v>42021.783368055556</v>
      </c>
      <c r="T3968">
        <f t="shared" si="123"/>
        <v>2015</v>
      </c>
    </row>
    <row r="3969" spans="1:20" ht="32" x14ac:dyDescent="0.2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 s="16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>ROUND(E3969/D3969*100,0)</f>
        <v>0</v>
      </c>
      <c r="P3969" s="13">
        <f>IFERROR(ROUND(E3969/L3969,2),0)</f>
        <v>0</v>
      </c>
      <c r="Q3969" s="18" t="s">
        <v>8346</v>
      </c>
      <c r="R3969" t="s">
        <v>8347</v>
      </c>
      <c r="S3969" s="14">
        <f t="shared" si="122"/>
        <v>42432.276712962965</v>
      </c>
      <c r="T3969">
        <f t="shared" si="123"/>
        <v>2016</v>
      </c>
    </row>
    <row r="3970" spans="1:20" ht="48" x14ac:dyDescent="0.2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 s="16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>ROUND(E3970/D3970*100,0)</f>
        <v>0</v>
      </c>
      <c r="P3970" s="13">
        <f>IFERROR(ROUND(E3970/L3970,2),0)</f>
        <v>0</v>
      </c>
      <c r="Q3970" s="18" t="s">
        <v>8316</v>
      </c>
      <c r="R3970" t="s">
        <v>8344</v>
      </c>
      <c r="S3970" s="14">
        <f t="shared" si="122"/>
        <v>42022.006099537044</v>
      </c>
      <c r="T3970">
        <f t="shared" si="123"/>
        <v>2015</v>
      </c>
    </row>
    <row r="3971" spans="1:20" ht="48" x14ac:dyDescent="0.2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 s="16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>ROUND(E3971/D3971*100,0)</f>
        <v>0</v>
      </c>
      <c r="P3971" s="13">
        <f>IFERROR(ROUND(E3971/L3971,2),0)</f>
        <v>0</v>
      </c>
      <c r="Q3971" s="18" t="s">
        <v>8311</v>
      </c>
      <c r="R3971" t="s">
        <v>8348</v>
      </c>
      <c r="S3971" s="14">
        <f t="shared" ref="S3971:S4034" si="124">(((J3971/60)/60)/24)+DATE(1970,1,1)</f>
        <v>41945.133506944447</v>
      </c>
      <c r="T3971">
        <f t="shared" ref="T3971:T4034" si="125">YEAR(S3971)</f>
        <v>2014</v>
      </c>
    </row>
    <row r="3972" spans="1:20" ht="48" x14ac:dyDescent="0.2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 s="16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>ROUND(E3972/D3972*100,0)</f>
        <v>0</v>
      </c>
      <c r="P3972" s="13">
        <f>IFERROR(ROUND(E3972/L3972,2),0)</f>
        <v>0</v>
      </c>
      <c r="Q3972" s="18" t="s">
        <v>8311</v>
      </c>
      <c r="R3972" t="s">
        <v>8349</v>
      </c>
      <c r="S3972" s="14">
        <f t="shared" si="124"/>
        <v>40079.566157407404</v>
      </c>
      <c r="T3972">
        <f t="shared" si="125"/>
        <v>2009</v>
      </c>
    </row>
    <row r="3973" spans="1:20" ht="48" x14ac:dyDescent="0.2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 s="16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>ROUND(E3973/D3973*100,0)</f>
        <v>0</v>
      </c>
      <c r="P3973" s="13">
        <f>IFERROR(ROUND(E3973/L3973,2),0)</f>
        <v>0</v>
      </c>
      <c r="Q3973" s="18" t="s">
        <v>8327</v>
      </c>
      <c r="R3973" t="s">
        <v>8330</v>
      </c>
      <c r="S3973" s="14">
        <f t="shared" si="124"/>
        <v>42325.683807870373</v>
      </c>
      <c r="T3973">
        <f t="shared" si="125"/>
        <v>2015</v>
      </c>
    </row>
    <row r="3974" spans="1:20" ht="48" x14ac:dyDescent="0.2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 s="16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>ROUND(E3974/D3974*100,0)</f>
        <v>0</v>
      </c>
      <c r="P3974" s="13">
        <f>IFERROR(ROUND(E3974/L3974,2),0)</f>
        <v>0</v>
      </c>
      <c r="Q3974" s="18" t="s">
        <v>8308</v>
      </c>
      <c r="R3974" t="s">
        <v>8342</v>
      </c>
      <c r="S3974" s="14">
        <f t="shared" si="124"/>
        <v>42157.916481481487</v>
      </c>
      <c r="T3974">
        <f t="shared" si="125"/>
        <v>2015</v>
      </c>
    </row>
    <row r="3975" spans="1:20" ht="48" x14ac:dyDescent="0.2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 s="16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>ROUND(E3975/D3975*100,0)</f>
        <v>0</v>
      </c>
      <c r="P3975" s="13">
        <f>IFERROR(ROUND(E3975/L3975,2),0)</f>
        <v>0</v>
      </c>
      <c r="Q3975" s="18" t="s">
        <v>8311</v>
      </c>
      <c r="R3975" t="s">
        <v>8356</v>
      </c>
      <c r="S3975" s="14">
        <f t="shared" si="124"/>
        <v>41194.579027777778</v>
      </c>
      <c r="T3975">
        <f t="shared" si="125"/>
        <v>2012</v>
      </c>
    </row>
    <row r="3976" spans="1:20" ht="48" x14ac:dyDescent="0.2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 s="1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>ROUND(E3976/D3976*100,0)</f>
        <v>0</v>
      </c>
      <c r="P3976" s="13">
        <f>IFERROR(ROUND(E3976/L3976,2),0)</f>
        <v>0</v>
      </c>
      <c r="Q3976" s="18" t="s">
        <v>8323</v>
      </c>
      <c r="R3976" t="s">
        <v>8335</v>
      </c>
      <c r="S3976" s="14">
        <f t="shared" si="124"/>
        <v>42683.151331018518</v>
      </c>
      <c r="T3976">
        <f t="shared" si="125"/>
        <v>2016</v>
      </c>
    </row>
    <row r="3977" spans="1:20" ht="48" x14ac:dyDescent="0.2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 s="16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 s="13">
        <f>IFERROR(ROUND(E3977/L3977,2),0)</f>
        <v>0</v>
      </c>
      <c r="Q3977" s="18" t="s">
        <v>8323</v>
      </c>
      <c r="R3977" t="s">
        <v>8326</v>
      </c>
      <c r="S3977" s="14">
        <f t="shared" si="124"/>
        <v>42282.655543981484</v>
      </c>
      <c r="T3977">
        <f t="shared" si="125"/>
        <v>2015</v>
      </c>
    </row>
    <row r="3978" spans="1:20" ht="48" x14ac:dyDescent="0.2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 s="16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>ROUND(E3978/D3978*100,0)</f>
        <v>0</v>
      </c>
      <c r="P3978" s="13">
        <f>IFERROR(ROUND(E3978/L3978,2),0)</f>
        <v>0</v>
      </c>
      <c r="Q3978" s="18" t="s">
        <v>8311</v>
      </c>
      <c r="R3978" t="s">
        <v>8352</v>
      </c>
      <c r="S3978" s="14">
        <f t="shared" si="124"/>
        <v>42690.858449074076</v>
      </c>
      <c r="T3978">
        <f t="shared" si="125"/>
        <v>2016</v>
      </c>
    </row>
    <row r="3979" spans="1:20" ht="48" x14ac:dyDescent="0.2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 s="16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>ROUND(E3979/D3979*100,0)</f>
        <v>0</v>
      </c>
      <c r="P3979" s="13">
        <f>IFERROR(ROUND(E3979/L3979,2),0)</f>
        <v>0</v>
      </c>
      <c r="Q3979" s="18" t="s">
        <v>8346</v>
      </c>
      <c r="R3979" t="s">
        <v>8347</v>
      </c>
      <c r="S3979" s="14">
        <f t="shared" si="124"/>
        <v>42406.992418981477</v>
      </c>
      <c r="T3979">
        <f t="shared" si="125"/>
        <v>2016</v>
      </c>
    </row>
    <row r="3980" spans="1:20" ht="48" x14ac:dyDescent="0.2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 s="16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>ROUND(E3980/D3980*100,0)</f>
        <v>0</v>
      </c>
      <c r="P3980" s="13">
        <f>IFERROR(ROUND(E3980/L3980,2),0)</f>
        <v>0</v>
      </c>
      <c r="Q3980" s="18" t="s">
        <v>8313</v>
      </c>
      <c r="R3980" t="s">
        <v>8355</v>
      </c>
      <c r="S3980" s="14">
        <f t="shared" si="124"/>
        <v>42121.824525462958</v>
      </c>
      <c r="T3980">
        <f t="shared" si="125"/>
        <v>2015</v>
      </c>
    </row>
    <row r="3981" spans="1:20" ht="48" x14ac:dyDescent="0.2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 s="16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>ROUND(E3981/D3981*100,0)</f>
        <v>0</v>
      </c>
      <c r="P3981" s="13">
        <f>IFERROR(ROUND(E3981/L3981,2),0)</f>
        <v>0</v>
      </c>
      <c r="Q3981" s="18" t="s">
        <v>8327</v>
      </c>
      <c r="R3981" t="s">
        <v>8350</v>
      </c>
      <c r="S3981" s="14">
        <f t="shared" si="124"/>
        <v>40434.853402777779</v>
      </c>
      <c r="T3981">
        <f t="shared" si="125"/>
        <v>2010</v>
      </c>
    </row>
    <row r="3982" spans="1:20" ht="48" x14ac:dyDescent="0.2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 s="16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>ROUND(E3982/D3982*100,0)</f>
        <v>0</v>
      </c>
      <c r="P3982" s="13">
        <f>IFERROR(ROUND(E3982/L3982,2),0)</f>
        <v>0</v>
      </c>
      <c r="Q3982" s="18" t="s">
        <v>8311</v>
      </c>
      <c r="R3982" t="s">
        <v>8356</v>
      </c>
      <c r="S3982" s="14">
        <f t="shared" si="124"/>
        <v>41747.887060185189</v>
      </c>
      <c r="T3982">
        <f t="shared" si="125"/>
        <v>2014</v>
      </c>
    </row>
    <row r="3983" spans="1:20" ht="48" x14ac:dyDescent="0.2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 s="16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>ROUND(E3983/D3983*100,0)</f>
        <v>0</v>
      </c>
      <c r="P3983" s="13">
        <f>IFERROR(ROUND(E3983/L3983,2),0)</f>
        <v>0</v>
      </c>
      <c r="Q3983" s="18" t="s">
        <v>8316</v>
      </c>
      <c r="R3983" t="s">
        <v>8334</v>
      </c>
      <c r="S3983" s="14">
        <f t="shared" si="124"/>
        <v>41410.703993055555</v>
      </c>
      <c r="T3983">
        <f t="shared" si="125"/>
        <v>2013</v>
      </c>
    </row>
    <row r="3984" spans="1:20" ht="48" x14ac:dyDescent="0.2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 s="16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>ROUND(E3984/D3984*100,0)</f>
        <v>0</v>
      </c>
      <c r="P3984" s="13">
        <f>IFERROR(ROUND(E3984/L3984,2),0)</f>
        <v>0</v>
      </c>
      <c r="Q3984" s="18" t="s">
        <v>8313</v>
      </c>
      <c r="R3984" t="s">
        <v>8353</v>
      </c>
      <c r="S3984" s="14">
        <f t="shared" si="124"/>
        <v>42651.006273148145</v>
      </c>
      <c r="T3984">
        <f t="shared" si="125"/>
        <v>2016</v>
      </c>
    </row>
    <row r="3985" spans="1:20" ht="48" x14ac:dyDescent="0.2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 s="16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>ROUND(E3985/D3985*100,0)</f>
        <v>0</v>
      </c>
      <c r="P3985" s="13">
        <f>IFERROR(ROUND(E3985/L3985,2),0)</f>
        <v>0</v>
      </c>
      <c r="Q3985" s="18" t="s">
        <v>8321</v>
      </c>
      <c r="R3985" t="s">
        <v>8337</v>
      </c>
      <c r="S3985" s="14">
        <f t="shared" si="124"/>
        <v>42096.410115740742</v>
      </c>
      <c r="T3985">
        <f t="shared" si="125"/>
        <v>2015</v>
      </c>
    </row>
    <row r="3986" spans="1:20" ht="48" x14ac:dyDescent="0.2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 s="1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>ROUND(E3986/D3986*100,0)</f>
        <v>0</v>
      </c>
      <c r="P3986" s="13">
        <f>IFERROR(ROUND(E3986/L3986,2),0)</f>
        <v>0</v>
      </c>
      <c r="Q3986" s="18" t="s">
        <v>8321</v>
      </c>
      <c r="R3986" t="s">
        <v>8325</v>
      </c>
      <c r="S3986" s="14">
        <f t="shared" si="124"/>
        <v>42383.933993055558</v>
      </c>
      <c r="T3986">
        <f t="shared" si="125"/>
        <v>2016</v>
      </c>
    </row>
    <row r="3987" spans="1:20" ht="64" x14ac:dyDescent="0.2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 s="16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>ROUND(E3987/D3987*100,0)</f>
        <v>0</v>
      </c>
      <c r="P3987" s="13">
        <f>IFERROR(ROUND(E3987/L3987,2),0)</f>
        <v>0</v>
      </c>
      <c r="Q3987" s="18" t="s">
        <v>8321</v>
      </c>
      <c r="R3987" t="s">
        <v>8339</v>
      </c>
      <c r="S3987" s="14">
        <f t="shared" si="124"/>
        <v>42228.629884259266</v>
      </c>
      <c r="T3987">
        <f t="shared" si="125"/>
        <v>2015</v>
      </c>
    </row>
    <row r="3988" spans="1:20" ht="48" x14ac:dyDescent="0.2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 s="16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>ROUND(E3988/D3988*100,0)</f>
        <v>0</v>
      </c>
      <c r="P3988" s="13">
        <f>IFERROR(ROUND(E3988/L3988,2),0)</f>
        <v>0</v>
      </c>
      <c r="Q3988" s="18" t="s">
        <v>8327</v>
      </c>
      <c r="R3988" t="s">
        <v>8328</v>
      </c>
      <c r="S3988" s="14">
        <f t="shared" si="124"/>
        <v>41211.688750000001</v>
      </c>
      <c r="T3988">
        <f t="shared" si="125"/>
        <v>2012</v>
      </c>
    </row>
    <row r="3989" spans="1:20" ht="48" x14ac:dyDescent="0.2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 s="16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>ROUND(E3989/D3989*100,0)</f>
        <v>0</v>
      </c>
      <c r="P3989" s="13">
        <f>IFERROR(ROUND(E3989/L3989,2),0)</f>
        <v>0</v>
      </c>
      <c r="Q3989" s="18" t="s">
        <v>8346</v>
      </c>
      <c r="R3989" t="s">
        <v>8347</v>
      </c>
      <c r="S3989" s="14">
        <f t="shared" si="124"/>
        <v>42319.851388888885</v>
      </c>
      <c r="T3989">
        <f t="shared" si="125"/>
        <v>2015</v>
      </c>
    </row>
    <row r="3990" spans="1:20" ht="48" x14ac:dyDescent="0.2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 s="16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>ROUND(E3990/D3990*100,0)</f>
        <v>0</v>
      </c>
      <c r="P3990" s="13">
        <f>IFERROR(ROUND(E3990/L3990,2),0)</f>
        <v>0</v>
      </c>
      <c r="Q3990" s="18" t="s">
        <v>8316</v>
      </c>
      <c r="R3990" t="s">
        <v>8344</v>
      </c>
      <c r="S3990" s="14">
        <f t="shared" si="124"/>
        <v>42212.624189814815</v>
      </c>
      <c r="T3990">
        <f t="shared" si="125"/>
        <v>2015</v>
      </c>
    </row>
    <row r="3991" spans="1:20" ht="48" x14ac:dyDescent="0.2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6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>ROUND(E3991/D3991*100,0)</f>
        <v>0</v>
      </c>
      <c r="P3991" s="13">
        <f>IFERROR(ROUND(E3991/L3991,2),0)</f>
        <v>0</v>
      </c>
      <c r="Q3991" s="18" t="s">
        <v>8327</v>
      </c>
      <c r="R3991" t="s">
        <v>8330</v>
      </c>
      <c r="S3991" s="14">
        <f t="shared" si="124"/>
        <v>42272.087766203709</v>
      </c>
      <c r="T3991">
        <f t="shared" si="125"/>
        <v>2015</v>
      </c>
    </row>
    <row r="3992" spans="1:20" ht="48" x14ac:dyDescent="0.2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 s="16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>ROUND(E3992/D3992*100,0)</f>
        <v>0</v>
      </c>
      <c r="P3992" s="13">
        <f>IFERROR(ROUND(E3992/L3992,2),0)</f>
        <v>0</v>
      </c>
      <c r="Q3992" s="18" t="s">
        <v>8327</v>
      </c>
      <c r="R3992" t="s">
        <v>8330</v>
      </c>
      <c r="S3992" s="14">
        <f t="shared" si="124"/>
        <v>42171.817384259266</v>
      </c>
      <c r="T3992">
        <f t="shared" si="125"/>
        <v>2015</v>
      </c>
    </row>
    <row r="3993" spans="1:20" ht="48" x14ac:dyDescent="0.2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 s="16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>ROUND(E3993/D3993*100,0)</f>
        <v>0</v>
      </c>
      <c r="P3993" s="13">
        <f>IFERROR(ROUND(E3993/L3993,2),0)</f>
        <v>0</v>
      </c>
      <c r="Q3993" s="18" t="s">
        <v>8313</v>
      </c>
      <c r="R3993" t="s">
        <v>8314</v>
      </c>
      <c r="S3993" s="14">
        <f t="shared" si="124"/>
        <v>42172.906678240746</v>
      </c>
      <c r="T3993">
        <f t="shared" si="125"/>
        <v>2015</v>
      </c>
    </row>
    <row r="3994" spans="1:20" ht="48" x14ac:dyDescent="0.2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 s="16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>ROUND(E3994/D3994*100,0)</f>
        <v>0</v>
      </c>
      <c r="P3994" s="13">
        <f>IFERROR(ROUND(E3994/L3994,2),0)</f>
        <v>0</v>
      </c>
      <c r="Q3994" s="18" t="s">
        <v>8308</v>
      </c>
      <c r="R3994" t="s">
        <v>8342</v>
      </c>
      <c r="S3994" s="14">
        <f t="shared" si="124"/>
        <v>42060.001805555556</v>
      </c>
      <c r="T3994">
        <f t="shared" si="125"/>
        <v>2015</v>
      </c>
    </row>
    <row r="3995" spans="1:20" ht="48" x14ac:dyDescent="0.2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 s="16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>ROUND(E3995/D3995*100,0)</f>
        <v>0</v>
      </c>
      <c r="P3995" s="13">
        <f>IFERROR(ROUND(E3995/L3995,2),0)</f>
        <v>0</v>
      </c>
      <c r="Q3995" s="18" t="s">
        <v>8319</v>
      </c>
      <c r="R3995" t="s">
        <v>8345</v>
      </c>
      <c r="S3995" s="14">
        <f t="shared" si="124"/>
        <v>41993.738298611104</v>
      </c>
      <c r="T3995">
        <f t="shared" si="125"/>
        <v>2014</v>
      </c>
    </row>
    <row r="3996" spans="1:20" ht="48" x14ac:dyDescent="0.2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 s="1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>ROUND(E3996/D3996*100,0)</f>
        <v>0</v>
      </c>
      <c r="P3996" s="13">
        <f>IFERROR(ROUND(E3996/L3996,2),0)</f>
        <v>0</v>
      </c>
      <c r="Q3996" s="18" t="s">
        <v>8319</v>
      </c>
      <c r="R3996" t="s">
        <v>8345</v>
      </c>
      <c r="S3996" s="14">
        <f t="shared" si="124"/>
        <v>42388.589085648149</v>
      </c>
      <c r="T3996">
        <f t="shared" si="125"/>
        <v>2016</v>
      </c>
    </row>
    <row r="3997" spans="1:20" ht="32" x14ac:dyDescent="0.2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 s="16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>ROUND(E3997/D3997*100,0)</f>
        <v>0</v>
      </c>
      <c r="P3997" s="13">
        <f>IFERROR(ROUND(E3997/L3997,2),0)</f>
        <v>0</v>
      </c>
      <c r="Q3997" s="18" t="s">
        <v>8323</v>
      </c>
      <c r="R3997" t="s">
        <v>8326</v>
      </c>
      <c r="S3997" s="14">
        <f t="shared" si="124"/>
        <v>42115.11618055556</v>
      </c>
      <c r="T3997">
        <f t="shared" si="125"/>
        <v>2015</v>
      </c>
    </row>
    <row r="3998" spans="1:20" ht="48" x14ac:dyDescent="0.2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 s="16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>ROUND(E3998/D3998*100,0)</f>
        <v>0</v>
      </c>
      <c r="P3998" s="13">
        <f>IFERROR(ROUND(E3998/L3998,2),0)</f>
        <v>0</v>
      </c>
      <c r="Q3998" s="18" t="s">
        <v>8323</v>
      </c>
      <c r="R3998" t="s">
        <v>8324</v>
      </c>
      <c r="S3998" s="14">
        <f t="shared" si="124"/>
        <v>42077.129398148143</v>
      </c>
      <c r="T3998">
        <f t="shared" si="125"/>
        <v>2015</v>
      </c>
    </row>
    <row r="3999" spans="1:20" ht="48" x14ac:dyDescent="0.2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 s="16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>ROUND(E3999/D3999*100,0)</f>
        <v>0</v>
      </c>
      <c r="P3999" s="13">
        <f>IFERROR(ROUND(E3999/L3999,2),0)</f>
        <v>0</v>
      </c>
      <c r="Q3999" s="18" t="s">
        <v>8323</v>
      </c>
      <c r="R3999" t="s">
        <v>8335</v>
      </c>
      <c r="S3999" s="14">
        <f t="shared" si="124"/>
        <v>41899.627071759263</v>
      </c>
      <c r="T3999">
        <f t="shared" si="125"/>
        <v>2014</v>
      </c>
    </row>
    <row r="4000" spans="1:20" ht="48" x14ac:dyDescent="0.2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 s="16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>ROUND(E4000/D4000*100,0)</f>
        <v>0</v>
      </c>
      <c r="P4000" s="13">
        <f>IFERROR(ROUND(E4000/L4000,2),0)</f>
        <v>0</v>
      </c>
      <c r="Q4000" s="18" t="s">
        <v>8323</v>
      </c>
      <c r="R4000" t="s">
        <v>8335</v>
      </c>
      <c r="S4000" s="14">
        <f t="shared" si="124"/>
        <v>42269.126226851848</v>
      </c>
      <c r="T4000">
        <f t="shared" si="125"/>
        <v>2015</v>
      </c>
    </row>
    <row r="4001" spans="1:20" ht="48" x14ac:dyDescent="0.2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 s="16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>ROUND(E4001/D4001*100,0)</f>
        <v>0</v>
      </c>
      <c r="P4001" s="13">
        <f>IFERROR(ROUND(E4001/L4001,2),0)</f>
        <v>0</v>
      </c>
      <c r="Q4001" s="18" t="s">
        <v>8323</v>
      </c>
      <c r="R4001" t="s">
        <v>8326</v>
      </c>
      <c r="S4001" s="14">
        <f t="shared" si="124"/>
        <v>41926.542303240742</v>
      </c>
      <c r="T4001">
        <f t="shared" si="125"/>
        <v>2014</v>
      </c>
    </row>
    <row r="4002" spans="1:20" ht="48" x14ac:dyDescent="0.2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 s="16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>ROUND(E4002/D4002*100,0)</f>
        <v>0</v>
      </c>
      <c r="P4002" s="13">
        <f>IFERROR(ROUND(E4002/L4002,2),0)</f>
        <v>0</v>
      </c>
      <c r="Q4002" s="18" t="s">
        <v>8323</v>
      </c>
      <c r="R4002" t="s">
        <v>8326</v>
      </c>
      <c r="S4002" s="14">
        <f t="shared" si="124"/>
        <v>42286.749780092592</v>
      </c>
      <c r="T4002">
        <f t="shared" si="125"/>
        <v>2015</v>
      </c>
    </row>
    <row r="4003" spans="1:20" ht="48" x14ac:dyDescent="0.2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 s="16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>ROUND(E4003/D4003*100,0)</f>
        <v>0</v>
      </c>
      <c r="P4003" s="13">
        <f>IFERROR(ROUND(E4003/L4003,2),0)</f>
        <v>0</v>
      </c>
      <c r="Q4003" s="18" t="s">
        <v>8323</v>
      </c>
      <c r="R4003" t="s">
        <v>8326</v>
      </c>
      <c r="S4003" s="14">
        <f t="shared" si="124"/>
        <v>42069.391446759255</v>
      </c>
      <c r="T4003">
        <f t="shared" si="125"/>
        <v>2015</v>
      </c>
    </row>
    <row r="4004" spans="1:20" ht="48" x14ac:dyDescent="0.2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 s="16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>ROUND(E4004/D4004*100,0)</f>
        <v>0</v>
      </c>
      <c r="P4004" s="13">
        <f>IFERROR(ROUND(E4004/L4004,2),0)</f>
        <v>0</v>
      </c>
      <c r="Q4004" s="18" t="s">
        <v>8323</v>
      </c>
      <c r="R4004" t="s">
        <v>8326</v>
      </c>
      <c r="S4004" s="14">
        <f t="shared" si="124"/>
        <v>42511.698101851856</v>
      </c>
      <c r="T4004">
        <f t="shared" si="125"/>
        <v>2016</v>
      </c>
    </row>
    <row r="4005" spans="1:20" ht="32" x14ac:dyDescent="0.2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 s="16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>ROUND(E4005/D4005*100,0)</f>
        <v>0</v>
      </c>
      <c r="P4005" s="13">
        <f>IFERROR(ROUND(E4005/L4005,2),0)</f>
        <v>0</v>
      </c>
      <c r="Q4005" s="18" t="s">
        <v>8327</v>
      </c>
      <c r="R4005" t="s">
        <v>8350</v>
      </c>
      <c r="S4005" s="14">
        <f t="shared" si="124"/>
        <v>40767.192395833335</v>
      </c>
      <c r="T4005">
        <f t="shared" si="125"/>
        <v>2011</v>
      </c>
    </row>
    <row r="4006" spans="1:20" ht="48" x14ac:dyDescent="0.2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 s="1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>ROUND(E4006/D4006*100,0)</f>
        <v>0</v>
      </c>
      <c r="P4006" s="13">
        <f>IFERROR(ROUND(E4006/L4006,2),0)</f>
        <v>0</v>
      </c>
      <c r="Q4006" s="18" t="s">
        <v>8323</v>
      </c>
      <c r="R4006" t="s">
        <v>8326</v>
      </c>
      <c r="S4006" s="14">
        <f t="shared" si="124"/>
        <v>41950.114108796297</v>
      </c>
      <c r="T4006">
        <f t="shared" si="125"/>
        <v>2014</v>
      </c>
    </row>
    <row r="4007" spans="1:20" ht="48" x14ac:dyDescent="0.2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 s="16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>ROUND(E4007/D4007*100,0)</f>
        <v>0</v>
      </c>
      <c r="P4007" s="13">
        <f>IFERROR(ROUND(E4007/L4007,2),0)</f>
        <v>0</v>
      </c>
      <c r="Q4007" s="18" t="s">
        <v>8308</v>
      </c>
      <c r="R4007" t="s">
        <v>8342</v>
      </c>
      <c r="S4007" s="14">
        <f t="shared" si="124"/>
        <v>42282.71629629629</v>
      </c>
      <c r="T4007">
        <f t="shared" si="125"/>
        <v>2015</v>
      </c>
    </row>
    <row r="4008" spans="1:20" ht="48" x14ac:dyDescent="0.2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 s="16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>ROUND(E4008/D4008*100,0)</f>
        <v>0</v>
      </c>
      <c r="P4008" s="13">
        <f>IFERROR(ROUND(E4008/L4008,2),0)</f>
        <v>0</v>
      </c>
      <c r="Q4008" s="18" t="s">
        <v>8311</v>
      </c>
      <c r="R4008" t="s">
        <v>8352</v>
      </c>
      <c r="S4008" s="14">
        <f t="shared" si="124"/>
        <v>41594.207060185188</v>
      </c>
      <c r="T4008">
        <f t="shared" si="125"/>
        <v>2013</v>
      </c>
    </row>
    <row r="4009" spans="1:20" ht="48" x14ac:dyDescent="0.2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 s="16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>ROUND(E4009/D4009*100,0)</f>
        <v>0</v>
      </c>
      <c r="P4009" s="13">
        <f>IFERROR(ROUND(E4009/L4009,2),0)</f>
        <v>0</v>
      </c>
      <c r="Q4009" s="18" t="s">
        <v>8327</v>
      </c>
      <c r="R4009" t="s">
        <v>8350</v>
      </c>
      <c r="S4009" s="14">
        <f t="shared" si="124"/>
        <v>40340.801562499997</v>
      </c>
      <c r="T4009">
        <f t="shared" si="125"/>
        <v>2010</v>
      </c>
    </row>
    <row r="4010" spans="1:20" ht="16" x14ac:dyDescent="0.2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 s="16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>ROUND(E4010/D4010*100,0)</f>
        <v>0</v>
      </c>
      <c r="P4010" s="13">
        <f>IFERROR(ROUND(E4010/L4010,2),0)</f>
        <v>0</v>
      </c>
      <c r="Q4010" s="18" t="s">
        <v>8346</v>
      </c>
      <c r="R4010" t="s">
        <v>8347</v>
      </c>
      <c r="S4010" s="14">
        <f t="shared" si="124"/>
        <v>42231.7971875</v>
      </c>
      <c r="T4010">
        <f t="shared" si="125"/>
        <v>2015</v>
      </c>
    </row>
    <row r="4011" spans="1:20" ht="48" x14ac:dyDescent="0.2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 s="16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>ROUND(E4011/D4011*100,0)</f>
        <v>0</v>
      </c>
      <c r="P4011" s="13">
        <f>IFERROR(ROUND(E4011/L4011,2),0)</f>
        <v>0</v>
      </c>
      <c r="Q4011" s="18" t="s">
        <v>8346</v>
      </c>
      <c r="R4011" t="s">
        <v>8347</v>
      </c>
      <c r="S4011" s="14">
        <f t="shared" si="124"/>
        <v>41831.851840277777</v>
      </c>
      <c r="T4011">
        <f t="shared" si="125"/>
        <v>2014</v>
      </c>
    </row>
    <row r="4012" spans="1:20" ht="16" x14ac:dyDescent="0.2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 s="16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>ROUND(E4012/D4012*100,0)</f>
        <v>0</v>
      </c>
      <c r="P4012" s="13">
        <f>IFERROR(ROUND(E4012/L4012,2),0)</f>
        <v>0</v>
      </c>
      <c r="Q4012" s="18" t="s">
        <v>8327</v>
      </c>
      <c r="R4012" t="s">
        <v>8354</v>
      </c>
      <c r="S4012" s="14">
        <f t="shared" si="124"/>
        <v>41110.680138888885</v>
      </c>
      <c r="T4012">
        <f t="shared" si="125"/>
        <v>2012</v>
      </c>
    </row>
    <row r="4013" spans="1:20" ht="32" x14ac:dyDescent="0.2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 s="16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>ROUND(E4013/D4013*100,0)</f>
        <v>0</v>
      </c>
      <c r="P4013" s="13">
        <f>IFERROR(ROUND(E4013/L4013,2),0)</f>
        <v>0</v>
      </c>
      <c r="Q4013" s="18" t="s">
        <v>8327</v>
      </c>
      <c r="R4013" t="s">
        <v>8354</v>
      </c>
      <c r="S4013" s="14">
        <f t="shared" si="124"/>
        <v>40883.962581018517</v>
      </c>
      <c r="T4013">
        <f t="shared" si="125"/>
        <v>2011</v>
      </c>
    </row>
    <row r="4014" spans="1:20" ht="48" x14ac:dyDescent="0.2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 s="16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>ROUND(E4014/D4014*100,0)</f>
        <v>0</v>
      </c>
      <c r="P4014" s="13">
        <f>IFERROR(ROUND(E4014/L4014,2),0)</f>
        <v>0</v>
      </c>
      <c r="Q4014" s="18" t="s">
        <v>8308</v>
      </c>
      <c r="R4014" t="s">
        <v>8310</v>
      </c>
      <c r="S4014" s="14">
        <f t="shared" si="124"/>
        <v>41806.106770833336</v>
      </c>
      <c r="T4014">
        <f t="shared" si="125"/>
        <v>2014</v>
      </c>
    </row>
    <row r="4015" spans="1:20" ht="48" x14ac:dyDescent="0.2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 s="16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>ROUND(E4015/D4015*100,0)</f>
        <v>0</v>
      </c>
      <c r="P4015" s="13">
        <f>IFERROR(ROUND(E4015/L4015,2),0)</f>
        <v>0</v>
      </c>
      <c r="Q4015" s="18" t="s">
        <v>8308</v>
      </c>
      <c r="R4015" t="s">
        <v>8342</v>
      </c>
      <c r="S4015" s="14">
        <f t="shared" si="124"/>
        <v>42669.870173611111</v>
      </c>
      <c r="T4015">
        <f t="shared" si="125"/>
        <v>2016</v>
      </c>
    </row>
    <row r="4016" spans="1:20" ht="32" x14ac:dyDescent="0.2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 s="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>ROUND(E4016/D4016*100,0)</f>
        <v>0</v>
      </c>
      <c r="P4016" s="13">
        <f>IFERROR(ROUND(E4016/L4016,2),0)</f>
        <v>0</v>
      </c>
      <c r="Q4016" s="18" t="s">
        <v>8311</v>
      </c>
      <c r="R4016" t="s">
        <v>8352</v>
      </c>
      <c r="S4016" s="14">
        <f t="shared" si="124"/>
        <v>41411.866608796299</v>
      </c>
      <c r="T4016">
        <f t="shared" si="125"/>
        <v>2013</v>
      </c>
    </row>
    <row r="4017" spans="1:20" ht="48" x14ac:dyDescent="0.2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 s="16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>ROUND(E4017/D4017*100,0)</f>
        <v>0</v>
      </c>
      <c r="P4017" s="13">
        <f>IFERROR(ROUND(E4017/L4017,2),0)</f>
        <v>0</v>
      </c>
      <c r="Q4017" s="18" t="s">
        <v>8311</v>
      </c>
      <c r="R4017" t="s">
        <v>8352</v>
      </c>
      <c r="S4017" s="14">
        <f t="shared" si="124"/>
        <v>42670.764039351852</v>
      </c>
      <c r="T4017">
        <f t="shared" si="125"/>
        <v>2016</v>
      </c>
    </row>
    <row r="4018" spans="1:20" ht="32" x14ac:dyDescent="0.2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 s="16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>ROUND(E4018/D4018*100,0)</f>
        <v>0</v>
      </c>
      <c r="P4018" s="13">
        <f>IFERROR(ROUND(E4018/L4018,2),0)</f>
        <v>0</v>
      </c>
      <c r="Q4018" s="18" t="s">
        <v>8323</v>
      </c>
      <c r="R4018" t="s">
        <v>8326</v>
      </c>
      <c r="S4018" s="14">
        <f t="shared" si="124"/>
        <v>41793.710231481484</v>
      </c>
      <c r="T4018">
        <f t="shared" si="125"/>
        <v>2014</v>
      </c>
    </row>
    <row r="4019" spans="1:20" ht="48" x14ac:dyDescent="0.2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 s="16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>ROUND(E4019/D4019*100,0)</f>
        <v>0</v>
      </c>
      <c r="P4019" s="13">
        <f>IFERROR(ROUND(E4019/L4019,2),0)</f>
        <v>0</v>
      </c>
      <c r="Q4019" s="18" t="s">
        <v>8321</v>
      </c>
      <c r="R4019" t="s">
        <v>8339</v>
      </c>
      <c r="S4019" s="14">
        <f t="shared" si="124"/>
        <v>42100.086145833338</v>
      </c>
      <c r="T4019">
        <f t="shared" si="125"/>
        <v>2015</v>
      </c>
    </row>
    <row r="4020" spans="1:20" ht="48" x14ac:dyDescent="0.2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 s="16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>ROUND(E4020/D4020*100,0)</f>
        <v>0</v>
      </c>
      <c r="P4020" s="13">
        <f>IFERROR(ROUND(E4020/L4020,2),0)</f>
        <v>0</v>
      </c>
      <c r="Q4020" s="18" t="s">
        <v>8327</v>
      </c>
      <c r="R4020" t="s">
        <v>8354</v>
      </c>
      <c r="S4020" s="14">
        <f t="shared" si="124"/>
        <v>41827.919166666667</v>
      </c>
      <c r="T4020">
        <f t="shared" si="125"/>
        <v>2014</v>
      </c>
    </row>
    <row r="4021" spans="1:20" ht="16" x14ac:dyDescent="0.2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 s="16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>ROUND(E4021/D4021*100,0)</f>
        <v>0</v>
      </c>
      <c r="P4021" s="13">
        <f>IFERROR(ROUND(E4021/L4021,2),0)</f>
        <v>0</v>
      </c>
      <c r="Q4021" s="18" t="s">
        <v>8311</v>
      </c>
      <c r="R4021" t="s">
        <v>8352</v>
      </c>
      <c r="S4021" s="14">
        <f t="shared" si="124"/>
        <v>41053.200960648144</v>
      </c>
      <c r="T4021">
        <f t="shared" si="125"/>
        <v>2012</v>
      </c>
    </row>
    <row r="4022" spans="1:20" ht="32" x14ac:dyDescent="0.2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 s="16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>ROUND(E4022/D4022*100,0)</f>
        <v>0</v>
      </c>
      <c r="P4022" s="13">
        <f>IFERROR(ROUND(E4022/L4022,2),0)</f>
        <v>0</v>
      </c>
      <c r="Q4022" s="18" t="s">
        <v>8311</v>
      </c>
      <c r="R4022" t="s">
        <v>8352</v>
      </c>
      <c r="S4022" s="14">
        <f t="shared" si="124"/>
        <v>40752.789710648147</v>
      </c>
      <c r="T4022">
        <f t="shared" si="125"/>
        <v>2011</v>
      </c>
    </row>
    <row r="4023" spans="1:20" ht="48" x14ac:dyDescent="0.2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 s="16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>ROUND(E4023/D4023*100,0)</f>
        <v>0</v>
      </c>
      <c r="P4023" s="13">
        <f>IFERROR(ROUND(E4023/L4023,2),0)</f>
        <v>0</v>
      </c>
      <c r="Q4023" s="18" t="s">
        <v>8327</v>
      </c>
      <c r="R4023" t="s">
        <v>8330</v>
      </c>
      <c r="S4023" s="14">
        <f t="shared" si="124"/>
        <v>42245.016736111109</v>
      </c>
      <c r="T4023">
        <f t="shared" si="125"/>
        <v>2015</v>
      </c>
    </row>
    <row r="4024" spans="1:20" ht="48" x14ac:dyDescent="0.2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 s="16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>ROUND(E4024/D4024*100,0)</f>
        <v>0</v>
      </c>
      <c r="P4024" s="13">
        <f>IFERROR(ROUND(E4024/L4024,2),0)</f>
        <v>0</v>
      </c>
      <c r="Q4024" s="18" t="s">
        <v>8313</v>
      </c>
      <c r="R4024" t="s">
        <v>8353</v>
      </c>
      <c r="S4024" s="14">
        <f t="shared" si="124"/>
        <v>42329.58839120371</v>
      </c>
      <c r="T4024">
        <f t="shared" si="125"/>
        <v>2015</v>
      </c>
    </row>
    <row r="4025" spans="1:20" ht="48" x14ac:dyDescent="0.2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 s="16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>ROUND(E4025/D4025*100,0)</f>
        <v>0</v>
      </c>
      <c r="P4025" s="13">
        <f>IFERROR(ROUND(E4025/L4025,2),0)</f>
        <v>0</v>
      </c>
      <c r="Q4025" s="18" t="s">
        <v>8316</v>
      </c>
      <c r="R4025" t="s">
        <v>8334</v>
      </c>
      <c r="S4025" s="14">
        <f t="shared" si="124"/>
        <v>40355.024953703702</v>
      </c>
      <c r="T4025">
        <f t="shared" si="125"/>
        <v>2010</v>
      </c>
    </row>
    <row r="4026" spans="1:20" ht="48" x14ac:dyDescent="0.2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 s="1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>ROUND(E4026/D4026*100,0)</f>
        <v>0</v>
      </c>
      <c r="P4026" s="13">
        <f>IFERROR(ROUND(E4026/L4026,2),0)</f>
        <v>0</v>
      </c>
      <c r="Q4026" s="18" t="s">
        <v>8308</v>
      </c>
      <c r="R4026" t="s">
        <v>8342</v>
      </c>
      <c r="S4026" s="14">
        <f t="shared" si="124"/>
        <v>42101.633703703701</v>
      </c>
      <c r="T4026">
        <f t="shared" si="125"/>
        <v>2015</v>
      </c>
    </row>
    <row r="4027" spans="1:20" ht="48" x14ac:dyDescent="0.2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 s="16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>ROUND(E4027/D4027*100,0)</f>
        <v>0</v>
      </c>
      <c r="P4027" s="13">
        <f>IFERROR(ROUND(E4027/L4027,2),0)</f>
        <v>0</v>
      </c>
      <c r="Q4027" s="18" t="s">
        <v>8308</v>
      </c>
      <c r="R4027" t="s">
        <v>8342</v>
      </c>
      <c r="S4027" s="14">
        <f t="shared" si="124"/>
        <v>42150.777731481481</v>
      </c>
      <c r="T4027">
        <f t="shared" si="125"/>
        <v>2015</v>
      </c>
    </row>
    <row r="4028" spans="1:20" ht="48" x14ac:dyDescent="0.2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 s="16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 s="13">
        <f>IFERROR(ROUND(E4028/L4028,2),0)</f>
        <v>0</v>
      </c>
      <c r="Q4028" s="18" t="s">
        <v>8323</v>
      </c>
      <c r="R4028" t="s">
        <v>8326</v>
      </c>
      <c r="S4028" s="14">
        <f t="shared" si="124"/>
        <v>42453.806307870371</v>
      </c>
      <c r="T4028">
        <f t="shared" si="125"/>
        <v>2016</v>
      </c>
    </row>
    <row r="4029" spans="1:20" ht="48" x14ac:dyDescent="0.2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 s="16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>ROUND(E4029/D4029*100,0)</f>
        <v>0</v>
      </c>
      <c r="P4029" s="13">
        <f>IFERROR(ROUND(E4029/L4029,2),0)</f>
        <v>0</v>
      </c>
      <c r="Q4029" s="18" t="s">
        <v>8323</v>
      </c>
      <c r="R4029" t="s">
        <v>8326</v>
      </c>
      <c r="S4029" s="14">
        <f t="shared" si="124"/>
        <v>42494.471666666665</v>
      </c>
      <c r="T4029">
        <f t="shared" si="125"/>
        <v>2016</v>
      </c>
    </row>
    <row r="4030" spans="1:20" ht="48" x14ac:dyDescent="0.2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 s="16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>ROUND(E4030/D4030*100,0)</f>
        <v>0</v>
      </c>
      <c r="P4030" s="13">
        <f>IFERROR(ROUND(E4030/L4030,2),0)</f>
        <v>0</v>
      </c>
      <c r="Q4030" s="18" t="s">
        <v>8311</v>
      </c>
      <c r="R4030" t="s">
        <v>8356</v>
      </c>
      <c r="S4030" s="14">
        <f t="shared" si="124"/>
        <v>41078.899826388886</v>
      </c>
      <c r="T4030">
        <f t="shared" si="125"/>
        <v>2012</v>
      </c>
    </row>
    <row r="4031" spans="1:20" ht="48" x14ac:dyDescent="0.2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 s="16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>ROUND(E4031/D4031*100,0)</f>
        <v>0</v>
      </c>
      <c r="P4031" s="13">
        <f>IFERROR(ROUND(E4031/L4031,2),0)</f>
        <v>0</v>
      </c>
      <c r="Q4031" s="18" t="s">
        <v>8311</v>
      </c>
      <c r="R4031" t="s">
        <v>8349</v>
      </c>
      <c r="S4031" s="14">
        <f t="shared" si="124"/>
        <v>40990.050069444449</v>
      </c>
      <c r="T4031">
        <f t="shared" si="125"/>
        <v>2012</v>
      </c>
    </row>
    <row r="4032" spans="1:20" ht="48" x14ac:dyDescent="0.2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 s="16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>ROUND(E4032/D4032*100,0)</f>
        <v>0</v>
      </c>
      <c r="P4032" s="13">
        <f>IFERROR(ROUND(E4032/L4032,2),0)</f>
        <v>0</v>
      </c>
      <c r="Q4032" s="18" t="s">
        <v>8308</v>
      </c>
      <c r="R4032" t="s">
        <v>8310</v>
      </c>
      <c r="S4032" s="14">
        <f t="shared" si="124"/>
        <v>41836.595520833333</v>
      </c>
      <c r="T4032">
        <f t="shared" si="125"/>
        <v>2014</v>
      </c>
    </row>
    <row r="4033" spans="1:20" ht="48" x14ac:dyDescent="0.2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 s="16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>ROUND(E4033/D4033*100,0)</f>
        <v>0</v>
      </c>
      <c r="P4033" s="13">
        <f>IFERROR(ROUND(E4033/L4033,2),0)</f>
        <v>0</v>
      </c>
      <c r="Q4033" s="18" t="s">
        <v>8321</v>
      </c>
      <c r="R4033" t="s">
        <v>8325</v>
      </c>
      <c r="S4033" s="14">
        <f t="shared" si="124"/>
        <v>42191.824062500003</v>
      </c>
      <c r="T4033">
        <f t="shared" si="125"/>
        <v>2015</v>
      </c>
    </row>
    <row r="4034" spans="1:20" ht="48" x14ac:dyDescent="0.2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 s="16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>ROUND(E4034/D4034*100,0)</f>
        <v>0</v>
      </c>
      <c r="P4034" s="13">
        <f>IFERROR(ROUND(E4034/L4034,2),0)</f>
        <v>0</v>
      </c>
      <c r="Q4034" s="18" t="s">
        <v>8321</v>
      </c>
      <c r="R4034" t="s">
        <v>8325</v>
      </c>
      <c r="S4034" s="14">
        <f t="shared" si="124"/>
        <v>41857.18304398148</v>
      </c>
      <c r="T4034">
        <f t="shared" si="125"/>
        <v>2014</v>
      </c>
    </row>
    <row r="4035" spans="1:20" ht="48" x14ac:dyDescent="0.2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 s="16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>ROUND(E4035/D4035*100,0)</f>
        <v>0</v>
      </c>
      <c r="P4035" s="13">
        <f>IFERROR(ROUND(E4035/L4035,2),0)</f>
        <v>0</v>
      </c>
      <c r="Q4035" s="18" t="s">
        <v>8321</v>
      </c>
      <c r="R4035" t="s">
        <v>8339</v>
      </c>
      <c r="S4035" s="14">
        <f t="shared" ref="S4035:S4098" si="126">(((J4035/60)/60)/24)+DATE(1970,1,1)</f>
        <v>40987.83488425926</v>
      </c>
      <c r="T4035">
        <f t="shared" ref="T4035:T4098" si="127">YEAR(S4035)</f>
        <v>2012</v>
      </c>
    </row>
    <row r="4036" spans="1:20" ht="48" x14ac:dyDescent="0.2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 s="1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>ROUND(E4036/D4036*100,0)</f>
        <v>0</v>
      </c>
      <c r="P4036" s="13">
        <f>IFERROR(ROUND(E4036/L4036,2),0)</f>
        <v>0</v>
      </c>
      <c r="Q4036" s="18" t="s">
        <v>8308</v>
      </c>
      <c r="R4036" t="s">
        <v>8342</v>
      </c>
      <c r="S4036" s="14">
        <f t="shared" si="126"/>
        <v>41849.035370370373</v>
      </c>
      <c r="T4036">
        <f t="shared" si="127"/>
        <v>2014</v>
      </c>
    </row>
    <row r="4037" spans="1:20" ht="48" x14ac:dyDescent="0.2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 s="16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>ROUND(E4037/D4037*100,0)</f>
        <v>0</v>
      </c>
      <c r="P4037" s="13">
        <f>IFERROR(ROUND(E4037/L4037,2),0)</f>
        <v>0</v>
      </c>
      <c r="Q4037" s="18" t="s">
        <v>8327</v>
      </c>
      <c r="R4037" t="s">
        <v>8350</v>
      </c>
      <c r="S4037" s="14">
        <f t="shared" si="126"/>
        <v>41116.763275462967</v>
      </c>
      <c r="T4037">
        <f t="shared" si="127"/>
        <v>2012</v>
      </c>
    </row>
    <row r="4038" spans="1:20" ht="48" x14ac:dyDescent="0.2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 s="16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>ROUND(E4038/D4038*100,0)</f>
        <v>0</v>
      </c>
      <c r="P4038" s="13">
        <f>IFERROR(ROUND(E4038/L4038,2),0)</f>
        <v>0</v>
      </c>
      <c r="Q4038" s="18" t="s">
        <v>8311</v>
      </c>
      <c r="R4038" t="s">
        <v>8348</v>
      </c>
      <c r="S4038" s="14">
        <f t="shared" si="126"/>
        <v>42485.64534722222</v>
      </c>
      <c r="T4038">
        <f t="shared" si="127"/>
        <v>2016</v>
      </c>
    </row>
    <row r="4039" spans="1:20" ht="48" x14ac:dyDescent="0.2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 s="16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>ROUND(E4039/D4039*100,0)</f>
        <v>0</v>
      </c>
      <c r="P4039" s="13">
        <f>IFERROR(ROUND(E4039/L4039,2),0)</f>
        <v>0</v>
      </c>
      <c r="Q4039" s="18" t="s">
        <v>8311</v>
      </c>
      <c r="R4039" t="s">
        <v>8352</v>
      </c>
      <c r="S4039" s="14">
        <f t="shared" si="126"/>
        <v>41838.475219907406</v>
      </c>
      <c r="T4039">
        <f t="shared" si="127"/>
        <v>2014</v>
      </c>
    </row>
    <row r="4040" spans="1:20" ht="32" x14ac:dyDescent="0.2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 s="16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>ROUND(E4040/D4040*100,0)</f>
        <v>0</v>
      </c>
      <c r="P4040" s="13">
        <f>IFERROR(ROUND(E4040/L4040,2),0)</f>
        <v>0</v>
      </c>
      <c r="Q4040" s="18" t="s">
        <v>8313</v>
      </c>
      <c r="R4040" t="s">
        <v>8351</v>
      </c>
      <c r="S4040" s="14">
        <f t="shared" si="126"/>
        <v>42069.104421296302</v>
      </c>
      <c r="T4040">
        <f t="shared" si="127"/>
        <v>2015</v>
      </c>
    </row>
    <row r="4041" spans="1:20" ht="32" x14ac:dyDescent="0.2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 s="16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>ROUND(E4041/D4041*100,0)</f>
        <v>0</v>
      </c>
      <c r="P4041" s="13">
        <f>IFERROR(ROUND(E4041/L4041,2),0)</f>
        <v>0</v>
      </c>
      <c r="Q4041" s="18" t="s">
        <v>8313</v>
      </c>
      <c r="R4041" t="s">
        <v>8314</v>
      </c>
      <c r="S4041" s="14">
        <f t="shared" si="126"/>
        <v>41855.859814814816</v>
      </c>
      <c r="T4041">
        <f t="shared" si="127"/>
        <v>2014</v>
      </c>
    </row>
    <row r="4042" spans="1:20" ht="48" x14ac:dyDescent="0.2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 s="16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>ROUND(E4042/D4042*100,0)</f>
        <v>0</v>
      </c>
      <c r="P4042" s="13">
        <f>IFERROR(ROUND(E4042/L4042,2),0)</f>
        <v>0</v>
      </c>
      <c r="Q4042" s="18" t="s">
        <v>8308</v>
      </c>
      <c r="R4042" t="s">
        <v>8342</v>
      </c>
      <c r="S4042" s="14">
        <f t="shared" si="126"/>
        <v>41978.930972222224</v>
      </c>
      <c r="T4042">
        <f t="shared" si="127"/>
        <v>2014</v>
      </c>
    </row>
    <row r="4043" spans="1:20" ht="48" x14ac:dyDescent="0.2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 s="16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>ROUND(E4043/D4043*100,0)</f>
        <v>0</v>
      </c>
      <c r="P4043" s="13">
        <f>IFERROR(ROUND(E4043/L4043,2),0)</f>
        <v>0</v>
      </c>
      <c r="Q4043" s="18" t="s">
        <v>8323</v>
      </c>
      <c r="R4043" t="s">
        <v>8326</v>
      </c>
      <c r="S4043" s="14">
        <f t="shared" si="126"/>
        <v>41784.952488425923</v>
      </c>
      <c r="T4043">
        <f t="shared" si="127"/>
        <v>2014</v>
      </c>
    </row>
    <row r="4044" spans="1:20" ht="48" x14ac:dyDescent="0.2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 s="16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>ROUND(E4044/D4044*100,0)</f>
        <v>0</v>
      </c>
      <c r="P4044" s="13">
        <f>IFERROR(ROUND(E4044/L4044,2),0)</f>
        <v>0</v>
      </c>
      <c r="Q4044" s="18" t="s">
        <v>8323</v>
      </c>
      <c r="R4044" t="s">
        <v>8326</v>
      </c>
      <c r="S4044" s="14">
        <f t="shared" si="126"/>
        <v>42103.024398148147</v>
      </c>
      <c r="T4044">
        <f t="shared" si="127"/>
        <v>2015</v>
      </c>
    </row>
    <row r="4045" spans="1:20" ht="32" x14ac:dyDescent="0.2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 s="16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>ROUND(E4045/D4045*100,0)</f>
        <v>0</v>
      </c>
      <c r="P4045" s="13">
        <f>IFERROR(ROUND(E4045/L4045,2),0)</f>
        <v>0</v>
      </c>
      <c r="Q4045" s="18" t="s">
        <v>8323</v>
      </c>
      <c r="R4045" t="s">
        <v>8335</v>
      </c>
      <c r="S4045" s="14">
        <f t="shared" si="126"/>
        <v>41766.692037037035</v>
      </c>
      <c r="T4045">
        <f t="shared" si="127"/>
        <v>2014</v>
      </c>
    </row>
    <row r="4046" spans="1:20" ht="48" x14ac:dyDescent="0.2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 s="1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>ROUND(E4046/D4046*100,0)</f>
        <v>0</v>
      </c>
      <c r="P4046" s="13">
        <f>IFERROR(ROUND(E4046/L4046,2),0)</f>
        <v>0</v>
      </c>
      <c r="Q4046" s="18" t="s">
        <v>8323</v>
      </c>
      <c r="R4046" t="s">
        <v>8326</v>
      </c>
      <c r="S4046" s="14">
        <f t="shared" si="126"/>
        <v>42186.01116898148</v>
      </c>
      <c r="T4046">
        <f t="shared" si="127"/>
        <v>2015</v>
      </c>
    </row>
    <row r="4047" spans="1:20" ht="48" x14ac:dyDescent="0.2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 s="16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>ROUND(E4047/D4047*100,0)</f>
        <v>0</v>
      </c>
      <c r="P4047" s="13">
        <f>IFERROR(ROUND(E4047/L4047,2),0)</f>
        <v>0</v>
      </c>
      <c r="Q4047" s="18" t="s">
        <v>8327</v>
      </c>
      <c r="R4047" t="s">
        <v>8350</v>
      </c>
      <c r="S4047" s="14">
        <f t="shared" si="126"/>
        <v>40883.024178240739</v>
      </c>
      <c r="T4047">
        <f t="shared" si="127"/>
        <v>2011</v>
      </c>
    </row>
    <row r="4048" spans="1:20" ht="16" x14ac:dyDescent="0.2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 s="16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>ROUND(E4048/D4048*100,0)</f>
        <v>0</v>
      </c>
      <c r="P4048" s="13">
        <f>IFERROR(ROUND(E4048/L4048,2),0)</f>
        <v>0</v>
      </c>
      <c r="Q4048" s="18" t="s">
        <v>8321</v>
      </c>
      <c r="R4048" t="s">
        <v>8337</v>
      </c>
      <c r="S4048" s="14">
        <f t="shared" si="126"/>
        <v>42541.837511574078</v>
      </c>
      <c r="T4048">
        <f t="shared" si="127"/>
        <v>2016</v>
      </c>
    </row>
    <row r="4049" spans="1:20" ht="32" x14ac:dyDescent="0.2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 s="16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>ROUND(E4049/D4049*100,0)</f>
        <v>0</v>
      </c>
      <c r="P4049" s="13">
        <f>IFERROR(ROUND(E4049/L4049,2),0)</f>
        <v>0</v>
      </c>
      <c r="Q4049" s="18" t="s">
        <v>8308</v>
      </c>
      <c r="R4049" t="s">
        <v>8310</v>
      </c>
      <c r="S4049" s="14">
        <f t="shared" si="126"/>
        <v>41837.984976851854</v>
      </c>
      <c r="T4049">
        <f t="shared" si="127"/>
        <v>2014</v>
      </c>
    </row>
    <row r="4050" spans="1:20" ht="48" x14ac:dyDescent="0.2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 s="16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>ROUND(E4050/D4050*100,0)</f>
        <v>0</v>
      </c>
      <c r="P4050" s="13">
        <f>IFERROR(ROUND(E4050/L4050,2),0)</f>
        <v>0</v>
      </c>
      <c r="Q4050" s="18" t="s">
        <v>8313</v>
      </c>
      <c r="R4050" t="s">
        <v>8351</v>
      </c>
      <c r="S4050" s="14">
        <f t="shared" si="126"/>
        <v>41779.649317129632</v>
      </c>
      <c r="T4050">
        <f t="shared" si="127"/>
        <v>2014</v>
      </c>
    </row>
    <row r="4051" spans="1:20" ht="48" x14ac:dyDescent="0.2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 s="16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>ROUND(E4051/D4051*100,0)</f>
        <v>0</v>
      </c>
      <c r="P4051" s="13">
        <f>IFERROR(ROUND(E4051/L4051,2),0)</f>
        <v>0</v>
      </c>
      <c r="Q4051" s="18" t="s">
        <v>8313</v>
      </c>
      <c r="R4051" t="s">
        <v>8351</v>
      </c>
      <c r="S4051" s="14">
        <f t="shared" si="126"/>
        <v>42256.984791666662</v>
      </c>
      <c r="T4051">
        <f t="shared" si="127"/>
        <v>2015</v>
      </c>
    </row>
    <row r="4052" spans="1:20" ht="48" x14ac:dyDescent="0.2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 s="16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>ROUND(E4052/D4052*100,0)</f>
        <v>0</v>
      </c>
      <c r="P4052" s="13">
        <f>IFERROR(ROUND(E4052/L4052,2),0)</f>
        <v>0</v>
      </c>
      <c r="Q4052" s="18" t="s">
        <v>8323</v>
      </c>
      <c r="R4052" t="s">
        <v>8326</v>
      </c>
      <c r="S4052" s="14">
        <f t="shared" si="126"/>
        <v>42492.737847222219</v>
      </c>
      <c r="T4052">
        <f t="shared" si="127"/>
        <v>2016</v>
      </c>
    </row>
    <row r="4053" spans="1:20" ht="48" x14ac:dyDescent="0.2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 s="16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 s="13">
        <f>IFERROR(ROUND(E4053/L4053,2),0)</f>
        <v>0</v>
      </c>
      <c r="Q4053" s="18" t="s">
        <v>8323</v>
      </c>
      <c r="R4053" t="s">
        <v>8326</v>
      </c>
      <c r="S4053" s="14">
        <f t="shared" si="126"/>
        <v>41793.814259259263</v>
      </c>
      <c r="T4053">
        <f t="shared" si="127"/>
        <v>2014</v>
      </c>
    </row>
    <row r="4054" spans="1:20" ht="48" x14ac:dyDescent="0.2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 s="16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>ROUND(E4054/D4054*100,0)</f>
        <v>0</v>
      </c>
      <c r="P4054" s="13">
        <f>IFERROR(ROUND(E4054/L4054,2),0)</f>
        <v>0</v>
      </c>
      <c r="Q4054" s="18" t="s">
        <v>8323</v>
      </c>
      <c r="R4054" t="s">
        <v>8326</v>
      </c>
      <c r="S4054" s="14">
        <f t="shared" si="126"/>
        <v>42111.904097222221</v>
      </c>
      <c r="T4054">
        <f t="shared" si="127"/>
        <v>2015</v>
      </c>
    </row>
    <row r="4055" spans="1:20" ht="48" x14ac:dyDescent="0.2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 s="16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>ROUND(E4055/D4055*100,0)</f>
        <v>0</v>
      </c>
      <c r="P4055" s="13">
        <f>IFERROR(ROUND(E4055/L4055,2),0)</f>
        <v>0</v>
      </c>
      <c r="Q4055" s="18" t="s">
        <v>8319</v>
      </c>
      <c r="R4055" t="s">
        <v>8357</v>
      </c>
      <c r="S4055" s="14">
        <f t="shared" si="126"/>
        <v>41971.876863425925</v>
      </c>
      <c r="T4055">
        <f t="shared" si="127"/>
        <v>2014</v>
      </c>
    </row>
    <row r="4056" spans="1:20" ht="48" x14ac:dyDescent="0.2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 s="1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>ROUND(E4056/D4056*100,0)</f>
        <v>0</v>
      </c>
      <c r="P4056" s="13">
        <f>IFERROR(ROUND(E4056/L4056,2),0)</f>
        <v>0</v>
      </c>
      <c r="Q4056" s="18" t="s">
        <v>8321</v>
      </c>
      <c r="R4056" t="s">
        <v>8325</v>
      </c>
      <c r="S4056" s="14">
        <f t="shared" si="126"/>
        <v>42033.573009259257</v>
      </c>
      <c r="T4056">
        <f t="shared" si="127"/>
        <v>2015</v>
      </c>
    </row>
    <row r="4057" spans="1:20" ht="16" x14ac:dyDescent="0.2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 s="16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>ROUND(E4057/D4057*100,0)</f>
        <v>0</v>
      </c>
      <c r="P4057" s="13">
        <f>IFERROR(ROUND(E4057/L4057,2),0)</f>
        <v>0</v>
      </c>
      <c r="Q4057" s="18" t="s">
        <v>8346</v>
      </c>
      <c r="R4057" t="s">
        <v>8347</v>
      </c>
      <c r="S4057" s="14">
        <f t="shared" si="126"/>
        <v>42046.79</v>
      </c>
      <c r="T4057">
        <f t="shared" si="127"/>
        <v>2015</v>
      </c>
    </row>
    <row r="4058" spans="1:20" ht="48" x14ac:dyDescent="0.2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 s="16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>ROUND(E4058/D4058*100,0)</f>
        <v>0</v>
      </c>
      <c r="P4058" s="13">
        <f>IFERROR(ROUND(E4058/L4058,2),0)</f>
        <v>0</v>
      </c>
      <c r="Q4058" s="18" t="s">
        <v>8316</v>
      </c>
      <c r="R4058" t="s">
        <v>8334</v>
      </c>
      <c r="S4058" s="14">
        <f t="shared" si="126"/>
        <v>41775.713969907411</v>
      </c>
      <c r="T4058">
        <f t="shared" si="127"/>
        <v>2014</v>
      </c>
    </row>
    <row r="4059" spans="1:20" ht="48" x14ac:dyDescent="0.2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 s="16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>ROUND(E4059/D4059*100,0)</f>
        <v>0</v>
      </c>
      <c r="P4059" s="13">
        <f>IFERROR(ROUND(E4059/L4059,2),0)</f>
        <v>0</v>
      </c>
      <c r="Q4059" s="18" t="s">
        <v>8321</v>
      </c>
      <c r="R4059" t="s">
        <v>8325</v>
      </c>
      <c r="S4059" s="14">
        <f t="shared" si="126"/>
        <v>42712.011944444443</v>
      </c>
      <c r="T4059">
        <f t="shared" si="127"/>
        <v>2016</v>
      </c>
    </row>
    <row r="4060" spans="1:20" ht="48" x14ac:dyDescent="0.2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 s="16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>ROUND(E4060/D4060*100,0)</f>
        <v>0</v>
      </c>
      <c r="P4060" s="13">
        <f>IFERROR(ROUND(E4060/L4060,2),0)</f>
        <v>0</v>
      </c>
      <c r="Q4060" s="18" t="s">
        <v>8321</v>
      </c>
      <c r="R4060" t="s">
        <v>8325</v>
      </c>
      <c r="S4060" s="14">
        <f t="shared" si="126"/>
        <v>41911.934791666667</v>
      </c>
      <c r="T4060">
        <f t="shared" si="127"/>
        <v>2014</v>
      </c>
    </row>
    <row r="4061" spans="1:20" ht="48" x14ac:dyDescent="0.2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 s="16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>ROUND(E4061/D4061*100,0)</f>
        <v>0</v>
      </c>
      <c r="P4061" s="13">
        <f>IFERROR(ROUND(E4061/L4061,2),0)</f>
        <v>0</v>
      </c>
      <c r="Q4061" s="18" t="s">
        <v>8321</v>
      </c>
      <c r="R4061" t="s">
        <v>8339</v>
      </c>
      <c r="S4061" s="14">
        <f t="shared" si="126"/>
        <v>41456.36241898148</v>
      </c>
      <c r="T4061">
        <f t="shared" si="127"/>
        <v>2013</v>
      </c>
    </row>
    <row r="4062" spans="1:20" ht="16" x14ac:dyDescent="0.2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 s="16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>ROUND(E4062/D4062*100,0)</f>
        <v>0</v>
      </c>
      <c r="P4062" s="13">
        <f>IFERROR(ROUND(E4062/L4062,2),0)</f>
        <v>0</v>
      </c>
      <c r="Q4062" s="18" t="s">
        <v>8321</v>
      </c>
      <c r="R4062" t="s">
        <v>8339</v>
      </c>
      <c r="S4062" s="14">
        <f t="shared" si="126"/>
        <v>41113.968576388892</v>
      </c>
      <c r="T4062">
        <f t="shared" si="127"/>
        <v>2012</v>
      </c>
    </row>
    <row r="4063" spans="1:20" ht="48" x14ac:dyDescent="0.2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 s="16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>ROUND(E4063/D4063*100,0)</f>
        <v>0</v>
      </c>
      <c r="P4063" s="13">
        <f>IFERROR(ROUND(E4063/L4063,2),0)</f>
        <v>0</v>
      </c>
      <c r="Q4063" s="18" t="s">
        <v>8327</v>
      </c>
      <c r="R4063" t="s">
        <v>8328</v>
      </c>
      <c r="S4063" s="14">
        <f t="shared" si="126"/>
        <v>41026.958969907406</v>
      </c>
      <c r="T4063">
        <f t="shared" si="127"/>
        <v>2012</v>
      </c>
    </row>
    <row r="4064" spans="1:20" ht="48" x14ac:dyDescent="0.2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 s="16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>ROUND(E4064/D4064*100,0)</f>
        <v>0</v>
      </c>
      <c r="P4064" s="13">
        <f>IFERROR(ROUND(E4064/L4064,2),0)</f>
        <v>0</v>
      </c>
      <c r="Q4064" s="18" t="s">
        <v>8346</v>
      </c>
      <c r="R4064" t="s">
        <v>8347</v>
      </c>
      <c r="S4064" s="14">
        <f t="shared" si="126"/>
        <v>42583.030810185184</v>
      </c>
      <c r="T4064">
        <f t="shared" si="127"/>
        <v>2016</v>
      </c>
    </row>
    <row r="4065" spans="1:20" ht="48" x14ac:dyDescent="0.2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 s="16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>ROUND(E4065/D4065*100,0)</f>
        <v>0</v>
      </c>
      <c r="P4065" s="13">
        <f>IFERROR(ROUND(E4065/L4065,2),0)</f>
        <v>0</v>
      </c>
      <c r="Q4065" s="18" t="s">
        <v>8311</v>
      </c>
      <c r="R4065" t="s">
        <v>8348</v>
      </c>
      <c r="S4065" s="14">
        <f t="shared" si="126"/>
        <v>42180.390277777777</v>
      </c>
      <c r="T4065">
        <f t="shared" si="127"/>
        <v>2015</v>
      </c>
    </row>
    <row r="4066" spans="1:20" ht="48" x14ac:dyDescent="0.2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 s="1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>ROUND(E4066/D4066*100,0)</f>
        <v>0</v>
      </c>
      <c r="P4066" s="13">
        <f>IFERROR(ROUND(E4066/L4066,2),0)</f>
        <v>0</v>
      </c>
      <c r="Q4066" s="18" t="s">
        <v>8313</v>
      </c>
      <c r="R4066" t="s">
        <v>8355</v>
      </c>
      <c r="S4066" s="14">
        <f t="shared" si="126"/>
        <v>42053.051203703704</v>
      </c>
      <c r="T4066">
        <f t="shared" si="127"/>
        <v>2015</v>
      </c>
    </row>
    <row r="4067" spans="1:20" ht="32" x14ac:dyDescent="0.2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 s="16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>ROUND(E4067/D4067*100,0)</f>
        <v>0</v>
      </c>
      <c r="P4067" s="13">
        <f>IFERROR(ROUND(E4067/L4067,2),0)</f>
        <v>0</v>
      </c>
      <c r="Q4067" s="18" t="s">
        <v>8327</v>
      </c>
      <c r="R4067" t="s">
        <v>8330</v>
      </c>
      <c r="S4067" s="14">
        <f t="shared" si="126"/>
        <v>42152.906851851847</v>
      </c>
      <c r="T4067">
        <f t="shared" si="127"/>
        <v>2015</v>
      </c>
    </row>
    <row r="4068" spans="1:20" ht="48" x14ac:dyDescent="0.2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 s="16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>ROUND(E4068/D4068*100,0)</f>
        <v>0</v>
      </c>
      <c r="P4068" s="13">
        <f>IFERROR(ROUND(E4068/L4068,2),0)</f>
        <v>0</v>
      </c>
      <c r="Q4068" s="18" t="s">
        <v>8308</v>
      </c>
      <c r="R4068" t="s">
        <v>8342</v>
      </c>
      <c r="S4068" s="14">
        <f t="shared" si="126"/>
        <v>42103.676180555558</v>
      </c>
      <c r="T4068">
        <f t="shared" si="127"/>
        <v>2015</v>
      </c>
    </row>
    <row r="4069" spans="1:20" ht="48" x14ac:dyDescent="0.2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 s="16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>ROUND(E4069/D4069*100,0)</f>
        <v>0</v>
      </c>
      <c r="P4069" s="13">
        <f>IFERROR(ROUND(E4069/L4069,2),0)</f>
        <v>0</v>
      </c>
      <c r="Q4069" s="18" t="s">
        <v>8308</v>
      </c>
      <c r="R4069" t="s">
        <v>8342</v>
      </c>
      <c r="S4069" s="14">
        <f t="shared" si="126"/>
        <v>42346.736400462964</v>
      </c>
      <c r="T4069">
        <f t="shared" si="127"/>
        <v>2015</v>
      </c>
    </row>
    <row r="4070" spans="1:20" ht="48" x14ac:dyDescent="0.2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 s="16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>ROUND(E4070/D4070*100,0)</f>
        <v>0</v>
      </c>
      <c r="P4070" s="13">
        <f>IFERROR(ROUND(E4070/L4070,2),0)</f>
        <v>0</v>
      </c>
      <c r="Q4070" s="18" t="s">
        <v>8319</v>
      </c>
      <c r="R4070" t="s">
        <v>8345</v>
      </c>
      <c r="S4070" s="14">
        <f t="shared" si="126"/>
        <v>41831.884108796294</v>
      </c>
      <c r="T4070">
        <f t="shared" si="127"/>
        <v>2014</v>
      </c>
    </row>
    <row r="4071" spans="1:20" ht="48" x14ac:dyDescent="0.2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 s="16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>ROUND(E4071/D4071*100,0)</f>
        <v>0</v>
      </c>
      <c r="P4071" s="13">
        <f>IFERROR(ROUND(E4071/L4071,2),0)</f>
        <v>0</v>
      </c>
      <c r="Q4071" s="18" t="s">
        <v>8323</v>
      </c>
      <c r="R4071" t="s">
        <v>8326</v>
      </c>
      <c r="S4071" s="14">
        <f t="shared" si="126"/>
        <v>41954.545081018514</v>
      </c>
      <c r="T4071">
        <f t="shared" si="127"/>
        <v>2014</v>
      </c>
    </row>
    <row r="4072" spans="1:20" ht="48" x14ac:dyDescent="0.2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 s="16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>ROUND(E4072/D4072*100,0)</f>
        <v>0</v>
      </c>
      <c r="P4072" s="13">
        <f>IFERROR(ROUND(E4072/L4072,2),0)</f>
        <v>0</v>
      </c>
      <c r="Q4072" s="18" t="s">
        <v>8323</v>
      </c>
      <c r="R4072" t="s">
        <v>8326</v>
      </c>
      <c r="S4072" s="14">
        <f t="shared" si="126"/>
        <v>41867.652280092596</v>
      </c>
      <c r="T4072">
        <f t="shared" si="127"/>
        <v>2014</v>
      </c>
    </row>
    <row r="4073" spans="1:20" ht="48" x14ac:dyDescent="0.2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 s="16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>ROUND(E4073/D4073*100,0)</f>
        <v>0</v>
      </c>
      <c r="P4073" s="13">
        <f>IFERROR(ROUND(E4073/L4073,2),0)</f>
        <v>0</v>
      </c>
      <c r="Q4073" s="18" t="s">
        <v>8311</v>
      </c>
      <c r="R4073" t="s">
        <v>8348</v>
      </c>
      <c r="S4073" s="14">
        <f t="shared" si="126"/>
        <v>42461.447662037041</v>
      </c>
      <c r="T4073">
        <f t="shared" si="127"/>
        <v>2016</v>
      </c>
    </row>
    <row r="4074" spans="1:20" ht="48" x14ac:dyDescent="0.2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 s="16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>ROUND(E4074/D4074*100,0)</f>
        <v>0</v>
      </c>
      <c r="P4074" s="13">
        <f>IFERROR(ROUND(E4074/L4074,2),0)</f>
        <v>0</v>
      </c>
      <c r="Q4074" s="18" t="s">
        <v>8308</v>
      </c>
      <c r="R4074" t="s">
        <v>8310</v>
      </c>
      <c r="S4074" s="14">
        <f t="shared" si="126"/>
        <v>42491.781319444446</v>
      </c>
      <c r="T4074">
        <f t="shared" si="127"/>
        <v>2016</v>
      </c>
    </row>
    <row r="4075" spans="1:20" ht="48" x14ac:dyDescent="0.2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 s="16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>ROUND(E4075/D4075*100,0)</f>
        <v>0</v>
      </c>
      <c r="P4075" s="13">
        <f>IFERROR(ROUND(E4075/L4075,2),0)</f>
        <v>0</v>
      </c>
      <c r="Q4075" s="18" t="s">
        <v>8308</v>
      </c>
      <c r="R4075" t="s">
        <v>8342</v>
      </c>
      <c r="S4075" s="14">
        <f t="shared" si="126"/>
        <v>42057.883159722223</v>
      </c>
      <c r="T4075">
        <f t="shared" si="127"/>
        <v>2015</v>
      </c>
    </row>
    <row r="4076" spans="1:20" ht="48" x14ac:dyDescent="0.2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 s="1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>ROUND(E4076/D4076*100,0)</f>
        <v>0</v>
      </c>
      <c r="P4076" s="13">
        <f>IFERROR(ROUND(E4076/L4076,2),0)</f>
        <v>0</v>
      </c>
      <c r="Q4076" s="18" t="s">
        <v>8313</v>
      </c>
      <c r="R4076" t="s">
        <v>8355</v>
      </c>
      <c r="S4076" s="14">
        <f t="shared" si="126"/>
        <v>42241.613796296297</v>
      </c>
      <c r="T4076">
        <f t="shared" si="127"/>
        <v>2015</v>
      </c>
    </row>
    <row r="4077" spans="1:20" ht="64" hidden="1" x14ac:dyDescent="0.2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 s="16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>ROUND(E4077/D4077*100,0)</f>
        <v>0</v>
      </c>
      <c r="P4077" s="13">
        <f>IFERROR(ROUND(E4077/L4077,2),0)</f>
        <v>0</v>
      </c>
      <c r="Q4077" s="18" t="s">
        <v>8323</v>
      </c>
      <c r="R4077" t="s">
        <v>8326</v>
      </c>
      <c r="S4077" s="14">
        <f t="shared" si="126"/>
        <v>42808.358287037037</v>
      </c>
      <c r="T4077">
        <f t="shared" si="127"/>
        <v>2017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6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 s="13">
        <f>IFERROR(ROUND(E4078/L4078,2),0)</f>
        <v>0</v>
      </c>
      <c r="Q4078" s="18" t="s">
        <v>8323</v>
      </c>
      <c r="R4078" t="s">
        <v>8326</v>
      </c>
      <c r="S4078" s="14">
        <f t="shared" si="126"/>
        <v>41905.795706018522</v>
      </c>
      <c r="T4078">
        <f t="shared" si="127"/>
        <v>2014</v>
      </c>
    </row>
    <row r="4079" spans="1:20" ht="48" x14ac:dyDescent="0.2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 s="16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>ROUND(E4079/D4079*100,0)</f>
        <v>0</v>
      </c>
      <c r="P4079" s="13">
        <f>IFERROR(ROUND(E4079/L4079,2),0)</f>
        <v>0</v>
      </c>
      <c r="Q4079" s="18" t="s">
        <v>8323</v>
      </c>
      <c r="R4079" t="s">
        <v>8326</v>
      </c>
      <c r="S4079" s="14">
        <f t="shared" si="126"/>
        <v>42534.866875</v>
      </c>
      <c r="T4079">
        <f t="shared" si="127"/>
        <v>2016</v>
      </c>
    </row>
    <row r="4080" spans="1:20" ht="48" x14ac:dyDescent="0.2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 s="16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>ROUND(E4080/D4080*100,0)</f>
        <v>0</v>
      </c>
      <c r="P4080" s="13">
        <f>IFERROR(ROUND(E4080/L4080,2),0)</f>
        <v>0</v>
      </c>
      <c r="Q4080" s="18" t="s">
        <v>8323</v>
      </c>
      <c r="R4080" t="s">
        <v>8335</v>
      </c>
      <c r="S4080" s="14">
        <f t="shared" si="126"/>
        <v>42007.016458333332</v>
      </c>
      <c r="T4080">
        <f t="shared" si="127"/>
        <v>2015</v>
      </c>
    </row>
    <row r="4081" spans="1:20" ht="48" x14ac:dyDescent="0.2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 s="16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>ROUND(E4081/D4081*100,0)</f>
        <v>0</v>
      </c>
      <c r="P4081" s="13">
        <f>IFERROR(ROUND(E4081/L4081,2),0)</f>
        <v>0</v>
      </c>
      <c r="Q4081" s="18" t="s">
        <v>8321</v>
      </c>
      <c r="R4081" t="s">
        <v>8337</v>
      </c>
      <c r="S4081" s="14">
        <f t="shared" si="126"/>
        <v>41778.915416666663</v>
      </c>
      <c r="T4081">
        <f t="shared" si="127"/>
        <v>2014</v>
      </c>
    </row>
    <row r="4082" spans="1:20" ht="48" x14ac:dyDescent="0.2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 s="16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 s="13">
        <f>IFERROR(ROUND(E4082/L4082,2),0)</f>
        <v>0</v>
      </c>
      <c r="Q4082" s="18" t="s">
        <v>8323</v>
      </c>
      <c r="R4082" t="s">
        <v>8326</v>
      </c>
      <c r="S4082" s="14">
        <f t="shared" si="126"/>
        <v>42730.903726851851</v>
      </c>
      <c r="T4082">
        <f t="shared" si="127"/>
        <v>2016</v>
      </c>
    </row>
    <row r="4083" spans="1:20" ht="48" x14ac:dyDescent="0.2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 s="16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>ROUND(E4083/D4083*100,0)</f>
        <v>0</v>
      </c>
      <c r="P4083" s="13">
        <f>IFERROR(ROUND(E4083/L4083,2),0)</f>
        <v>0</v>
      </c>
      <c r="Q4083" s="18" t="s">
        <v>8323</v>
      </c>
      <c r="R4083" t="s">
        <v>8326</v>
      </c>
      <c r="S4083" s="14">
        <f t="shared" si="126"/>
        <v>42096.544548611113</v>
      </c>
      <c r="T4083">
        <f t="shared" si="127"/>
        <v>2015</v>
      </c>
    </row>
    <row r="4084" spans="1:20" ht="48" x14ac:dyDescent="0.2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 s="16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>ROUND(E4084/D4084*100,0)</f>
        <v>0</v>
      </c>
      <c r="P4084" s="13">
        <f>IFERROR(ROUND(E4084/L4084,2),0)</f>
        <v>0</v>
      </c>
      <c r="Q4084" s="18" t="s">
        <v>8321</v>
      </c>
      <c r="R4084" t="s">
        <v>8339</v>
      </c>
      <c r="S4084" s="14">
        <f t="shared" si="126"/>
        <v>41407.84684027778</v>
      </c>
      <c r="T4084">
        <f t="shared" si="127"/>
        <v>2013</v>
      </c>
    </row>
    <row r="4085" spans="1:20" ht="16" x14ac:dyDescent="0.2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 s="16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>ROUND(E4085/D4085*100,0)</f>
        <v>0</v>
      </c>
      <c r="P4085" s="13">
        <f>IFERROR(ROUND(E4085/L4085,2),0)</f>
        <v>0</v>
      </c>
      <c r="Q4085" s="18" t="s">
        <v>8316</v>
      </c>
      <c r="R4085" t="s">
        <v>8334</v>
      </c>
      <c r="S4085" s="14">
        <f t="shared" si="126"/>
        <v>41829.912083333329</v>
      </c>
      <c r="T4085">
        <f t="shared" si="127"/>
        <v>2014</v>
      </c>
    </row>
    <row r="4086" spans="1:20" ht="32" x14ac:dyDescent="0.2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 s="1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>ROUND(E4086/D4086*100,0)</f>
        <v>0</v>
      </c>
      <c r="P4086" s="13">
        <f>IFERROR(ROUND(E4086/L4086,2),0)</f>
        <v>0</v>
      </c>
      <c r="Q4086" s="18" t="s">
        <v>8323</v>
      </c>
      <c r="R4086" t="s">
        <v>8326</v>
      </c>
      <c r="S4086" s="14">
        <f t="shared" si="126"/>
        <v>42421.141469907408</v>
      </c>
      <c r="T4086">
        <f t="shared" si="127"/>
        <v>2016</v>
      </c>
    </row>
    <row r="4087" spans="1:20" ht="32" x14ac:dyDescent="0.2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 s="16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>ROUND(E4087/D4087*100,0)</f>
        <v>0</v>
      </c>
      <c r="P4087" s="13">
        <f>IFERROR(ROUND(E4087/L4087,2),0)</f>
        <v>0</v>
      </c>
      <c r="Q4087" s="18" t="s">
        <v>8313</v>
      </c>
      <c r="R4087" t="s">
        <v>8351</v>
      </c>
      <c r="S4087" s="14">
        <f t="shared" si="126"/>
        <v>42005.24998842593</v>
      </c>
      <c r="T4087">
        <f t="shared" si="127"/>
        <v>2015</v>
      </c>
    </row>
    <row r="4088" spans="1:20" ht="48" x14ac:dyDescent="0.2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 s="16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>ROUND(E4088/D4088*100,0)</f>
        <v>0</v>
      </c>
      <c r="P4088" s="13">
        <f>IFERROR(ROUND(E4088/L4088,2),0)</f>
        <v>0</v>
      </c>
      <c r="Q4088" s="18" t="s">
        <v>8308</v>
      </c>
      <c r="R4088" t="s">
        <v>8342</v>
      </c>
      <c r="S4088" s="14">
        <f t="shared" si="126"/>
        <v>42242.122210648144</v>
      </c>
      <c r="T4088">
        <f t="shared" si="127"/>
        <v>2015</v>
      </c>
    </row>
    <row r="4089" spans="1:20" ht="48" x14ac:dyDescent="0.2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 s="16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>ROUND(E4089/D4089*100,0)</f>
        <v>0</v>
      </c>
      <c r="P4089" s="13">
        <f>IFERROR(ROUND(E4089/L4089,2),0)</f>
        <v>0</v>
      </c>
      <c r="Q4089" s="18" t="s">
        <v>8327</v>
      </c>
      <c r="R4089" t="s">
        <v>8350</v>
      </c>
      <c r="S4089" s="14">
        <f t="shared" si="126"/>
        <v>40978.238067129627</v>
      </c>
      <c r="T4089">
        <f t="shared" si="127"/>
        <v>2012</v>
      </c>
    </row>
    <row r="4090" spans="1:20" ht="48" x14ac:dyDescent="0.2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 s="16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>ROUND(E4090/D4090*100,0)</f>
        <v>0</v>
      </c>
      <c r="P4090" s="13">
        <f>IFERROR(ROUND(E4090/L4090,2),0)</f>
        <v>0</v>
      </c>
      <c r="Q4090" s="18" t="s">
        <v>8346</v>
      </c>
      <c r="R4090" t="s">
        <v>8347</v>
      </c>
      <c r="S4090" s="14">
        <f t="shared" si="126"/>
        <v>41850.014178240745</v>
      </c>
      <c r="T4090">
        <f t="shared" si="127"/>
        <v>2014</v>
      </c>
    </row>
    <row r="4091" spans="1:20" ht="16" x14ac:dyDescent="0.2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 s="16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>ROUND(E4091/D4091*100,0)</f>
        <v>0</v>
      </c>
      <c r="P4091" s="13">
        <f>IFERROR(ROUND(E4091/L4091,2),0)</f>
        <v>0</v>
      </c>
      <c r="Q4091" s="18" t="s">
        <v>8316</v>
      </c>
      <c r="R4091" t="s">
        <v>8344</v>
      </c>
      <c r="S4091" s="14">
        <f t="shared" si="126"/>
        <v>42164.699652777781</v>
      </c>
      <c r="T4091">
        <f t="shared" si="127"/>
        <v>2015</v>
      </c>
    </row>
    <row r="4092" spans="1:20" ht="48" x14ac:dyDescent="0.2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 s="16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>ROUND(E4092/D4092*100,0)</f>
        <v>0</v>
      </c>
      <c r="P4092" s="13">
        <f>IFERROR(ROUND(E4092/L4092,2),0)</f>
        <v>0</v>
      </c>
      <c r="Q4092" s="18" t="s">
        <v>8313</v>
      </c>
      <c r="R4092" t="s">
        <v>8351</v>
      </c>
      <c r="S4092" s="14">
        <f t="shared" si="126"/>
        <v>42438.53907407407</v>
      </c>
      <c r="T4092">
        <f t="shared" si="127"/>
        <v>2016</v>
      </c>
    </row>
    <row r="4093" spans="1:20" ht="48" x14ac:dyDescent="0.2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 s="16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>ROUND(E4093/D4093*100,0)</f>
        <v>0</v>
      </c>
      <c r="P4093" s="13">
        <f>IFERROR(ROUND(E4093/L4093,2),0)</f>
        <v>0</v>
      </c>
      <c r="Q4093" s="18" t="s">
        <v>8323</v>
      </c>
      <c r="R4093" t="s">
        <v>8335</v>
      </c>
      <c r="S4093" s="14">
        <f t="shared" si="126"/>
        <v>42172.686099537037</v>
      </c>
      <c r="T4093">
        <f t="shared" si="127"/>
        <v>2015</v>
      </c>
    </row>
    <row r="4094" spans="1:20" ht="48" x14ac:dyDescent="0.2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 s="16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>ROUND(E4094/D4094*100,0)</f>
        <v>0</v>
      </c>
      <c r="P4094" s="13">
        <f>IFERROR(ROUND(E4094/L4094,2),0)</f>
        <v>0</v>
      </c>
      <c r="Q4094" s="18" t="s">
        <v>8323</v>
      </c>
      <c r="R4094" t="s">
        <v>8326</v>
      </c>
      <c r="S4094" s="14">
        <f t="shared" si="126"/>
        <v>41761.810150462967</v>
      </c>
      <c r="T4094">
        <f t="shared" si="127"/>
        <v>2014</v>
      </c>
    </row>
    <row r="4095" spans="1:20" ht="48" x14ac:dyDescent="0.2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 s="16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>ROUND(E4095/D4095*100,0)</f>
        <v>0</v>
      </c>
      <c r="P4095" s="13">
        <f>IFERROR(ROUND(E4095/L4095,2),0)</f>
        <v>0</v>
      </c>
      <c r="Q4095" s="18" t="s">
        <v>8323</v>
      </c>
      <c r="R4095" t="s">
        <v>8326</v>
      </c>
      <c r="S4095" s="14">
        <f t="shared" si="126"/>
        <v>42307.539398148147</v>
      </c>
      <c r="T4095">
        <f t="shared" si="127"/>
        <v>2015</v>
      </c>
    </row>
    <row r="4096" spans="1:20" ht="48" x14ac:dyDescent="0.2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 s="1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>ROUND(E4096/D4096*100,0)</f>
        <v>0</v>
      </c>
      <c r="P4096" s="13">
        <f>IFERROR(ROUND(E4096/L4096,2),0)</f>
        <v>0</v>
      </c>
      <c r="Q4096" s="18" t="s">
        <v>8321</v>
      </c>
      <c r="R4096" t="s">
        <v>8339</v>
      </c>
      <c r="S4096" s="14">
        <f t="shared" si="126"/>
        <v>41919.761782407404</v>
      </c>
      <c r="T4096">
        <f t="shared" si="127"/>
        <v>2014</v>
      </c>
    </row>
    <row r="4097" spans="1:20" ht="48" x14ac:dyDescent="0.2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 s="16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>ROUND(E4097/D4097*100,0)</f>
        <v>0</v>
      </c>
      <c r="P4097" s="13">
        <f>IFERROR(ROUND(E4097/L4097,2),0)</f>
        <v>0</v>
      </c>
      <c r="Q4097" s="18" t="s">
        <v>8321</v>
      </c>
      <c r="R4097" t="s">
        <v>8339</v>
      </c>
      <c r="S4097" s="14">
        <f t="shared" si="126"/>
        <v>41550.793935185182</v>
      </c>
      <c r="T4097">
        <f t="shared" si="127"/>
        <v>2013</v>
      </c>
    </row>
    <row r="4098" spans="1:20" ht="48" x14ac:dyDescent="0.2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 s="16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>ROUND(E4098/D4098*100,0)</f>
        <v>0</v>
      </c>
      <c r="P4098" s="13">
        <f>IFERROR(ROUND(E4098/L4098,2),0)</f>
        <v>0</v>
      </c>
      <c r="Q4098" s="18" t="s">
        <v>8308</v>
      </c>
      <c r="R4098" t="s">
        <v>8342</v>
      </c>
      <c r="S4098" s="14">
        <f t="shared" si="126"/>
        <v>42188.012777777782</v>
      </c>
      <c r="T4098">
        <f t="shared" si="127"/>
        <v>2015</v>
      </c>
    </row>
    <row r="4099" spans="1:20" ht="48" x14ac:dyDescent="0.2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 s="16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>ROUND(E4099/D4099*100,0)</f>
        <v>0</v>
      </c>
      <c r="P4099" s="13">
        <f>IFERROR(ROUND(E4099/L4099,2),0)</f>
        <v>0</v>
      </c>
      <c r="Q4099" s="18" t="s">
        <v>8308</v>
      </c>
      <c r="R4099" t="s">
        <v>8342</v>
      </c>
      <c r="S4099" s="14">
        <f t="shared" ref="S4099:S4115" si="128">(((J4099/60)/60)/24)+DATE(1970,1,1)</f>
        <v>42317.810219907406</v>
      </c>
      <c r="T4099">
        <f t="shared" ref="T4099:T4115" si="129">YEAR(S4099)</f>
        <v>2015</v>
      </c>
    </row>
    <row r="4100" spans="1:20" ht="48" x14ac:dyDescent="0.2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 s="16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>ROUND(E4100/D4100*100,0)</f>
        <v>0</v>
      </c>
      <c r="P4100" s="13">
        <f>IFERROR(ROUND(E4100/L4100,2),0)</f>
        <v>0</v>
      </c>
      <c r="Q4100" s="18" t="s">
        <v>8323</v>
      </c>
      <c r="R4100" t="s">
        <v>8324</v>
      </c>
      <c r="S4100" s="14">
        <f t="shared" si="128"/>
        <v>42027.832800925928</v>
      </c>
      <c r="T4100">
        <f t="shared" si="129"/>
        <v>2015</v>
      </c>
    </row>
    <row r="4101" spans="1:20" ht="48" x14ac:dyDescent="0.2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 s="16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>ROUND(E4101/D4101*100,0)</f>
        <v>0</v>
      </c>
      <c r="P4101" s="13">
        <f>IFERROR(ROUND(E4101/L4101,2),0)</f>
        <v>0</v>
      </c>
      <c r="Q4101" s="18" t="s">
        <v>8323</v>
      </c>
      <c r="R4101" t="s">
        <v>8326</v>
      </c>
      <c r="S4101" s="14">
        <f t="shared" si="128"/>
        <v>41948.957465277781</v>
      </c>
      <c r="T4101">
        <f t="shared" si="129"/>
        <v>2014</v>
      </c>
    </row>
    <row r="4102" spans="1:20" ht="48" x14ac:dyDescent="0.2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 s="16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>ROUND(E4102/D4102*100,0)</f>
        <v>0</v>
      </c>
      <c r="P4102" s="13">
        <f>IFERROR(ROUND(E4102/L4102,2),0)</f>
        <v>0</v>
      </c>
      <c r="Q4102" s="18" t="s">
        <v>8316</v>
      </c>
      <c r="R4102" t="s">
        <v>8344</v>
      </c>
      <c r="S4102" s="14">
        <f t="shared" si="128"/>
        <v>41776.284780092588</v>
      </c>
      <c r="T4102">
        <f t="shared" si="129"/>
        <v>2014</v>
      </c>
    </row>
    <row r="4103" spans="1:20" ht="32" x14ac:dyDescent="0.2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 s="16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 s="13">
        <f>IFERROR(ROUND(E4103/L4103,2),0)</f>
        <v>0</v>
      </c>
      <c r="Q4103" s="18" t="s">
        <v>8323</v>
      </c>
      <c r="R4103" t="s">
        <v>8326</v>
      </c>
      <c r="S4103" s="14">
        <f t="shared" si="128"/>
        <v>41927.124884259261</v>
      </c>
      <c r="T4103">
        <f t="shared" si="129"/>
        <v>2014</v>
      </c>
    </row>
    <row r="4104" spans="1:20" ht="48" x14ac:dyDescent="0.2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 s="16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>ROUND(E4104/D4104*100,0)</f>
        <v>0</v>
      </c>
      <c r="P4104" s="13">
        <f>IFERROR(ROUND(E4104/L4104,2),0)</f>
        <v>0</v>
      </c>
      <c r="Q4104" s="18" t="s">
        <v>8308</v>
      </c>
      <c r="R4104" t="s">
        <v>8342</v>
      </c>
      <c r="S4104" s="14">
        <f t="shared" si="128"/>
        <v>42300.825648148151</v>
      </c>
      <c r="T4104">
        <f t="shared" si="129"/>
        <v>2015</v>
      </c>
    </row>
    <row r="4105" spans="1:20" ht="48" x14ac:dyDescent="0.2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 s="16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>ROUND(E4105/D4105*100,0)</f>
        <v>0</v>
      </c>
      <c r="P4105" s="13">
        <f>IFERROR(ROUND(E4105/L4105,2),0)</f>
        <v>0</v>
      </c>
      <c r="Q4105" s="18" t="s">
        <v>8323</v>
      </c>
      <c r="R4105" t="s">
        <v>8326</v>
      </c>
      <c r="S4105" s="14">
        <f t="shared" si="128"/>
        <v>42732.787523148145</v>
      </c>
      <c r="T4105">
        <f t="shared" si="129"/>
        <v>2016</v>
      </c>
    </row>
    <row r="4106" spans="1:20" ht="48" x14ac:dyDescent="0.2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 s="1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>ROUND(E4106/D4106*100,0)</f>
        <v>0</v>
      </c>
      <c r="P4106" s="13">
        <f>IFERROR(ROUND(E4106/L4106,2),0)</f>
        <v>0</v>
      </c>
      <c r="Q4106" s="18" t="s">
        <v>8321</v>
      </c>
      <c r="R4106" t="s">
        <v>8325</v>
      </c>
      <c r="S4106" s="14">
        <f t="shared" si="128"/>
        <v>42438.961273148147</v>
      </c>
      <c r="T4106">
        <f t="shared" si="129"/>
        <v>2016</v>
      </c>
    </row>
    <row r="4107" spans="1:20" ht="48" x14ac:dyDescent="0.2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 s="16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>ROUND(E4107/D4107*100,0)</f>
        <v>0</v>
      </c>
      <c r="P4107" s="13">
        <f>IFERROR(ROUND(E4107/L4107,2),0)</f>
        <v>0</v>
      </c>
      <c r="Q4107" s="18" t="s">
        <v>8308</v>
      </c>
      <c r="R4107" t="s">
        <v>8342</v>
      </c>
      <c r="S4107" s="14">
        <f t="shared" si="128"/>
        <v>42466.858888888892</v>
      </c>
      <c r="T4107">
        <f t="shared" si="129"/>
        <v>2016</v>
      </c>
    </row>
    <row r="4108" spans="1:20" ht="64" hidden="1" x14ac:dyDescent="0.2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 s="16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>ROUND(E4108/D4108*100,0)</f>
        <v>0</v>
      </c>
      <c r="P4108" s="13">
        <f>IFERROR(ROUND(E4108/L4108,2),0)</f>
        <v>0</v>
      </c>
      <c r="Q4108" s="18" t="s">
        <v>8323</v>
      </c>
      <c r="R4108" t="s">
        <v>8326</v>
      </c>
      <c r="S4108" s="14">
        <f t="shared" si="128"/>
        <v>42809.645914351851</v>
      </c>
      <c r="T4108">
        <f t="shared" si="129"/>
        <v>2017</v>
      </c>
    </row>
    <row r="4109" spans="1:20" ht="32" x14ac:dyDescent="0.2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 s="16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>ROUND(E4109/D4109*100,0)</f>
        <v>0</v>
      </c>
      <c r="P4109" s="13">
        <f>IFERROR(ROUND(E4109/L4109,2),0)</f>
        <v>0</v>
      </c>
      <c r="Q4109" s="18" t="s">
        <v>8308</v>
      </c>
      <c r="R4109" t="s">
        <v>8342</v>
      </c>
      <c r="S4109" s="14">
        <f t="shared" si="128"/>
        <v>42248.934675925921</v>
      </c>
      <c r="T4109">
        <f t="shared" si="129"/>
        <v>2015</v>
      </c>
    </row>
    <row r="4110" spans="1:20" ht="48" x14ac:dyDescent="0.2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 s="16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>ROUND(E4110/D4110*100,0)</f>
        <v>0</v>
      </c>
      <c r="P4110" s="13">
        <f>IFERROR(ROUND(E4110/L4110,2),0)</f>
        <v>0</v>
      </c>
      <c r="Q4110" s="18" t="s">
        <v>8316</v>
      </c>
      <c r="R4110" t="s">
        <v>8334</v>
      </c>
      <c r="S4110" s="14">
        <f t="shared" si="128"/>
        <v>42295.753391203703</v>
      </c>
      <c r="T4110">
        <f t="shared" si="129"/>
        <v>2015</v>
      </c>
    </row>
    <row r="4111" spans="1:20" ht="32" x14ac:dyDescent="0.2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 s="16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>ROUND(E4111/D4111*100,0)</f>
        <v>0</v>
      </c>
      <c r="P4111" s="13">
        <f>IFERROR(ROUND(E4111/L4111,2),0)</f>
        <v>0</v>
      </c>
      <c r="Q4111" s="18" t="s">
        <v>8316</v>
      </c>
      <c r="R4111" t="s">
        <v>8344</v>
      </c>
      <c r="S4111" s="14">
        <f t="shared" si="128"/>
        <v>42035.029224537036</v>
      </c>
      <c r="T4111">
        <f t="shared" si="129"/>
        <v>2015</v>
      </c>
    </row>
    <row r="4112" spans="1:20" ht="48" x14ac:dyDescent="0.2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 s="16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>ROUND(E4112/D4112*100,0)</f>
        <v>0</v>
      </c>
      <c r="P4112" s="13">
        <f>IFERROR(ROUND(E4112/L4112,2),0)</f>
        <v>0</v>
      </c>
      <c r="Q4112" s="18" t="s">
        <v>8346</v>
      </c>
      <c r="R4112" t="s">
        <v>8347</v>
      </c>
      <c r="S4112" s="14">
        <f t="shared" si="128"/>
        <v>41831.060092592597</v>
      </c>
      <c r="T4112">
        <f t="shared" si="129"/>
        <v>2014</v>
      </c>
    </row>
    <row r="4113" spans="1:20" ht="32" x14ac:dyDescent="0.2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 s="16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>ROUND(E4113/D4113*100,0)</f>
        <v>0</v>
      </c>
      <c r="P4113" s="13">
        <f>IFERROR(ROUND(E4113/L4113,2),0)</f>
        <v>0</v>
      </c>
      <c r="Q4113" s="18" t="s">
        <v>8313</v>
      </c>
      <c r="R4113" t="s">
        <v>8351</v>
      </c>
      <c r="S4113" s="14">
        <f t="shared" si="128"/>
        <v>42046.072743055556</v>
      </c>
      <c r="T4113">
        <f t="shared" si="129"/>
        <v>2015</v>
      </c>
    </row>
    <row r="4114" spans="1:20" ht="48" x14ac:dyDescent="0.2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 s="16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>ROUND(E4114/D4114*100,0)</f>
        <v>0</v>
      </c>
      <c r="P4114" s="13">
        <f>IFERROR(ROUND(E4114/L4114,2),0)</f>
        <v>0</v>
      </c>
      <c r="Q4114" s="18" t="s">
        <v>8313</v>
      </c>
      <c r="R4114" t="s">
        <v>8355</v>
      </c>
      <c r="S4114" s="14">
        <f t="shared" si="128"/>
        <v>42782.426875000005</v>
      </c>
      <c r="T4114">
        <f t="shared" si="129"/>
        <v>2017</v>
      </c>
    </row>
    <row r="4115" spans="1:20" ht="48" x14ac:dyDescent="0.2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 s="16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>ROUND(E4115/D4115*100,0)</f>
        <v>0</v>
      </c>
      <c r="P4115" s="13">
        <f>IFERROR(ROUND(E4115/L4115,2),0)</f>
        <v>0</v>
      </c>
      <c r="Q4115" s="18" t="s">
        <v>8319</v>
      </c>
      <c r="R4115" t="s">
        <v>8345</v>
      </c>
      <c r="S4115" s="14">
        <f t="shared" si="128"/>
        <v>41829.896562499998</v>
      </c>
      <c r="T4115">
        <f t="shared" si="129"/>
        <v>2014</v>
      </c>
    </row>
  </sheetData>
  <autoFilter ref="A1:T4115" xr:uid="{00000000-0001-0000-0000-000000000000}">
    <filterColumn colId="5">
      <filters>
        <filter val="canceled"/>
        <filter val="failed"/>
        <filter val="successful"/>
      </filters>
    </filterColumn>
  </autoFilter>
  <conditionalFormatting sqref="O2:O4115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F1:F1048576">
    <cfRule type="containsText" dxfId="1" priority="1" operator="containsText" text="successful">
      <formula>NOT(ISERROR(SEARCH("successful",F1)))</formula>
    </cfRule>
    <cfRule type="containsText" dxfId="0" priority="2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755E1-A7B9-0543-8D5C-1E7E98E78D10}">
  <sheetPr codeName="Sheet10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1C24F-96DC-FC44-A906-82D629E80A0E}">
  <sheetPr codeName="Sheet2"/>
  <dimension ref="A1:B13"/>
  <sheetViews>
    <sheetView workbookViewId="0">
      <selection activeCell="K35" sqref="K35"/>
    </sheetView>
  </sheetViews>
  <sheetFormatPr baseColWidth="10" defaultRowHeight="15" x14ac:dyDescent="0.2"/>
  <cols>
    <col min="1" max="1" width="12.1640625" bestFit="1" customWidth="1"/>
    <col min="2" max="2" width="15.6640625" bestFit="1" customWidth="1"/>
  </cols>
  <sheetData>
    <row r="1" spans="1:2" x14ac:dyDescent="0.2">
      <c r="A1" s="20" t="s">
        <v>8304</v>
      </c>
      <c r="B1" t="s">
        <v>8220</v>
      </c>
    </row>
    <row r="2" spans="1:2" x14ac:dyDescent="0.2">
      <c r="A2" s="20" t="s">
        <v>8222</v>
      </c>
      <c r="B2" t="s">
        <v>8223</v>
      </c>
    </row>
    <row r="4" spans="1:2" x14ac:dyDescent="0.2">
      <c r="A4" s="20" t="s">
        <v>8360</v>
      </c>
      <c r="B4" t="s">
        <v>8362</v>
      </c>
    </row>
    <row r="5" spans="1:2" x14ac:dyDescent="0.2">
      <c r="A5" s="21" t="s">
        <v>8321</v>
      </c>
      <c r="B5" s="16">
        <v>130</v>
      </c>
    </row>
    <row r="6" spans="1:2" x14ac:dyDescent="0.2">
      <c r="A6" s="21" t="s">
        <v>8319</v>
      </c>
      <c r="B6" s="16">
        <v>115</v>
      </c>
    </row>
    <row r="7" spans="1:2" x14ac:dyDescent="0.2">
      <c r="A7" s="21" t="s">
        <v>8316</v>
      </c>
      <c r="B7" s="16">
        <v>96</v>
      </c>
    </row>
    <row r="8" spans="1:2" x14ac:dyDescent="0.2">
      <c r="A8" s="21" t="s">
        <v>8327</v>
      </c>
      <c r="B8" s="16">
        <v>110</v>
      </c>
    </row>
    <row r="9" spans="1:2" x14ac:dyDescent="0.2">
      <c r="A9" s="21" t="s">
        <v>8313</v>
      </c>
      <c r="B9" s="16">
        <v>72</v>
      </c>
    </row>
    <row r="10" spans="1:2" x14ac:dyDescent="0.2">
      <c r="A10" s="21" t="s">
        <v>8311</v>
      </c>
      <c r="B10" s="16">
        <v>87</v>
      </c>
    </row>
    <row r="11" spans="1:2" x14ac:dyDescent="0.2">
      <c r="A11" s="21" t="s">
        <v>8308</v>
      </c>
      <c r="B11" s="16">
        <v>138</v>
      </c>
    </row>
    <row r="12" spans="1:2" x14ac:dyDescent="0.2">
      <c r="A12" s="21" t="s">
        <v>8323</v>
      </c>
      <c r="B12" s="16">
        <v>349</v>
      </c>
    </row>
    <row r="13" spans="1:2" x14ac:dyDescent="0.2">
      <c r="A13" s="21" t="s">
        <v>8361</v>
      </c>
      <c r="B13" s="16">
        <v>1097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74DCB-0C85-9C4B-8AE6-2E2E93DEC75A}">
  <sheetPr codeName="Sheet7"/>
  <dimension ref="A1:D6"/>
  <sheetViews>
    <sheetView workbookViewId="0">
      <selection activeCell="E11" sqref="E11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3" max="3" width="12.1640625" style="24" bestFit="1" customWidth="1"/>
    <col min="4" max="4" width="15" style="23" customWidth="1"/>
  </cols>
  <sheetData>
    <row r="1" spans="1:4" x14ac:dyDescent="0.2">
      <c r="A1" t="s">
        <v>8366</v>
      </c>
      <c r="B1" t="s">
        <v>4110</v>
      </c>
      <c r="C1" s="24" t="s">
        <v>8367</v>
      </c>
      <c r="D1" s="23" t="s">
        <v>8368</v>
      </c>
    </row>
    <row r="2" spans="1:4" x14ac:dyDescent="0.2">
      <c r="A2" t="s">
        <v>3473</v>
      </c>
      <c r="B2" t="str">
        <f>VLOOKUP(A2,Master!B:C,2,FALSE)</f>
        <v>Help us get actor-writer Ian Bonar's debut play - a hilarious, heartbreaking story of grief and loss - to the 2016 Edinburgh Fringe.</v>
      </c>
      <c r="C2" s="25">
        <f>VLOOKUP(A2, Master!B:E,3,FALSE)</f>
        <v>2000</v>
      </c>
      <c r="D2" s="23">
        <f>VLOOKUP(A2,Master!B:E,4,FALSE)</f>
        <v>2020</v>
      </c>
    </row>
    <row r="3" spans="1:4" x14ac:dyDescent="0.2">
      <c r="A3" t="s">
        <v>3616</v>
      </c>
      <c r="B3" t="str">
        <f>VLOOKUP(A3,Master!B:C,2,FALSE)</f>
        <v>The play yet to be described as "A surefire Edinburgh Fringe Festival Cult Hit". Coming to the Underbelly, Edinburgh, 5th-30th August.</v>
      </c>
      <c r="C3" s="25">
        <f>VLOOKUP(A3, Master!B:E,3,FALSE)</f>
        <v>2000</v>
      </c>
      <c r="D3" s="23">
        <f>VLOOKUP(A3,Master!B:E,4,FALSE)</f>
        <v>2020</v>
      </c>
    </row>
    <row r="4" spans="1:4" x14ac:dyDescent="0.2">
      <c r="A4" t="s">
        <v>3178</v>
      </c>
      <c r="B4" t="str">
        <f>VLOOKUP(A4,Master!B:C,2,FALSE)</f>
        <v>Cutting Off Kate Bush is a one-woman show written &amp; performed by Lucy Benson-Brown, premiering at the Edinburgh Fringe Festival 2014</v>
      </c>
      <c r="C4" s="25">
        <f>VLOOKUP(A4, Master!B:E,3,FALSE)</f>
        <v>1500</v>
      </c>
      <c r="D4" s="23">
        <f>VLOOKUP(A4,Master!B:E,4,FALSE)</f>
        <v>2576</v>
      </c>
    </row>
    <row r="5" spans="1:4" x14ac:dyDescent="0.2">
      <c r="A5" t="s">
        <v>3329</v>
      </c>
      <c r="B5" t="str">
        <f>VLOOKUP(A5,Master!B:C,2,FALSE)</f>
        <v>Jestia and Raedon is a brand new romantic comedy play going to the Edinburgh Fringe Festival this summer.</v>
      </c>
      <c r="C5" s="25">
        <f>VLOOKUP(A5, Master!B:E,3,FALSE)</f>
        <v>1000</v>
      </c>
      <c r="D5" s="23">
        <f>VLOOKUP(A5,Master!B:E,4,FALSE)</f>
        <v>1168</v>
      </c>
    </row>
    <row r="6" spans="1:4" x14ac:dyDescent="0.2">
      <c r="A6" t="s">
        <v>3221</v>
      </c>
      <c r="B6" t="str">
        <f>VLOOKUP(A6,Master!B:C,2,FALSE)</f>
        <v>A one-man show about love, loss, and motorways, written &amp; performed by Ben Norris. Help us get to the 2015 Edinburgh Fringe and beyond!</v>
      </c>
      <c r="C6" s="25">
        <f>VLOOKUP(A6, Master!B:E,3,FALSE)</f>
        <v>4000</v>
      </c>
      <c r="D6" s="23">
        <f>VLOOKUP(A6,Master!B:E,4,FALSE)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814F4-54F8-4C45-9C1B-8064232CE610}">
  <sheetPr codeName="Sheet3"/>
  <dimension ref="A1:F9"/>
  <sheetViews>
    <sheetView workbookViewId="0">
      <selection activeCell="R5" sqref="R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20" t="s">
        <v>8358</v>
      </c>
      <c r="B1" t="s">
        <v>8323</v>
      </c>
    </row>
    <row r="2" spans="1:6" x14ac:dyDescent="0.2">
      <c r="A2" s="20" t="s">
        <v>8222</v>
      </c>
      <c r="B2" t="s">
        <v>8363</v>
      </c>
    </row>
    <row r="4" spans="1:6" x14ac:dyDescent="0.2">
      <c r="A4" s="20" t="s">
        <v>8362</v>
      </c>
      <c r="B4" s="20" t="s">
        <v>8364</v>
      </c>
    </row>
    <row r="5" spans="1:6" x14ac:dyDescent="0.2">
      <c r="A5" s="2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1" t="s">
        <v>8335</v>
      </c>
      <c r="B6" s="16">
        <v>20</v>
      </c>
      <c r="C6" s="16">
        <v>60</v>
      </c>
      <c r="D6" s="16"/>
      <c r="E6" s="16">
        <v>60</v>
      </c>
      <c r="F6" s="16">
        <v>140</v>
      </c>
    </row>
    <row r="7" spans="1:6" x14ac:dyDescent="0.2">
      <c r="A7" s="21" t="s">
        <v>8326</v>
      </c>
      <c r="B7" s="16"/>
      <c r="C7" s="16">
        <v>353</v>
      </c>
      <c r="D7" s="16">
        <v>19</v>
      </c>
      <c r="E7" s="16">
        <v>694</v>
      </c>
      <c r="F7" s="16">
        <v>1066</v>
      </c>
    </row>
    <row r="8" spans="1:6" x14ac:dyDescent="0.2">
      <c r="A8" s="21" t="s">
        <v>8324</v>
      </c>
      <c r="B8" s="16">
        <v>17</v>
      </c>
      <c r="C8" s="16">
        <v>80</v>
      </c>
      <c r="D8" s="16">
        <v>5</v>
      </c>
      <c r="E8" s="16">
        <v>85</v>
      </c>
      <c r="F8" s="16">
        <v>187</v>
      </c>
    </row>
    <row r="9" spans="1:6" x14ac:dyDescent="0.2">
      <c r="A9" s="21" t="s">
        <v>8361</v>
      </c>
      <c r="B9" s="16">
        <v>37</v>
      </c>
      <c r="C9" s="16">
        <v>493</v>
      </c>
      <c r="D9" s="16">
        <v>24</v>
      </c>
      <c r="E9" s="16">
        <v>839</v>
      </c>
      <c r="F9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6463E-830B-C54E-8CB4-D25C080C34C2}">
  <sheetPr codeName="Sheet5"/>
  <dimension ref="A1:E7"/>
  <sheetViews>
    <sheetView workbookViewId="0">
      <selection activeCell="Q36" sqref="Q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20" t="s">
        <v>8358</v>
      </c>
      <c r="B1" t="s">
        <v>8363</v>
      </c>
    </row>
    <row r="2" spans="1:5" x14ac:dyDescent="0.2">
      <c r="A2" s="20" t="s">
        <v>8222</v>
      </c>
      <c r="B2" t="s">
        <v>8363</v>
      </c>
    </row>
    <row r="4" spans="1:5" x14ac:dyDescent="0.2">
      <c r="A4" s="20" t="s">
        <v>8362</v>
      </c>
      <c r="B4" s="20" t="s">
        <v>8364</v>
      </c>
    </row>
    <row r="5" spans="1:5" x14ac:dyDescent="0.2">
      <c r="A5" s="20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21" t="s">
        <v>8326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2">
      <c r="A7" s="21" t="s">
        <v>8361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BB96A-7CE4-8447-8F63-C86E44BA1FDC}">
  <sheetPr codeName="Sheet13"/>
  <dimension ref="A1:H13"/>
  <sheetViews>
    <sheetView tabSelected="1" workbookViewId="0">
      <selection activeCell="H21" sqref="H21"/>
    </sheetView>
  </sheetViews>
  <sheetFormatPr baseColWidth="10" defaultRowHeight="15" x14ac:dyDescent="0.2"/>
  <cols>
    <col min="1" max="1" width="13.5" bestFit="1" customWidth="1"/>
    <col min="2" max="2" width="16.6640625" customWidth="1"/>
    <col min="3" max="3" width="12.1640625" bestFit="1" customWidth="1"/>
    <col min="4" max="4" width="14.83203125" customWidth="1"/>
    <col min="5" max="5" width="11.5" bestFit="1" customWidth="1"/>
    <col min="6" max="6" width="17.6640625" bestFit="1" customWidth="1"/>
    <col min="7" max="7" width="14.6640625" bestFit="1" customWidth="1"/>
    <col min="8" max="8" width="16.83203125" style="29" bestFit="1" customWidth="1"/>
  </cols>
  <sheetData>
    <row r="1" spans="1:8" x14ac:dyDescent="0.2">
      <c r="A1" t="s">
        <v>8370</v>
      </c>
      <c r="B1" t="s">
        <v>8371</v>
      </c>
      <c r="C1" t="s">
        <v>8372</v>
      </c>
      <c r="D1" t="s">
        <v>8376</v>
      </c>
      <c r="E1" t="s">
        <v>8373</v>
      </c>
      <c r="F1" t="s">
        <v>8374</v>
      </c>
      <c r="G1" t="s">
        <v>8389</v>
      </c>
      <c r="H1" s="29" t="s">
        <v>8375</v>
      </c>
    </row>
    <row r="2" spans="1:8" x14ac:dyDescent="0.2">
      <c r="A2" t="s">
        <v>8377</v>
      </c>
      <c r="B2">
        <f>COUNTIFS(Master!$D:$D, "&lt;1000",Master!$F:$F,"successful",Master!$R:$R,"plays")</f>
        <v>141</v>
      </c>
      <c r="C2">
        <f>COUNTIFS(Master!$D:$D, "&lt;1000",Master!$F:$F,"failed",Master!$R:$R,"plays")</f>
        <v>45</v>
      </c>
      <c r="D2">
        <f>COUNTIFS(Master!$D:$D, "&lt;1000",Master!F:F,"canceled",Master!$R:$R,"plays")</f>
        <v>0</v>
      </c>
      <c r="E2">
        <f>SUM(B2:D2)</f>
        <v>186</v>
      </c>
      <c r="F2" s="29">
        <f>B2/E2</f>
        <v>0.75806451612903225</v>
      </c>
      <c r="G2" s="29">
        <f>C2/E2</f>
        <v>0.24193548387096775</v>
      </c>
      <c r="H2" s="29">
        <f>D2/E2</f>
        <v>0</v>
      </c>
    </row>
    <row r="3" spans="1:8" x14ac:dyDescent="0.2">
      <c r="A3" t="s">
        <v>8378</v>
      </c>
      <c r="B3">
        <f>COUNTIFS(Master!$D:$D, "&gt;=1000",Master!$F:$F,"successful",Master!$D:$D, "&lt;= 4999",Master!$R:$R,"plays")</f>
        <v>388</v>
      </c>
      <c r="C3">
        <f>COUNTIFS(Master!$D:$D, "&gt;=1000",Master!$F:$F,"failed",Master!$D:$D, "&lt;= 4999",Master!$R:$R,"plays")</f>
        <v>146</v>
      </c>
      <c r="D3">
        <f>COUNTIFS(Master!$D:$D, "&gt;=1000",Master!$F:$F,"canceled",Master!$D:$D, "&lt;= 4999",Master!$R:$R,"plays")</f>
        <v>0</v>
      </c>
      <c r="E3">
        <f t="shared" ref="E3:E13" si="0">SUM(B3:D3)</f>
        <v>534</v>
      </c>
      <c r="F3" s="29">
        <f t="shared" ref="F3:F13" si="1">B3/E3</f>
        <v>0.72659176029962547</v>
      </c>
      <c r="G3" s="29">
        <f t="shared" ref="G3:G13" si="2">C3/E3</f>
        <v>0.27340823970037453</v>
      </c>
      <c r="H3" s="29">
        <f t="shared" ref="H3:H13" si="3">D3/E3</f>
        <v>0</v>
      </c>
    </row>
    <row r="4" spans="1:8" x14ac:dyDescent="0.2">
      <c r="A4" t="s">
        <v>8379</v>
      </c>
      <c r="B4">
        <f>COUNTIFS(Master!$D:$D, "&gt;=5000",Master!$F:$F,"successful",Master!$D:$D, "&lt;=9999", Master!$R:$R,"plays")</f>
        <v>93</v>
      </c>
      <c r="C4">
        <f>COUNTIFS(Master!$D:$D, "&gt;=5000",Master!$F:$F,"failed",Master!$D:$D, "&lt;=9999", Master!$R:$R,"plays")</f>
        <v>76</v>
      </c>
      <c r="D4">
        <f>COUNTIFS(Master!$D:$D, "&gt;=5000",Master!$F:$F,"canceled",Master!$D:$D, "&lt;=9999", Master!$R:$R,"plays")</f>
        <v>0</v>
      </c>
      <c r="E4">
        <f t="shared" si="0"/>
        <v>169</v>
      </c>
      <c r="F4" s="29">
        <f t="shared" si="1"/>
        <v>0.55029585798816572</v>
      </c>
      <c r="G4" s="29">
        <f t="shared" si="2"/>
        <v>0.44970414201183434</v>
      </c>
      <c r="H4" s="29">
        <f t="shared" si="3"/>
        <v>0</v>
      </c>
    </row>
    <row r="5" spans="1:8" x14ac:dyDescent="0.2">
      <c r="A5" t="s">
        <v>8380</v>
      </c>
      <c r="B5">
        <f>COUNTIFS(Master!$D:$D, "&gt;= 10000",Master!$F:$F,"successful",Master!$D:$D, "&lt;=14999", Master!$R:$R,"plays")</f>
        <v>39</v>
      </c>
      <c r="C5">
        <f>COUNTIFS(Master!$D:$D, "&gt;= 10000",Master!$F:$F,"failed",Master!$D:$D, "&lt;=14999", Master!$R:$R,"plays")</f>
        <v>33</v>
      </c>
      <c r="D5">
        <f>COUNTIFS(Master!$D:$D, "&gt;= 10000",Master!$F:$F,"canceled",Master!$D:$D, "&lt;=14999", Master!$R:$R,"plays")</f>
        <v>0</v>
      </c>
      <c r="E5">
        <f t="shared" si="0"/>
        <v>72</v>
      </c>
      <c r="F5" s="29">
        <f t="shared" si="1"/>
        <v>0.54166666666666663</v>
      </c>
      <c r="G5" s="29">
        <f t="shared" si="2"/>
        <v>0.45833333333333331</v>
      </c>
      <c r="H5" s="29">
        <f t="shared" si="3"/>
        <v>0</v>
      </c>
    </row>
    <row r="6" spans="1:8" x14ac:dyDescent="0.2">
      <c r="A6" t="s">
        <v>8387</v>
      </c>
      <c r="B6">
        <f>COUNTIFS(Master!$D:$D, "&gt;= 15000",Master!$F:$F,"successful",Master!$D:$D, "&lt;=19999", Master!$R:$R,"plays")</f>
        <v>12</v>
      </c>
      <c r="C6">
        <f>COUNTIFS(Master!$D:$D, "&gt;= 15000",Master!$F:$F,"failed",Master!$D:$D, "&lt;=19999", Master!$R:$R,"plays")</f>
        <v>12</v>
      </c>
      <c r="D6">
        <f>COUNTIFS(Master!$D:$D, "&gt;= 15000",Master!$F:$F,"canceled",Master!$D:$D, "&lt;=19999", Master!$R:$R,"plays")</f>
        <v>0</v>
      </c>
      <c r="E6">
        <f t="shared" si="0"/>
        <v>24</v>
      </c>
      <c r="F6" s="29">
        <f t="shared" si="1"/>
        <v>0.5</v>
      </c>
      <c r="G6" s="29">
        <f t="shared" si="2"/>
        <v>0.5</v>
      </c>
      <c r="H6" s="29">
        <f t="shared" si="3"/>
        <v>0</v>
      </c>
    </row>
    <row r="7" spans="1:8" x14ac:dyDescent="0.2">
      <c r="A7" t="s">
        <v>8381</v>
      </c>
      <c r="B7">
        <f>COUNTIFS(Master!$D:$D, "&gt;= 20000",Master!$F:$F,"successful",Master!$D:$D, "&lt;=24999", Master!$R:$R,"plays")</f>
        <v>9</v>
      </c>
      <c r="C7">
        <f>COUNTIFS(Master!$D:$D, "&gt;= 20000",Master!$F:$F,"failed",Master!$D:$D, "&lt;=24999", Master!$R:$R,"plays")</f>
        <v>11</v>
      </c>
      <c r="D7">
        <f>COUNTIFS(Master!$D:$D, "&gt;= 20000",Master!$F:$F,"canceled",Master!$D:$D, "&lt;=24999", Master!$R:$R,"plays")</f>
        <v>0</v>
      </c>
      <c r="E7">
        <f t="shared" si="0"/>
        <v>20</v>
      </c>
      <c r="F7" s="29">
        <f t="shared" si="1"/>
        <v>0.45</v>
      </c>
      <c r="G7" s="29">
        <f t="shared" si="2"/>
        <v>0.55000000000000004</v>
      </c>
      <c r="H7" s="29">
        <f t="shared" si="3"/>
        <v>0</v>
      </c>
    </row>
    <row r="8" spans="1:8" x14ac:dyDescent="0.2">
      <c r="A8" t="s">
        <v>8382</v>
      </c>
      <c r="B8">
        <f>COUNTIFS(Master!$D:$D, "&gt;= 25000",Master!$F:$F,"successful",Master!$D:$D, "&lt;=29999", Master!$R:$R,"plays")</f>
        <v>1</v>
      </c>
      <c r="C8">
        <f>COUNTIFS(Master!$D:$D, "&gt;= 25000",Master!$F:$F,"failed",Master!$D:$D, "&lt;=29999", Master!$R:$R,"plays")</f>
        <v>4</v>
      </c>
      <c r="D8">
        <f>COUNTIFS(Master!$D:$D, "&gt;= 25000",Master!$F:$F,"canceled",Master!$D:$D, "&lt;=29999", Master!$R:$R,"plays")</f>
        <v>0</v>
      </c>
      <c r="E8">
        <f t="shared" si="0"/>
        <v>5</v>
      </c>
      <c r="F8" s="29">
        <f t="shared" si="1"/>
        <v>0.2</v>
      </c>
      <c r="G8" s="29">
        <f t="shared" si="2"/>
        <v>0.8</v>
      </c>
      <c r="H8" s="29">
        <f t="shared" si="3"/>
        <v>0</v>
      </c>
    </row>
    <row r="9" spans="1:8" x14ac:dyDescent="0.2">
      <c r="A9" t="s">
        <v>8383</v>
      </c>
      <c r="B9">
        <f>COUNTIFS(Master!$D:$D, "&gt;= 30000",Master!$F:$F,"successful",Master!$D:$D, "&lt;=34999", Master!$R:$R,"plays")</f>
        <v>3</v>
      </c>
      <c r="C9">
        <f>COUNTIFS(Master!$D:$D, "&gt;= 30000",Master!$F:$F,"failed",Master!$D:$D, "&lt;=34999", Master!$R:$R,"plays")</f>
        <v>8</v>
      </c>
      <c r="D9">
        <f>COUNTIFS(Master!$D:$D, "&gt;= 30000",Master!$F:$F,"canceled",Master!$D:$D, "&lt;=34999", Master!$R:$R,"plays")</f>
        <v>0</v>
      </c>
      <c r="E9">
        <f t="shared" si="0"/>
        <v>11</v>
      </c>
      <c r="F9" s="29">
        <f t="shared" si="1"/>
        <v>0.27272727272727271</v>
      </c>
      <c r="G9" s="29">
        <f t="shared" si="2"/>
        <v>0.72727272727272729</v>
      </c>
      <c r="H9" s="29">
        <f t="shared" si="3"/>
        <v>0</v>
      </c>
    </row>
    <row r="10" spans="1:8" x14ac:dyDescent="0.2">
      <c r="A10" t="s">
        <v>8384</v>
      </c>
      <c r="B10">
        <f>COUNTIFS(Master!$D:$D, "&gt;= 35000",Master!$F:$F,"successful",Master!$D:$D, "&lt;=39999", Master!$R:$R,"plays")</f>
        <v>4</v>
      </c>
      <c r="C10">
        <f>COUNTIFS(Master!$D:$D, "&gt;= 35000",Master!$F:$F,"failed",Master!$D:$D, "&lt;=39999", Master!$R:$R,"plays")</f>
        <v>2</v>
      </c>
      <c r="D10">
        <f>COUNTIFS(Master!$D:$D, "&gt;= 35000",Master!$F:$F,"canceled",Master!$D:$D, "&lt;=39999", Master!$R:$R,"plays")</f>
        <v>0</v>
      </c>
      <c r="E10">
        <f t="shared" si="0"/>
        <v>6</v>
      </c>
      <c r="F10" s="29">
        <f t="shared" si="1"/>
        <v>0.66666666666666663</v>
      </c>
      <c r="G10" s="29">
        <f t="shared" si="2"/>
        <v>0.33333333333333331</v>
      </c>
      <c r="H10" s="29">
        <f t="shared" si="3"/>
        <v>0</v>
      </c>
    </row>
    <row r="11" spans="1:8" x14ac:dyDescent="0.2">
      <c r="A11" t="s">
        <v>8385</v>
      </c>
      <c r="B11">
        <f>COUNTIFS(Master!$D:$D, "&gt;= 40000",Master!$F:$F,"successful",Master!$D:$D, "&lt;=44999", Master!$R:$R,"plays")</f>
        <v>2</v>
      </c>
      <c r="C11">
        <f>COUNTIFS(Master!$D:$D, "&gt;= 40000",Master!$F:$F,"failed",Master!$D:$D, "&lt;=44999", Master!$R:$R,"plays")</f>
        <v>1</v>
      </c>
      <c r="D11">
        <f>COUNTIFS(Master!$D:$D, "&gt;= 40000",Master!$F:$F,"canceled",Master!$D:$D, "&lt;=44999", Master!$R:$R,"plays")</f>
        <v>0</v>
      </c>
      <c r="E11">
        <f t="shared" si="0"/>
        <v>3</v>
      </c>
      <c r="F11" s="29">
        <f t="shared" si="1"/>
        <v>0.66666666666666663</v>
      </c>
      <c r="G11" s="29">
        <f t="shared" si="2"/>
        <v>0.33333333333333331</v>
      </c>
      <c r="H11" s="29">
        <f t="shared" si="3"/>
        <v>0</v>
      </c>
    </row>
    <row r="12" spans="1:8" x14ac:dyDescent="0.2">
      <c r="A12" t="s">
        <v>8388</v>
      </c>
      <c r="B12">
        <f>COUNTIFS(Master!$D:$D, "&gt;= 45000",Master!$F:$F,"successful",Master!$D:$D, "&lt;=49999", Master!$R:$R,"plays")</f>
        <v>0</v>
      </c>
      <c r="C12">
        <f>COUNTIFS(Master!$D:$D, "&gt;= 45000",Master!$F:$F,"failed",Master!$D:$D, "&lt;=49999", Master!$R:$R,"plays")</f>
        <v>1</v>
      </c>
      <c r="D12">
        <f>COUNTIFS(Master!$D:$D, "&gt;= 45000",Master!$F:$F,"canceled",Master!$D:$D, "&lt;=49999", Master!$R:$R,"plays")</f>
        <v>0</v>
      </c>
      <c r="E12">
        <f t="shared" si="0"/>
        <v>1</v>
      </c>
      <c r="F12" s="29">
        <f t="shared" si="1"/>
        <v>0</v>
      </c>
      <c r="G12" s="29">
        <f t="shared" si="2"/>
        <v>1</v>
      </c>
      <c r="H12" s="29">
        <f t="shared" si="3"/>
        <v>0</v>
      </c>
    </row>
    <row r="13" spans="1:8" x14ac:dyDescent="0.2">
      <c r="A13" t="s">
        <v>8386</v>
      </c>
      <c r="B13">
        <f>COUNTIFS(Master!$D:$D, "&gt;= 50000",Master!$F:$F,"successful", Master!$R:$R,"plays")</f>
        <v>2</v>
      </c>
      <c r="C13">
        <f>COUNTIFS(Master!$D:$D, "&gt;= 50000",Master!$F:$F,"failed", Master!$R:$R,"plays")</f>
        <v>14</v>
      </c>
      <c r="D13">
        <f>COUNTIFS(Master!$D:$D, "&gt;= 50000",Master!$F:$F,"canceled", Master!$R:$R,"plays")</f>
        <v>0</v>
      </c>
      <c r="E13">
        <f t="shared" si="0"/>
        <v>16</v>
      </c>
      <c r="F13" s="29">
        <f t="shared" si="1"/>
        <v>0.125</v>
      </c>
      <c r="G13" s="29">
        <f t="shared" si="2"/>
        <v>0.875</v>
      </c>
      <c r="H13" s="29">
        <f t="shared" si="3"/>
        <v>0</v>
      </c>
    </row>
  </sheetData>
  <pageMargins left="0.7" right="0.7" top="0.75" bottom="0.75" header="0.3" footer="0.3"/>
  <ignoredErrors>
    <ignoredError sqref="B3:C3 B6 C4:C5 C6:C14" formula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DD27-CB7F-634A-BBCD-C290C0119417}">
  <sheetPr codeName="Sheet4"/>
  <dimension ref="A1:B1"/>
  <sheetViews>
    <sheetView workbookViewId="0">
      <selection activeCell="C7" sqref="C7"/>
    </sheetView>
  </sheetViews>
  <sheetFormatPr baseColWidth="10" defaultRowHeight="15" x14ac:dyDescent="0.2"/>
  <cols>
    <col min="1" max="1" width="19.83203125" bestFit="1" customWidth="1"/>
    <col min="2" max="2" width="6.6640625" bestFit="1" customWidth="1"/>
  </cols>
  <sheetData>
    <row r="1" spans="1:2" x14ac:dyDescent="0.2">
      <c r="A1" s="20" t="s">
        <v>8365</v>
      </c>
      <c r="B1" t="s">
        <v>8363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Master</vt:lpstr>
      <vt:lpstr>Sheet11</vt:lpstr>
      <vt:lpstr>US Outcome</vt:lpstr>
      <vt:lpstr>VLOOKUP</vt:lpstr>
      <vt:lpstr>Category Statistics</vt:lpstr>
      <vt:lpstr>Subcategory Statistics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tanner.chatterley@gmail.com</cp:lastModifiedBy>
  <dcterms:created xsi:type="dcterms:W3CDTF">2017-04-20T15:17:24Z</dcterms:created>
  <dcterms:modified xsi:type="dcterms:W3CDTF">2022-07-21T06:10:04Z</dcterms:modified>
</cp:coreProperties>
</file>