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PycharmProjects\WA_Treasury\static\"/>
    </mc:Choice>
  </mc:AlternateContent>
  <bookViews>
    <workbookView xWindow="0" yWindow="45" windowWidth="28755" windowHeight="12330" activeTab="3"/>
  </bookViews>
  <sheets>
    <sheet name="Outstanding (Fig 2)" sheetId="1" r:id="rId1"/>
    <sheet name="New Money Issuance (Fig 3)" sheetId="2" r:id="rId2"/>
    <sheet name="Debt Service Paid (Fig 4,5)" sheetId="3" r:id="rId3"/>
    <sheet name="Debt Service Due (Fig 4,5)" sheetId="8" r:id="rId4"/>
    <sheet name="Debt Serv % of Gen Fund (Fig10)" sheetId="4" r:id="rId5"/>
    <sheet name="Coverage Rev MVFT Debt (Fig 15)" sheetId="5" r:id="rId6"/>
    <sheet name="Bond Issuance (Granular Data)" sheetId="6" r:id="rId7"/>
    <sheet name="Bonds Outstanding (Grandular)" sheetId="7" r:id="rId8"/>
  </sheets>
  <externalReferences>
    <externalReference r:id="rId9"/>
    <externalReference r:id="rId10"/>
  </externalReferences>
  <calcPr calcId="152511"/>
</workbook>
</file>

<file path=xl/calcChain.xml><?xml version="1.0" encoding="utf-8"?>
<calcChain xmlns="http://schemas.openxmlformats.org/spreadsheetml/2006/main">
  <c r="M150" i="7" l="1"/>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X58" i="5"/>
  <c r="O58" i="5"/>
  <c r="S56" i="5"/>
  <c r="K56" i="5"/>
  <c r="K58" i="5" s="1"/>
  <c r="X53" i="5"/>
  <c r="X57" i="5" s="1"/>
  <c r="W53" i="5"/>
  <c r="W57" i="5" s="1"/>
  <c r="V53" i="5"/>
  <c r="V58" i="5" s="1"/>
  <c r="U53" i="5"/>
  <c r="U58" i="5" s="1"/>
  <c r="T53" i="5"/>
  <c r="T57" i="5" s="1"/>
  <c r="S53" i="5"/>
  <c r="S57" i="5" s="1"/>
  <c r="R53" i="5"/>
  <c r="R58" i="5" s="1"/>
  <c r="Q53" i="5"/>
  <c r="Q58" i="5" s="1"/>
  <c r="P53" i="5"/>
  <c r="P57" i="5" s="1"/>
  <c r="O53" i="5"/>
  <c r="O57" i="5" s="1"/>
  <c r="N53" i="5"/>
  <c r="N58" i="5" s="1"/>
  <c r="M53" i="5"/>
  <c r="M56" i="5" s="1"/>
  <c r="M58" i="5" s="1"/>
  <c r="L53" i="5"/>
  <c r="L57" i="5" s="1"/>
  <c r="K53" i="5"/>
  <c r="K57" i="5" s="1"/>
  <c r="L35" i="5"/>
  <c r="M35" i="5" s="1"/>
  <c r="N35" i="5" s="1"/>
  <c r="O35" i="5" s="1"/>
  <c r="P35" i="5" s="1"/>
  <c r="Q35" i="5" s="1"/>
  <c r="R35" i="5" s="1"/>
  <c r="S35" i="5" s="1"/>
  <c r="T35" i="5" s="1"/>
  <c r="U35" i="5" s="1"/>
  <c r="V35" i="5" s="1"/>
  <c r="W35" i="5" s="1"/>
  <c r="X35" i="5" s="1"/>
  <c r="AI31" i="5"/>
  <c r="AA31" i="5"/>
  <c r="S31" i="5"/>
  <c r="K31" i="5"/>
  <c r="C31" i="5"/>
  <c r="AL27" i="5"/>
  <c r="AL30" i="5" s="1"/>
  <c r="AK27" i="5"/>
  <c r="AK30" i="5" s="1"/>
  <c r="AJ27" i="5"/>
  <c r="AJ33" i="5" s="1"/>
  <c r="AI27" i="5"/>
  <c r="AI30" i="5" s="1"/>
  <c r="AH27" i="5"/>
  <c r="AH30" i="5" s="1"/>
  <c r="AG27" i="5"/>
  <c r="AG30" i="5" s="1"/>
  <c r="AF27" i="5"/>
  <c r="AF33" i="5" s="1"/>
  <c r="AE27" i="5"/>
  <c r="AE30" i="5" s="1"/>
  <c r="AD27" i="5"/>
  <c r="AD30" i="5" s="1"/>
  <c r="AC27" i="5"/>
  <c r="AC30" i="5" s="1"/>
  <c r="AB27" i="5"/>
  <c r="AB33" i="5" s="1"/>
  <c r="AA27" i="5"/>
  <c r="AA30" i="5" s="1"/>
  <c r="AA32" i="5" s="1"/>
  <c r="Z27" i="5"/>
  <c r="Z30" i="5" s="1"/>
  <c r="Z32" i="5" s="1"/>
  <c r="Y27" i="5"/>
  <c r="Y30" i="5" s="1"/>
  <c r="Y32" i="5" s="1"/>
  <c r="X27" i="5"/>
  <c r="X33" i="5" s="1"/>
  <c r="W27" i="5"/>
  <c r="W30" i="5" s="1"/>
  <c r="W32" i="5" s="1"/>
  <c r="V27" i="5"/>
  <c r="V30" i="5" s="1"/>
  <c r="V32" i="5" s="1"/>
  <c r="U27" i="5"/>
  <c r="U30" i="5" s="1"/>
  <c r="U32" i="5" s="1"/>
  <c r="T27" i="5"/>
  <c r="T33" i="5" s="1"/>
  <c r="S27" i="5"/>
  <c r="S30" i="5" s="1"/>
  <c r="S32" i="5" s="1"/>
  <c r="R27" i="5"/>
  <c r="R30" i="5" s="1"/>
  <c r="R32" i="5" s="1"/>
  <c r="Q27" i="5"/>
  <c r="Q30" i="5" s="1"/>
  <c r="Q32" i="5" s="1"/>
  <c r="P27" i="5"/>
  <c r="P33" i="5" s="1"/>
  <c r="O27" i="5"/>
  <c r="O30" i="5" s="1"/>
  <c r="O32" i="5" s="1"/>
  <c r="N27" i="5"/>
  <c r="N30" i="5" s="1"/>
  <c r="N32" i="5" s="1"/>
  <c r="M27" i="5"/>
  <c r="M30" i="5" s="1"/>
  <c r="M32" i="5" s="1"/>
  <c r="L27" i="5"/>
  <c r="L33" i="5" s="1"/>
  <c r="K27" i="5"/>
  <c r="K30" i="5" s="1"/>
  <c r="K32" i="5" s="1"/>
  <c r="J27" i="5"/>
  <c r="J30" i="5" s="1"/>
  <c r="I27" i="5"/>
  <c r="I30" i="5" s="1"/>
  <c r="H27" i="5"/>
  <c r="H31" i="5" s="1"/>
  <c r="G27" i="5"/>
  <c r="G30" i="5" s="1"/>
  <c r="F27" i="5"/>
  <c r="F30" i="5" s="1"/>
  <c r="E27" i="5"/>
  <c r="E30" i="5" s="1"/>
  <c r="D27" i="5"/>
  <c r="D31" i="5" s="1"/>
  <c r="C27" i="5"/>
  <c r="C30" i="5" s="1"/>
  <c r="B27" i="5"/>
  <c r="B30" i="5" s="1"/>
  <c r="AL21" i="5"/>
  <c r="AK21" i="5"/>
  <c r="AJ21" i="5"/>
  <c r="AI21" i="5"/>
  <c r="AH21" i="5"/>
  <c r="AG21" i="5"/>
  <c r="AF21" i="5"/>
  <c r="AE21" i="5"/>
  <c r="AD21" i="5"/>
  <c r="AC21" i="5"/>
  <c r="AB21" i="5"/>
  <c r="AL15" i="5"/>
  <c r="AK15" i="5"/>
  <c r="AJ15" i="5"/>
  <c r="AI15" i="5"/>
  <c r="AH15" i="5"/>
  <c r="AG15" i="5"/>
  <c r="AF15" i="5"/>
  <c r="AE15" i="5"/>
  <c r="AD15" i="5"/>
  <c r="C1" i="5"/>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AI1" i="5" s="1"/>
  <c r="AJ1" i="5" s="1"/>
  <c r="AK1" i="5" s="1"/>
  <c r="AL1" i="5" s="1"/>
  <c r="H5" i="1"/>
  <c r="H6" i="1"/>
  <c r="H7" i="1"/>
  <c r="H8" i="1"/>
  <c r="H9" i="1"/>
  <c r="H10" i="1"/>
  <c r="H11" i="1"/>
  <c r="H12" i="1"/>
  <c r="H13" i="1"/>
  <c r="H14" i="1"/>
  <c r="H15" i="1"/>
  <c r="H16" i="1"/>
  <c r="H17" i="1"/>
  <c r="H18" i="1"/>
  <c r="H19" i="1"/>
  <c r="H20" i="1"/>
  <c r="H4" i="1"/>
  <c r="P30" i="5" l="1"/>
  <c r="P32" i="5" s="1"/>
  <c r="AF30" i="5"/>
  <c r="O56" i="5"/>
  <c r="W56" i="5"/>
  <c r="S58" i="5"/>
  <c r="X30" i="5"/>
  <c r="X32" i="5" s="1"/>
  <c r="D30" i="5"/>
  <c r="T30" i="5"/>
  <c r="T32" i="5" s="1"/>
  <c r="AJ30" i="5"/>
  <c r="O31" i="5"/>
  <c r="AE31" i="5"/>
  <c r="P56" i="5"/>
  <c r="X56" i="5"/>
  <c r="T58" i="5"/>
  <c r="H30" i="5"/>
  <c r="L30" i="5"/>
  <c r="L32" i="5" s="1"/>
  <c r="AB30" i="5"/>
  <c r="G31" i="5"/>
  <c r="W31" i="5"/>
  <c r="L56" i="5"/>
  <c r="L58" i="5" s="1"/>
  <c r="T56" i="5"/>
  <c r="P58" i="5"/>
  <c r="AE32" i="5"/>
  <c r="AI32" i="5"/>
  <c r="K33" i="5"/>
  <c r="O33" i="5"/>
  <c r="S33" i="5"/>
  <c r="W33" i="5"/>
  <c r="AA33" i="5"/>
  <c r="AE33" i="5"/>
  <c r="AI33" i="5"/>
  <c r="N57" i="5"/>
  <c r="R57" i="5"/>
  <c r="V57" i="5"/>
  <c r="B31" i="5"/>
  <c r="F31" i="5"/>
  <c r="J31" i="5"/>
  <c r="N31" i="5"/>
  <c r="R31" i="5"/>
  <c r="V31" i="5"/>
  <c r="Z31" i="5"/>
  <c r="AD31" i="5"/>
  <c r="AH31" i="5"/>
  <c r="AL31" i="5"/>
  <c r="AD32" i="5"/>
  <c r="AH32" i="5"/>
  <c r="AL32" i="5"/>
  <c r="N33" i="5"/>
  <c r="R33" i="5"/>
  <c r="V33" i="5"/>
  <c r="Z33" i="5"/>
  <c r="AD33" i="5"/>
  <c r="AH33" i="5"/>
  <c r="AL33" i="5"/>
  <c r="M57" i="5"/>
  <c r="Q57" i="5"/>
  <c r="U57" i="5"/>
  <c r="W58" i="5"/>
  <c r="E31" i="5"/>
  <c r="I31" i="5"/>
  <c r="M31" i="5"/>
  <c r="Q31" i="5"/>
  <c r="U31" i="5"/>
  <c r="Y31" i="5"/>
  <c r="AC31" i="5"/>
  <c r="AG31" i="5"/>
  <c r="AK31" i="5"/>
  <c r="AC32" i="5"/>
  <c r="AG32" i="5"/>
  <c r="AK32" i="5"/>
  <c r="M33" i="5"/>
  <c r="Q33" i="5"/>
  <c r="U33" i="5"/>
  <c r="Y33" i="5"/>
  <c r="AC33" i="5"/>
  <c r="AG33" i="5"/>
  <c r="AK33" i="5"/>
  <c r="N56" i="5"/>
  <c r="R56" i="5"/>
  <c r="V56" i="5"/>
  <c r="L31" i="5"/>
  <c r="P31" i="5"/>
  <c r="T31" i="5"/>
  <c r="X31" i="5"/>
  <c r="AB31" i="5"/>
  <c r="AF31" i="5"/>
  <c r="AJ31" i="5"/>
  <c r="AB32" i="5"/>
  <c r="AF32" i="5"/>
  <c r="AJ32" i="5"/>
  <c r="Q56" i="5"/>
  <c r="U56" i="5"/>
</calcChain>
</file>

<file path=xl/comments1.xml><?xml version="1.0" encoding="utf-8"?>
<comments xmlns="http://schemas.openxmlformats.org/spreadsheetml/2006/main">
  <authors>
    <author>Author</author>
  </authors>
  <commentList>
    <comment ref="A15" authorId="0" shapeId="0">
      <text>
        <r>
          <rPr>
            <b/>
            <sz val="9"/>
            <color indexed="81"/>
            <rFont val="Tahoma"/>
            <family val="2"/>
          </rPr>
          <t>Author:</t>
        </r>
        <r>
          <rPr>
            <sz val="9"/>
            <color indexed="81"/>
            <rFont val="Tahoma"/>
            <family val="2"/>
          </rPr>
          <t xml:space="preserve">
Starting in FY 2019, include all 18th ammendment restricted that may be counted as license fees</t>
        </r>
      </text>
    </comment>
    <comment ref="A51" authorId="0" shapeId="0">
      <text>
        <r>
          <rPr>
            <b/>
            <sz val="9"/>
            <color indexed="81"/>
            <rFont val="Tahoma"/>
            <family val="2"/>
          </rPr>
          <t>Author:</t>
        </r>
        <r>
          <rPr>
            <sz val="9"/>
            <color indexed="81"/>
            <rFont val="Tahoma"/>
            <family val="2"/>
          </rPr>
          <t xml:space="preserve">
Issuance provided by WSDOT, Debt Service Calculations performed by OST</t>
        </r>
      </text>
    </comment>
  </commentList>
</comments>
</file>

<file path=xl/sharedStrings.xml><?xml version="1.0" encoding="utf-8"?>
<sst xmlns="http://schemas.openxmlformats.org/spreadsheetml/2006/main" count="1972" uniqueCount="546">
  <si>
    <t>FY</t>
  </si>
  <si>
    <t>VP GO</t>
  </si>
  <si>
    <t>MVFT GO</t>
  </si>
  <si>
    <t>Triple Pledge</t>
  </si>
  <si>
    <t>GARVEEs</t>
  </si>
  <si>
    <t>TIFIA</t>
  </si>
  <si>
    <t>State COPs</t>
  </si>
  <si>
    <t>Outstanding Bonds &amp; COPS (FY 1990 - 2016)</t>
  </si>
  <si>
    <t>Total</t>
  </si>
  <si>
    <t>Bond and COP Issuance FY 2000-2016</t>
  </si>
  <si>
    <t>MVFT</t>
  </si>
  <si>
    <t>Debt Service Payments</t>
  </si>
  <si>
    <t>General Fund-State (GF-S)</t>
  </si>
  <si>
    <t>Education Legacy Trust Fund (ELTA)</t>
  </si>
  <si>
    <t>Wa Opportunity Pathways Accounts (OPA)</t>
  </si>
  <si>
    <t>Debt Service as % of GF-S Revenues</t>
  </si>
  <si>
    <t>Motor Vehicle Fuel Tax</t>
  </si>
  <si>
    <t>Gross Fuel Tax</t>
  </si>
  <si>
    <t>Less: Total Refunds and Transfers1</t>
  </si>
  <si>
    <t>Adjusted Gross Fuel Tax (Legal Capacity)</t>
  </si>
  <si>
    <t>New LPF Revenue (Vehicle Related)</t>
  </si>
  <si>
    <t>Vehicles paying Weight-based Registration Fee (All Trucks)</t>
  </si>
  <si>
    <t xml:space="preserve">Intermittent-Use Trailers ($187.50)  </t>
  </si>
  <si>
    <t>Potential Fees</t>
  </si>
  <si>
    <t>18th ammendment restricted</t>
  </si>
  <si>
    <t>Estimates of Vehicle Related License Fees to be Pledged</t>
  </si>
  <si>
    <t>Bond Model Pledge Fees (As indicated by David Ward)</t>
  </si>
  <si>
    <t>Vehicles Paying Weight-based Registration Fee (All Trucks)</t>
  </si>
  <si>
    <t>Vehicles Paying Feight Project Fee (Trucks&gt;10,000 lbs)</t>
  </si>
  <si>
    <t>Debt Service</t>
  </si>
  <si>
    <t>Existing MVFT Debt Service (as of 10/30/2015)</t>
  </si>
  <si>
    <t>Projected MVFT Debt Service (Provided by WSDOT)</t>
  </si>
  <si>
    <t>Triple Pledge Debt Service (as of 10/30/2015)</t>
  </si>
  <si>
    <t>Coverage</t>
  </si>
  <si>
    <t>Fuel Tax/ Debt Service</t>
  </si>
  <si>
    <t>(Fuel Tax + LPF Revenue)/ Debt Service</t>
  </si>
  <si>
    <t>(Fuel Tax + LPF Revenue + Existing Fees)/ Debt Service</t>
  </si>
  <si>
    <t>(Fuel Tax + Bond Model Pledge Fees)</t>
  </si>
  <si>
    <t>Projected MVFT Debt Service (Provided by WSDOT on Nov.24, 2015)</t>
  </si>
  <si>
    <t>DebtSerCd</t>
  </si>
  <si>
    <t>DatedDate</t>
  </si>
  <si>
    <t>RevenuePledge</t>
  </si>
  <si>
    <t>Refunding</t>
  </si>
  <si>
    <t>1989 CSB</t>
  </si>
  <si>
    <t>GO CSB, Series 1989 (Zero Coupon Bonds)</t>
  </si>
  <si>
    <t>New Money</t>
  </si>
  <si>
    <t>1990 Aug 1990B</t>
  </si>
  <si>
    <t>VP GO Bonds, Series 1990B</t>
  </si>
  <si>
    <t>1990 Aug AT-5</t>
  </si>
  <si>
    <t>GO Bonds, Series AT-5 (Zero-Coupon Bonds)</t>
  </si>
  <si>
    <t>1990 Aug III-F</t>
  </si>
  <si>
    <t>MVFT GO Bonds, Series III-F</t>
  </si>
  <si>
    <t>1990 CSB</t>
  </si>
  <si>
    <t>GO CSB, Series 1990 (Zero-Coupon Bonds)</t>
  </si>
  <si>
    <t>1990A</t>
  </si>
  <si>
    <t>VP GO Bonds, Series 1990A</t>
  </si>
  <si>
    <t>1991 CSB</t>
  </si>
  <si>
    <t>GO CSB, Series 1991 (Zero-Coupon Bonds)</t>
  </si>
  <si>
    <t>1991 June 1991B</t>
  </si>
  <si>
    <t>VP GO Bonds, Series 1991B</t>
  </si>
  <si>
    <t>1991 June B-8</t>
  </si>
  <si>
    <t>MVFT GO Bonds, Series B-8</t>
  </si>
  <si>
    <t>1991A</t>
  </si>
  <si>
    <t>VP GO Bonds, Series 1991A</t>
  </si>
  <si>
    <t>1992 CSB</t>
  </si>
  <si>
    <t>GO CSB, Series 1992 (Zero-Coupon Bonds)</t>
  </si>
  <si>
    <t>1992 Feb</t>
  </si>
  <si>
    <t>GO Bonds, Series 1992A and Series AT-6 (Convention and Trade Center)</t>
  </si>
  <si>
    <t>1992 June MV</t>
  </si>
  <si>
    <t>MVFT GO Bonds, III-G and EE-1</t>
  </si>
  <si>
    <t>1992 June VP</t>
  </si>
  <si>
    <t>VP GO Bonds, Series 1992B and AT-7</t>
  </si>
  <si>
    <t>1992 Sept III-H</t>
  </si>
  <si>
    <t>MVFT GO Bonds, Series III-H</t>
  </si>
  <si>
    <t>1993 May 1993B</t>
  </si>
  <si>
    <t>VP GO Bonds, Series 1993B</t>
  </si>
  <si>
    <t>1993 May MV</t>
  </si>
  <si>
    <t>MVFT GO Bonds, Series DD-12 and Series CC-9</t>
  </si>
  <si>
    <t>1993A</t>
  </si>
  <si>
    <t>VP GO Bonds, Series 1993A</t>
  </si>
  <si>
    <t>1993CSB</t>
  </si>
  <si>
    <t>GO CSB, Series 1993 (Zero-Coupon Bonds)</t>
  </si>
  <si>
    <t>1994 May 1994B</t>
  </si>
  <si>
    <t>VP GO Bonds, Series 1994B</t>
  </si>
  <si>
    <t>1994 May DD-13</t>
  </si>
  <si>
    <t>MVFT GO Bonds, Series DD-13</t>
  </si>
  <si>
    <t>1994 Sept 1995A</t>
  </si>
  <si>
    <t>VP GO Bonds, Series 1995A</t>
  </si>
  <si>
    <t>1994 Sept MV</t>
  </si>
  <si>
    <t>MVFT GO Bonds, Series DD-14 and 1995B</t>
  </si>
  <si>
    <t>1994A</t>
  </si>
  <si>
    <t>VP GO Bonds, Series 1994A</t>
  </si>
  <si>
    <t>1994CSB</t>
  </si>
  <si>
    <t>GO CSB, Series 1994 (Zero-Coupon Bonds)</t>
  </si>
  <si>
    <t>1995 May 1995C</t>
  </si>
  <si>
    <t>GO Bonds, Series 1995C</t>
  </si>
  <si>
    <t>1995 May 1995D</t>
  </si>
  <si>
    <t>MV GO Bonds, Series 1995D</t>
  </si>
  <si>
    <t>1995 May AT-8</t>
  </si>
  <si>
    <t>GO Bonds, Series AT-8</t>
  </si>
  <si>
    <t>1995 May DD-15</t>
  </si>
  <si>
    <t>MV GO Bonds, Series  DD-15</t>
  </si>
  <si>
    <t>1995 May R-95B</t>
  </si>
  <si>
    <t>GO Ref Bonds, Series  R-95B</t>
  </si>
  <si>
    <t>1995 May R-95C</t>
  </si>
  <si>
    <t>MV GO Ref Bonds, Series R-95C</t>
  </si>
  <si>
    <t>1995CSB</t>
  </si>
  <si>
    <t>GO CSB, Series 1995 CSB (Zero-Coupon Bonds)</t>
  </si>
  <si>
    <t>1995E</t>
  </si>
  <si>
    <t>MVFT GO Bonds, Series 1995E</t>
  </si>
  <si>
    <t>1996A</t>
  </si>
  <si>
    <t>VP GO Bonds, Series 1996A</t>
  </si>
  <si>
    <t>1996B</t>
  </si>
  <si>
    <t>MVFT GO Bonds, Series 1996B</t>
  </si>
  <si>
    <t>1996CSB</t>
  </si>
  <si>
    <t>GO CSB, Series 1996 (Zero Cpn Bonds)</t>
  </si>
  <si>
    <t>1997A</t>
  </si>
  <si>
    <t>VP GO Bonds, Series 1997A</t>
  </si>
  <si>
    <t>1997B</t>
  </si>
  <si>
    <t>MVFT GO Bonds, Series 1997B</t>
  </si>
  <si>
    <t>1997C</t>
  </si>
  <si>
    <t>VP GO Bonds, Series 1997C</t>
  </si>
  <si>
    <t>1997D</t>
  </si>
  <si>
    <t>MVFT GO Bonds, Series 1997D</t>
  </si>
  <si>
    <t>1997E</t>
  </si>
  <si>
    <t>VP GO Bds, Series 1997E</t>
  </si>
  <si>
    <t>1997F</t>
  </si>
  <si>
    <t>MVFT GO Bonds, Series 1997F</t>
  </si>
  <si>
    <t>1997T</t>
  </si>
  <si>
    <t>GO Bonds, Series 1997T (State Housing Trust Fund)</t>
  </si>
  <si>
    <t>1998A</t>
  </si>
  <si>
    <t>VP GO Bds, Series 1998A</t>
  </si>
  <si>
    <t>1998B</t>
  </si>
  <si>
    <t>MVFT GO Bds, Series 1998B</t>
  </si>
  <si>
    <t>1998C</t>
  </si>
  <si>
    <t>VP GO Bds, Series 1998C</t>
  </si>
  <si>
    <t>1998T</t>
  </si>
  <si>
    <t>GO Bds (State Housing Trust Fund), Series 1998T (Taxable)</t>
  </si>
  <si>
    <t>1999A</t>
  </si>
  <si>
    <t>VP GO Bds, Series 1999A</t>
  </si>
  <si>
    <t>1999B</t>
  </si>
  <si>
    <t>VP GO Bds, Series 1999B</t>
  </si>
  <si>
    <t>1999C</t>
  </si>
  <si>
    <t>MVFT GO Bds, Series 1999C</t>
  </si>
  <si>
    <t>1999S-1</t>
  </si>
  <si>
    <t>GO Bonds, Series 1999S-1</t>
  </si>
  <si>
    <t>1999S-2</t>
  </si>
  <si>
    <t>GO Bonds, Series 1999S-2</t>
  </si>
  <si>
    <t>1999S-3</t>
  </si>
  <si>
    <t>GO Bonds, Series 1999S-3</t>
  </si>
  <si>
    <t>2000A</t>
  </si>
  <si>
    <t>VP GO Bds, Series 2000A</t>
  </si>
  <si>
    <t>2000B</t>
  </si>
  <si>
    <t>VP GO Bds, Series 2000B</t>
  </si>
  <si>
    <t>2000C</t>
  </si>
  <si>
    <t>MVFT GO Bds, Series 2000C</t>
  </si>
  <si>
    <t>2000S-4</t>
  </si>
  <si>
    <t>GO Bonds, Series 2000S-4</t>
  </si>
  <si>
    <t>2000S-5</t>
  </si>
  <si>
    <t>GO Bonds, Series 2000S-5</t>
  </si>
  <si>
    <t>2000T</t>
  </si>
  <si>
    <t>GO Bds (State Housing Trust Fund), Series 2000T (Taxable)</t>
  </si>
  <si>
    <t>2001A</t>
  </si>
  <si>
    <t>VP GO Bds, Series 2001A</t>
  </si>
  <si>
    <t>2001B</t>
  </si>
  <si>
    <t>MVFT GO Bds, Series 2001B</t>
  </si>
  <si>
    <t>2001C</t>
  </si>
  <si>
    <t>VP GO Bds, Series 2001C</t>
  </si>
  <si>
    <t>2001D</t>
  </si>
  <si>
    <t>MVFT GO Bds, Series 2001D</t>
  </si>
  <si>
    <t>2001T</t>
  </si>
  <si>
    <t>GO Bds (State Housing Trust Fund), Series 2001T (Taxable)</t>
  </si>
  <si>
    <t>2002A</t>
  </si>
  <si>
    <t>VP GO Bds, Series 2002A</t>
  </si>
  <si>
    <t>2002B</t>
  </si>
  <si>
    <t>VP GO Bonds, Series 2002B</t>
  </si>
  <si>
    <t>2002C</t>
  </si>
  <si>
    <t>MVFT GO Bonds, Series 2002C</t>
  </si>
  <si>
    <t>2002T</t>
  </si>
  <si>
    <t>GO Bds (State Housing Trust Fund), Series 2002T (Taxable)</t>
  </si>
  <si>
    <t>2003A</t>
  </si>
  <si>
    <t>VP GO Bonds, Series 2003A</t>
  </si>
  <si>
    <t>2003B</t>
  </si>
  <si>
    <t>MVFT GO Bonds, Series 2003B</t>
  </si>
  <si>
    <t>2003C</t>
  </si>
  <si>
    <t>MVFT GO Bonds, Series 2003C</t>
  </si>
  <si>
    <t>2003D</t>
  </si>
  <si>
    <t>VP GO Bonds, Series 2003D</t>
  </si>
  <si>
    <t>2003E</t>
  </si>
  <si>
    <t>MVFT GO bonds, Series 2003E</t>
  </si>
  <si>
    <t>2003F</t>
  </si>
  <si>
    <t>MVFT GO bonds, Series 2003F</t>
  </si>
  <si>
    <t>2003T</t>
  </si>
  <si>
    <t>GO Bds (State Housing Trust Fund), Series 2003T (Taxable)</t>
  </si>
  <si>
    <t>2004A</t>
  </si>
  <si>
    <t>VP GO Bonds, Series 2004A</t>
  </si>
  <si>
    <t>2004B</t>
  </si>
  <si>
    <t>MVFT GO Bonds, Series 2004B</t>
  </si>
  <si>
    <t>2004C</t>
  </si>
  <si>
    <t>MVFT GO Bonds, Series 2004C</t>
  </si>
  <si>
    <t>2004D</t>
  </si>
  <si>
    <t>VP GO Bonds, Series 2004D</t>
  </si>
  <si>
    <t>2004E</t>
  </si>
  <si>
    <t>MVFT GO Bonds, Series 2004E</t>
  </si>
  <si>
    <t>2004F</t>
  </si>
  <si>
    <t>MVFT GO Bonds, Series 2004F</t>
  </si>
  <si>
    <t>2004T</t>
  </si>
  <si>
    <t>GO Bds (State Housing Trust Fund), Series 2004T (Taxable)</t>
  </si>
  <si>
    <t>2005A</t>
  </si>
  <si>
    <t>VP GO Bonds, Series 2005A</t>
  </si>
  <si>
    <t>2005B</t>
  </si>
  <si>
    <t>MVFT GO Bonds, Series 2005B</t>
  </si>
  <si>
    <t>2005C</t>
  </si>
  <si>
    <t>MVFT GO Bonds, Series 2005C</t>
  </si>
  <si>
    <t>2005D</t>
  </si>
  <si>
    <t>VP GO Bonds, Series 2005D</t>
  </si>
  <si>
    <t>2005E</t>
  </si>
  <si>
    <t>MVFT GO Bonds, Series 2005E</t>
  </si>
  <si>
    <t>2005F</t>
  </si>
  <si>
    <t>MVFT GO Bonds, Series 2005F</t>
  </si>
  <si>
    <t>2005T</t>
  </si>
  <si>
    <t>GO Bds (State Housing Trust Fund), Series 2005T (Taxable)</t>
  </si>
  <si>
    <t>2006A</t>
  </si>
  <si>
    <t>VP GO Bonds, Series 2006A</t>
  </si>
  <si>
    <t>2006B</t>
  </si>
  <si>
    <t>MVFT GO Bonds, Series 2006B</t>
  </si>
  <si>
    <t>2006C</t>
  </si>
  <si>
    <t>MVFT GO Bonds, Series 2006C</t>
  </si>
  <si>
    <t>2006D</t>
  </si>
  <si>
    <t>VP GO Bonds, Series 2006D</t>
  </si>
  <si>
    <t>2006E</t>
  </si>
  <si>
    <t>MVFT GO Bonds, Series 2006E</t>
  </si>
  <si>
    <t>2006F</t>
  </si>
  <si>
    <t>MVFT GO Bonds, Series 2006F</t>
  </si>
  <si>
    <t>2006T</t>
  </si>
  <si>
    <t>GO Bonds, Series 2006T (Taxable)</t>
  </si>
  <si>
    <t>2007A</t>
  </si>
  <si>
    <t>VP GO Bonds, Series 2007A</t>
  </si>
  <si>
    <t>2007B</t>
  </si>
  <si>
    <t>MVFT GO Bonds, Series 2007B</t>
  </si>
  <si>
    <t>2007C</t>
  </si>
  <si>
    <t>VP GO Bonds, Series 2007C</t>
  </si>
  <si>
    <t>2007D</t>
  </si>
  <si>
    <t>MVFT GO Bonds, Series 2007D</t>
  </si>
  <si>
    <t>2007E</t>
  </si>
  <si>
    <t>MVFT GO Bonds, Series 2007E</t>
  </si>
  <si>
    <t>2007F</t>
  </si>
  <si>
    <t>VP GO Bonds, Series 2007F</t>
  </si>
  <si>
    <t>2007T</t>
  </si>
  <si>
    <t>GO Bonds, Series 2007T (Taxable)</t>
  </si>
  <si>
    <t>2008A</t>
  </si>
  <si>
    <t>VP GO Bonds, Series 2008A</t>
  </si>
  <si>
    <t>2008B</t>
  </si>
  <si>
    <t>MVFT GO Bonds, Series 2008B</t>
  </si>
  <si>
    <t>2008C</t>
  </si>
  <si>
    <t>VP GO Bonds, Series 2008C</t>
  </si>
  <si>
    <t>2008D</t>
  </si>
  <si>
    <t>MVFT GO Bonds, Series 2008D</t>
  </si>
  <si>
    <t>2008T</t>
  </si>
  <si>
    <t>GO Bonds, Series 2008T (Taxable)</t>
  </si>
  <si>
    <t>2009A</t>
  </si>
  <si>
    <t>VP GO Bonds, Series 2009A</t>
  </si>
  <si>
    <t>2009B</t>
  </si>
  <si>
    <t>MVFT GO Bonds, Series 2009B</t>
  </si>
  <si>
    <t>2009C</t>
  </si>
  <si>
    <t>VP GO Bonds, Series 2009C</t>
  </si>
  <si>
    <t>2009D</t>
  </si>
  <si>
    <t>MVFT GO Bonds, Series 2009D</t>
  </si>
  <si>
    <t>2009E</t>
  </si>
  <si>
    <t>VP GO Bonds, Series 2009E</t>
  </si>
  <si>
    <t>2009F</t>
  </si>
  <si>
    <t>MVFT GO Bonds, Series 2009F</t>
  </si>
  <si>
    <t>2009T</t>
  </si>
  <si>
    <t>GO Bonds, Series 2009T (Taxable)</t>
  </si>
  <si>
    <t>2010A</t>
  </si>
  <si>
    <t>VP GO Bonds, Series 2010A</t>
  </si>
  <si>
    <t>2010B</t>
  </si>
  <si>
    <t>MVFT GO Bonds, Series 2010B</t>
  </si>
  <si>
    <t>2010C</t>
  </si>
  <si>
    <t>VP GO Bonds, Series 2010C</t>
  </si>
  <si>
    <t>2010D</t>
  </si>
  <si>
    <t>MVFT GO Bonds, Series 2010D (Taxable BABs -- Direct Payment)</t>
  </si>
  <si>
    <t>2010E</t>
  </si>
  <si>
    <t>VP GO Bonds, Series 2010E</t>
  </si>
  <si>
    <t>2010F</t>
  </si>
  <si>
    <t>MVFT GO Bonds, Series 2010F (Taxable BABs -- Direct Payment)</t>
  </si>
  <si>
    <t>2010T</t>
  </si>
  <si>
    <t>GO Bonds, Series 2010T (Taxable)</t>
  </si>
  <si>
    <t>2011 Cash Defeasance</t>
  </si>
  <si>
    <t>Cash Defeasance of Bonds Relating to the State Convention and Trade Center, 12/1/2010</t>
  </si>
  <si>
    <t>2011A</t>
  </si>
  <si>
    <t>VP GO Bonds, Series 2011A</t>
  </si>
  <si>
    <t>2011B</t>
  </si>
  <si>
    <t>VP GO Bonds, Series 2011B</t>
  </si>
  <si>
    <t>2011T</t>
  </si>
  <si>
    <t>GO Bonds, Series 2011T (Taxable)</t>
  </si>
  <si>
    <t>2011T-2</t>
  </si>
  <si>
    <t>GO Bonds, Series 2011T-2 (Taxable)</t>
  </si>
  <si>
    <t>2012A</t>
  </si>
  <si>
    <t>VP GO Bonds, Series 2012A</t>
  </si>
  <si>
    <t>2012B-1</t>
  </si>
  <si>
    <t>MVFT GO Bonds, Series 2012B-1</t>
  </si>
  <si>
    <t>2012B-2</t>
  </si>
  <si>
    <t>MVFT GO Bonds, Series 2012B-2</t>
  </si>
  <si>
    <t>2012C</t>
  </si>
  <si>
    <t>MVFT GO Bonds, Series 2012C (SR 520 Corridor Program—Toll Revenue)</t>
  </si>
  <si>
    <t>2012D</t>
  </si>
  <si>
    <t>VP GO Bonds, Series 2012D</t>
  </si>
  <si>
    <t>2012E</t>
  </si>
  <si>
    <t>MVFT GO Bonds, Series 2012E</t>
  </si>
  <si>
    <t>2012F</t>
  </si>
  <si>
    <t>Federal Highway Grant Anticipation Revenue Bonds, Series 2012F (GARVEE) (SR 520 Corridor Program)</t>
  </si>
  <si>
    <t>GARVEE</t>
  </si>
  <si>
    <t>2012T</t>
  </si>
  <si>
    <t>GO Bonds, Series 2012T (Taxable)</t>
  </si>
  <si>
    <t>2013A</t>
  </si>
  <si>
    <t>VP GO Bonds, Series 2013A</t>
  </si>
  <si>
    <t>2013B-1</t>
  </si>
  <si>
    <t>MVFT GO Bonds, Series 2013B-1</t>
  </si>
  <si>
    <t>2013B-2</t>
  </si>
  <si>
    <t>MVFT GO Bonds, Series 2013B-2</t>
  </si>
  <si>
    <t>2013C-Draw-1</t>
  </si>
  <si>
    <t>Toll Revenue Bond, Series 2013C (SR 520: TIFIA – 2012-1001A) -- Draw 1</t>
  </si>
  <si>
    <t>2013C-Draw-2</t>
  </si>
  <si>
    <t>Toll Revenue Bond, Series 2013C (SR 520: TIFIA – 2012-1001A) -- Draw 2</t>
  </si>
  <si>
    <t>2013C-Draw-3</t>
  </si>
  <si>
    <t>Toll Revenue Bond, Series 2013C (SR 520: TIFIA – 2012-1001A) -- Draw 3</t>
  </si>
  <si>
    <t>2013C-Draw-4</t>
  </si>
  <si>
    <t>Toll Revenue Bond, Series 2013C (SR 520: TIFIA – 2012-1001A) -- Draw 4</t>
  </si>
  <si>
    <t>2013C-Draw-5</t>
  </si>
  <si>
    <t>Toll Revenue Bond, Series 2013C (SR 520: TIFIA – 2012-1001A) -- Draw 5</t>
  </si>
  <si>
    <t>2013C-Draw-6</t>
  </si>
  <si>
    <t>Toll Revenue Bond, Series 2013C (SR 520: TIFIA – 2012-1001A) -- Draw 6</t>
  </si>
  <si>
    <t>2013D</t>
  </si>
  <si>
    <t>VP GO Bonds, Series 2013D</t>
  </si>
  <si>
    <t>2013E</t>
  </si>
  <si>
    <t>MVFT GO Bonds, Series 2013E</t>
  </si>
  <si>
    <t>2013T</t>
  </si>
  <si>
    <t>GO Bonds, Series 2013T (Taxable)</t>
  </si>
  <si>
    <t>2014A</t>
  </si>
  <si>
    <t>VP GO Bonds, Series 2014A</t>
  </si>
  <si>
    <t>2014B</t>
  </si>
  <si>
    <t>MVFT GO Bonds, Series 2014B</t>
  </si>
  <si>
    <t>2014C</t>
  </si>
  <si>
    <t>Federal Highway Grant Anticipation Revenue Bonds, Series 2014C (GARVEE) (SR 520 Corridor Program)</t>
  </si>
  <si>
    <t>2014D</t>
  </si>
  <si>
    <t>VP GO Bonds, Series 2014D</t>
  </si>
  <si>
    <t>2014E</t>
  </si>
  <si>
    <t>MVFT GO Bonds, Series 2014E</t>
  </si>
  <si>
    <t>2014T</t>
  </si>
  <si>
    <t>GO Bonds, Series 2014T (Taxable)</t>
  </si>
  <si>
    <t>2014T-2</t>
  </si>
  <si>
    <t>GO Bonds, Series 2014T-2 (Taxable)</t>
  </si>
  <si>
    <t>2015A-1</t>
  </si>
  <si>
    <t>VP GO Bonds, Series 2015A-1</t>
  </si>
  <si>
    <t>2015A-2</t>
  </si>
  <si>
    <t>VP GO Bonds, Series 2015A-2</t>
  </si>
  <si>
    <t>2015B</t>
  </si>
  <si>
    <t>VP GO Bonds, Series 2015B</t>
  </si>
  <si>
    <t>2015C</t>
  </si>
  <si>
    <t>MVFT GO Bonds, Series 2015C</t>
  </si>
  <si>
    <t>2015T</t>
  </si>
  <si>
    <t>GO Bonds, Series 2015T (Taxable)</t>
  </si>
  <si>
    <t>2015T-2</t>
  </si>
  <si>
    <t>GO Bonds, Series 2015T-2 (Taxable)</t>
  </si>
  <si>
    <t>2016A-1</t>
  </si>
  <si>
    <t>VP GO Bonds, Series 2016A-1</t>
  </si>
  <si>
    <t>2016A-2</t>
  </si>
  <si>
    <t>VP GO Bonds, Series 2016A-2</t>
  </si>
  <si>
    <t>2016B</t>
  </si>
  <si>
    <t>MVFT GO Bonds, Series 2016B</t>
  </si>
  <si>
    <t>2016C</t>
  </si>
  <si>
    <t>VP GO Bonds, Series 2016C</t>
  </si>
  <si>
    <t>2016D</t>
  </si>
  <si>
    <t>MVFT GO Bonds, Series 2016D</t>
  </si>
  <si>
    <t>2016T</t>
  </si>
  <si>
    <t>GO Bonds, Series 2016T (Taxable)</t>
  </si>
  <si>
    <t>R-2000A</t>
  </si>
  <si>
    <t>VP G.O. Refunding Bonds, Series R-2000A</t>
  </si>
  <si>
    <t>R-2000B</t>
  </si>
  <si>
    <t>MVFT GO Refunding Bonds, Series R-2000B</t>
  </si>
  <si>
    <t>R-2001A</t>
  </si>
  <si>
    <t>VP G.O. Refunding Bonds, Series R-2001A</t>
  </si>
  <si>
    <t>R-2001B</t>
  </si>
  <si>
    <t>MVFT G.O. Refunding Bonds, Series R-2001B</t>
  </si>
  <si>
    <t>R-2001T</t>
  </si>
  <si>
    <t>G.O. Refunding Bonds, Series R-2001T</t>
  </si>
  <si>
    <t>R-2002A</t>
  </si>
  <si>
    <t>VP G.O. Refunding Bonds, Series R-2002A</t>
  </si>
  <si>
    <t>R-2002B</t>
  </si>
  <si>
    <t>MVFT G.O. Refunding Bonds, Series R-2002B</t>
  </si>
  <si>
    <t>R-2003A</t>
  </si>
  <si>
    <t>VP GO Refunding Bonds, Series R-2003A</t>
  </si>
  <si>
    <t>R-2003B</t>
  </si>
  <si>
    <t>MVFT GO Refunding Bonds, Series R-2003B</t>
  </si>
  <si>
    <t>R-2003C</t>
  </si>
  <si>
    <t>VP GO Refunding Bonds, Series R-2003C</t>
  </si>
  <si>
    <t>R-2004A</t>
  </si>
  <si>
    <t>VP GO Refunding Bonds, Series R-2004A</t>
  </si>
  <si>
    <t>R-2004B</t>
  </si>
  <si>
    <t>MVFT GO Refunding Bonds, Series R-2004B</t>
  </si>
  <si>
    <t>R-2004C</t>
  </si>
  <si>
    <t>VP GO Refunding Bonds, Series R-2004C</t>
  </si>
  <si>
    <t>R-2004D</t>
  </si>
  <si>
    <t>MVFT GO Refunding Bonds, Series R-2004D</t>
  </si>
  <si>
    <t>R-2005A</t>
  </si>
  <si>
    <t>VP GO Refunding Bonds, Series R-2005A</t>
  </si>
  <si>
    <t>R-2005B</t>
  </si>
  <si>
    <t>MVFT GO Refunding Bonds, Series R-2005B</t>
  </si>
  <si>
    <t>R-2006A</t>
  </si>
  <si>
    <t>VP GO Refunding Bonds, Series R-2006A</t>
  </si>
  <si>
    <t>R-2007A</t>
  </si>
  <si>
    <t>VP GO Refunding Bonds, Series R-2007A</t>
  </si>
  <si>
    <t>R-2007B</t>
  </si>
  <si>
    <t>MVFT GO Refunding Bonds, Series R-2007B</t>
  </si>
  <si>
    <t>R-2007C</t>
  </si>
  <si>
    <t>VP GO Refunding Bonds, Series R-2007C</t>
  </si>
  <si>
    <t>R-2007D</t>
  </si>
  <si>
    <t>MVFT GO Refunding Bonds, Series R-2007D</t>
  </si>
  <si>
    <t>R-2010A</t>
  </si>
  <si>
    <t>VP GO Refunding Bonds, Series R-2010A</t>
  </si>
  <si>
    <t>R-2010B</t>
  </si>
  <si>
    <t>VP GO Refunding Bonds, Series R-2010B</t>
  </si>
  <si>
    <t>R-2010C</t>
  </si>
  <si>
    <t>MVFT GO Refunding Bonds, Series R-2010C</t>
  </si>
  <si>
    <t>R-2011A</t>
  </si>
  <si>
    <t>VP GO Refunding Bonds, Series R-2011A</t>
  </si>
  <si>
    <t>R-2011B</t>
  </si>
  <si>
    <t>VP GO Refunding Bonds, Series R-2011B</t>
  </si>
  <si>
    <t>R-2011C</t>
  </si>
  <si>
    <t>MVFT GO Refunding Bonds, Series R-2011C</t>
  </si>
  <si>
    <t>R-2012A</t>
  </si>
  <si>
    <t>VP GO Refunding Bonds, Series R-2012A</t>
  </si>
  <si>
    <t>R-2012B</t>
  </si>
  <si>
    <t>MVFT GO Refunding Bonds, Series R-2012B</t>
  </si>
  <si>
    <t>R-2012C</t>
  </si>
  <si>
    <t>VP GO Refunding Bonds, Series R-2012C</t>
  </si>
  <si>
    <t>R-2012D</t>
  </si>
  <si>
    <t>MVFT GO Refunding Bonds, Series R-2012D</t>
  </si>
  <si>
    <t>R-2013A</t>
  </si>
  <si>
    <t>VP GO Refunding Bonds, Series R-2013A</t>
  </si>
  <si>
    <t>R-2013B</t>
  </si>
  <si>
    <t>MVFT GO Refunding Bonds, Series R-2013B</t>
  </si>
  <si>
    <t>R-2013C</t>
  </si>
  <si>
    <t>VP GO Refunding Bonds, Series R-2013C</t>
  </si>
  <si>
    <t>R-2013D</t>
  </si>
  <si>
    <t>MVFT GO Refunding Bonds, Series R-2013D</t>
  </si>
  <si>
    <t>R-2013T</t>
  </si>
  <si>
    <t>GO Refunding Bonds, Series R-2013T (Taxable)</t>
  </si>
  <si>
    <t>R-2014A</t>
  </si>
  <si>
    <t>VP GO Refunding Bonds, Series R-2014A</t>
  </si>
  <si>
    <t>R-2014B</t>
  </si>
  <si>
    <t>MVFT GO Refunding Bonds, Series R-2014B</t>
  </si>
  <si>
    <t>R-2015A</t>
  </si>
  <si>
    <t>VP GO Refunding Bonds, Series R-2015A</t>
  </si>
  <si>
    <t>R-2015B</t>
  </si>
  <si>
    <t>MVFT GO Refunding Bonds, Series R-2015B</t>
  </si>
  <si>
    <t>R-2015C</t>
  </si>
  <si>
    <t>VP GO Refunding Bonds, Series R-2015C</t>
  </si>
  <si>
    <t>R-2015D</t>
  </si>
  <si>
    <t>MVFT GO Refunding Bonds, Series R-2015D</t>
  </si>
  <si>
    <t>R-2015E</t>
  </si>
  <si>
    <t>VP GO Refunding Bonds, Series R-2015E</t>
  </si>
  <si>
    <t>R-2015F</t>
  </si>
  <si>
    <t>MVFT GO Refunding Bonds, Series R-2015F</t>
  </si>
  <si>
    <t>R-2015G</t>
  </si>
  <si>
    <t>VP GO Refunding Bonds, Series R-2015G</t>
  </si>
  <si>
    <t>R-2015H</t>
  </si>
  <si>
    <t>MVFT GO Refunding Bonds, Series R-2015H</t>
  </si>
  <si>
    <t>R-2016A</t>
  </si>
  <si>
    <t>VP GO Refunding Bonds, Series R-2016A</t>
  </si>
  <si>
    <t>R-2016B</t>
  </si>
  <si>
    <t>VP GO Refunding Bonds, Series R-2016B</t>
  </si>
  <si>
    <t>R-2016C</t>
  </si>
  <si>
    <t>MVFT GO Refunding Bonds, Series R-2016C</t>
  </si>
  <si>
    <t>R-90A</t>
  </si>
  <si>
    <t>GO Refunding Bonds, Series R-90A</t>
  </si>
  <si>
    <t>R-90B</t>
  </si>
  <si>
    <t>MVFT GO Refunding Bonds, Series R-90B</t>
  </si>
  <si>
    <t>R-92A</t>
  </si>
  <si>
    <t>GO Refunding Bonds, Series R-92A</t>
  </si>
  <si>
    <t>R-92B</t>
  </si>
  <si>
    <t>MVFT GO Refunding Bonds, Series R-92B</t>
  </si>
  <si>
    <t>R-92C</t>
  </si>
  <si>
    <t>GO Refunding Bonds, Series R-92C</t>
  </si>
  <si>
    <t>R-92D</t>
  </si>
  <si>
    <t>MVFT GO Refunding Bonds, Series R-92D</t>
  </si>
  <si>
    <t>R-93A</t>
  </si>
  <si>
    <t>VP GO Refunding Bonds, Series R-93A</t>
  </si>
  <si>
    <t>R-93B</t>
  </si>
  <si>
    <t>VP GO Refunding Bonds, Series R-93B</t>
  </si>
  <si>
    <t>R-93B-1</t>
  </si>
  <si>
    <t>VP GO Refunding Bonds, Series R-93B-1</t>
  </si>
  <si>
    <t>R-93C</t>
  </si>
  <si>
    <t>MVFT GO Refunding Bonds, Series R-93C</t>
  </si>
  <si>
    <t>R-93C-1</t>
  </si>
  <si>
    <t>MVFT GO Refunding Bonds, Series R-93C-1</t>
  </si>
  <si>
    <t>R-93D</t>
  </si>
  <si>
    <t>MVFT GO Refunding Bonds, Series R-93D (Ferry and Hood Canal Bridge)</t>
  </si>
  <si>
    <t>R-94A</t>
  </si>
  <si>
    <t>VP GO Refunding Bonds, Series R-94A</t>
  </si>
  <si>
    <t>R-94B</t>
  </si>
  <si>
    <t>MVFT GO Refunding Bonds, Series R-94B</t>
  </si>
  <si>
    <t>R-95A</t>
  </si>
  <si>
    <t>GO Ref Bonds, Series R-95A</t>
  </si>
  <si>
    <t>R-96A</t>
  </si>
  <si>
    <t>MVFT GO Refunding Bonds, Series R-96A</t>
  </si>
  <si>
    <t>R-96B</t>
  </si>
  <si>
    <t>VP GO Refunding Bonds, Series R-96B</t>
  </si>
  <si>
    <t>R-96C</t>
  </si>
  <si>
    <t>VP GO Refunding Bonds, Series R-96C</t>
  </si>
  <si>
    <t>R-97A</t>
  </si>
  <si>
    <t>GO Ref Bonds, Series R-97A (State Trade and Conv, Cntr Zero Coupon Bonds)</t>
  </si>
  <si>
    <t>R-97B</t>
  </si>
  <si>
    <t>MVFT GO Refunding Bonds, Series R-97B</t>
  </si>
  <si>
    <t>R-98A</t>
  </si>
  <si>
    <t>VP G.O. Refunding Bonds, Series R-98A</t>
  </si>
  <si>
    <t>R-98B</t>
  </si>
  <si>
    <t>VP G.O. Refunding Bonds, Series R-98B</t>
  </si>
  <si>
    <t>R-99A</t>
  </si>
  <si>
    <t>VP G.O. Refunding Bonds, Series R-99A</t>
  </si>
  <si>
    <t>VR-96A</t>
  </si>
  <si>
    <t>Adj Rate GO Bonds, Series VR-96A</t>
  </si>
  <si>
    <t>VR-96B</t>
  </si>
  <si>
    <t>Adj Rate GO Bonds, Series VR-96B</t>
  </si>
  <si>
    <t>Series Name</t>
  </si>
  <si>
    <t>Series Amount</t>
  </si>
  <si>
    <t>Principal</t>
  </si>
  <si>
    <t>Interest</t>
  </si>
  <si>
    <t>Debt Category</t>
  </si>
  <si>
    <t>Description</t>
  </si>
  <si>
    <t>Refunding Code</t>
  </si>
  <si>
    <t>Start Month (FY)</t>
  </si>
  <si>
    <t>Fiscal Year</t>
  </si>
  <si>
    <t>N</t>
  </si>
  <si>
    <t>Net Tax-Supported Debt</t>
  </si>
  <si>
    <t>Reimbursables Including Conv/Trade Ctr</t>
  </si>
  <si>
    <t>Property Tax</t>
  </si>
  <si>
    <t>Y</t>
  </si>
  <si>
    <t>Other</t>
  </si>
  <si>
    <t>Series Description</t>
  </si>
  <si>
    <t>Dated Date</t>
  </si>
  <si>
    <t>True Interest Cost (TIC)</t>
  </si>
  <si>
    <t>PAR Amount</t>
  </si>
  <si>
    <t>Revenue Pledge</t>
  </si>
  <si>
    <t>Refunding or New Money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</si>
</sst>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
    <numFmt numFmtId="165" formatCode="_(* #,##0_);_(* \(#,##0\);_(* &quot;-&quot;??_);_(@_)"/>
    <numFmt numFmtId="166" formatCode="dd\-mmm\-yy"/>
    <numFmt numFmtId="167" formatCode="&quot;$&quot;#,##0.00;\(&quot;$&quot;#,##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b/>
      <sz val="10"/>
      <name val="Arial"/>
      <family val="2"/>
    </font>
    <font>
      <u/>
      <sz val="10"/>
      <color theme="10"/>
      <name val="Arial"/>
      <family val="2"/>
    </font>
    <font>
      <b/>
      <sz val="9"/>
      <color indexed="81"/>
      <name val="Tahoma"/>
      <family val="2"/>
    </font>
    <font>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5">
    <border>
      <left/>
      <right/>
      <top/>
      <bottom/>
      <diagonal/>
    </border>
    <border>
      <left/>
      <right/>
      <top style="thin">
        <color indexed="64"/>
      </top>
      <bottom style="double">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9" fillId="0" borderId="0"/>
    <xf numFmtId="0" fontId="11" fillId="0" borderId="0"/>
  </cellStyleXfs>
  <cellXfs count="41">
    <xf numFmtId="0" fontId="0" fillId="0" borderId="0" xfId="0"/>
    <xf numFmtId="0" fontId="2" fillId="0" borderId="0" xfId="0" applyFont="1"/>
    <xf numFmtId="0" fontId="2" fillId="0" borderId="0" xfId="0" applyFont="1" applyAlignment="1">
      <alignment horizontal="center"/>
    </xf>
    <xf numFmtId="0" fontId="3" fillId="0" borderId="0" xfId="0" applyFont="1"/>
    <xf numFmtId="164" fontId="0" fillId="0" borderId="0" xfId="1" applyNumberFormat="1" applyFont="1"/>
    <xf numFmtId="164" fontId="0" fillId="0" borderId="0" xfId="0" applyNumberFormat="1"/>
    <xf numFmtId="10" fontId="0" fillId="0" borderId="0" xfId="2" applyNumberFormat="1" applyFont="1"/>
    <xf numFmtId="43" fontId="0" fillId="0" borderId="0" xfId="3" applyFont="1"/>
    <xf numFmtId="0" fontId="2" fillId="0" borderId="0" xfId="3" applyNumberFormat="1" applyFont="1" applyAlignment="1">
      <alignment horizontal="center"/>
    </xf>
    <xf numFmtId="43" fontId="2" fillId="0" borderId="0" xfId="3" applyFont="1"/>
    <xf numFmtId="0" fontId="0" fillId="0" borderId="0" xfId="3" applyNumberFormat="1" applyFont="1" applyAlignment="1">
      <alignment horizontal="left" indent="2"/>
    </xf>
    <xf numFmtId="165" fontId="0" fillId="0" borderId="0" xfId="3" applyNumberFormat="1" applyFont="1"/>
    <xf numFmtId="165" fontId="0" fillId="0" borderId="0" xfId="0" applyNumberFormat="1"/>
    <xf numFmtId="0" fontId="2" fillId="0" borderId="1" xfId="3" applyNumberFormat="1" applyFont="1" applyBorder="1" applyAlignment="1">
      <alignment horizontal="left"/>
    </xf>
    <xf numFmtId="43" fontId="2" fillId="0" borderId="1" xfId="3" applyFont="1" applyBorder="1"/>
    <xf numFmtId="165" fontId="2" fillId="0" borderId="1" xfId="3" applyNumberFormat="1" applyFont="1" applyBorder="1"/>
    <xf numFmtId="43" fontId="0" fillId="0" borderId="0" xfId="3" applyFont="1" applyAlignment="1">
      <alignment horizontal="left" indent="2"/>
    </xf>
    <xf numFmtId="43" fontId="2" fillId="0" borderId="1" xfId="3" applyFont="1" applyBorder="1" applyAlignment="1">
      <alignment horizontal="left"/>
    </xf>
    <xf numFmtId="43" fontId="2" fillId="0" borderId="1" xfId="3" applyFont="1" applyBorder="1" applyAlignment="1">
      <alignment horizontal="left" indent="2"/>
    </xf>
    <xf numFmtId="43" fontId="5" fillId="0" borderId="0" xfId="3" applyFont="1"/>
    <xf numFmtId="43" fontId="4" fillId="0" borderId="0" xfId="3" applyFont="1" applyAlignment="1">
      <alignment horizontal="left" indent="2"/>
    </xf>
    <xf numFmtId="43" fontId="5" fillId="0" borderId="1" xfId="3" applyFont="1" applyBorder="1"/>
    <xf numFmtId="43" fontId="0" fillId="0" borderId="1" xfId="3" applyFont="1" applyBorder="1"/>
    <xf numFmtId="165" fontId="0" fillId="0" borderId="1" xfId="3" applyNumberFormat="1" applyFont="1" applyBorder="1"/>
    <xf numFmtId="165" fontId="5" fillId="0" borderId="1" xfId="3" applyNumberFormat="1" applyFont="1" applyBorder="1"/>
    <xf numFmtId="43" fontId="6" fillId="0" borderId="0" xfId="4" applyNumberFormat="1" applyAlignment="1" applyProtection="1">
      <alignment horizontal="left" indent="2"/>
    </xf>
    <xf numFmtId="165" fontId="0" fillId="0" borderId="0" xfId="3" applyNumberFormat="1" applyFont="1" applyFill="1"/>
    <xf numFmtId="43" fontId="0" fillId="0" borderId="0" xfId="3" applyFont="1" applyFill="1"/>
    <xf numFmtId="0" fontId="10" fillId="2" borderId="2" xfId="5" applyFont="1" applyFill="1" applyBorder="1" applyAlignment="1">
      <alignment horizontal="center"/>
    </xf>
    <xf numFmtId="0" fontId="10" fillId="0" borderId="3" xfId="5" applyFont="1" applyFill="1" applyBorder="1" applyAlignment="1">
      <alignment wrapText="1"/>
    </xf>
    <xf numFmtId="166" fontId="10" fillId="0" borderId="3" xfId="5" applyNumberFormat="1" applyFont="1" applyFill="1" applyBorder="1" applyAlignment="1">
      <alignment horizontal="right" wrapText="1"/>
    </xf>
    <xf numFmtId="0" fontId="10" fillId="0" borderId="3" xfId="5" applyFont="1" applyFill="1" applyBorder="1" applyAlignment="1">
      <alignment horizontal="right" wrapText="1"/>
    </xf>
    <xf numFmtId="167" fontId="10" fillId="0" borderId="3" xfId="5" applyNumberFormat="1" applyFont="1" applyFill="1" applyBorder="1" applyAlignment="1">
      <alignment horizontal="right" wrapText="1"/>
    </xf>
    <xf numFmtId="0" fontId="9" fillId="0" borderId="0" xfId="5"/>
    <xf numFmtId="0" fontId="12" fillId="2" borderId="2" xfId="6" applyFont="1" applyFill="1" applyBorder="1" applyAlignment="1">
      <alignment horizontal="center"/>
    </xf>
    <xf numFmtId="0" fontId="12" fillId="2" borderId="4" xfId="6" applyFont="1" applyFill="1" applyBorder="1" applyAlignment="1">
      <alignment horizontal="center"/>
    </xf>
    <xf numFmtId="166" fontId="12" fillId="0" borderId="3" xfId="6" applyNumberFormat="1" applyFont="1" applyFill="1" applyBorder="1" applyAlignment="1">
      <alignment horizontal="right" wrapText="1"/>
    </xf>
    <xf numFmtId="0" fontId="12" fillId="0" borderId="3" xfId="6" applyFont="1" applyFill="1" applyBorder="1" applyAlignment="1">
      <alignment wrapText="1"/>
    </xf>
    <xf numFmtId="167" fontId="12" fillId="0" borderId="3" xfId="6" applyNumberFormat="1" applyFont="1" applyFill="1" applyBorder="1" applyAlignment="1">
      <alignment horizontal="right" wrapText="1"/>
    </xf>
    <xf numFmtId="0" fontId="12" fillId="0" borderId="3" xfId="6" applyFont="1" applyFill="1" applyBorder="1" applyAlignment="1">
      <alignment horizontal="right" wrapText="1"/>
    </xf>
    <xf numFmtId="167" fontId="0" fillId="0" borderId="0" xfId="0" applyNumberFormat="1"/>
  </cellXfs>
  <cellStyles count="7">
    <cellStyle name="Comma" xfId="1" builtinId="3"/>
    <cellStyle name="Comma 10" xfId="3"/>
    <cellStyle name="Hyperlink" xfId="4" builtinId="8"/>
    <cellStyle name="Normal" xfId="0" builtinId="0"/>
    <cellStyle name="Normal_Outstanding Series" xfId="6"/>
    <cellStyle name="Normal_Sheet1" xfId="5"/>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Outstanding</a:t>
            </a:r>
            <a:r>
              <a:rPr lang="en-US" sz="1200" baseline="0"/>
              <a:t> Bonds &amp; COPs  FY 2000-2016 ($ billions)</a:t>
            </a:r>
            <a:endParaRPr lang="en-US" sz="1200"/>
          </a:p>
        </c:rich>
      </c:tx>
      <c:overlay val="0"/>
    </c:title>
    <c:autoTitleDeleted val="0"/>
    <c:plotArea>
      <c:layout/>
      <c:barChart>
        <c:barDir val="col"/>
        <c:grouping val="stacked"/>
        <c:varyColors val="0"/>
        <c:ser>
          <c:idx val="1"/>
          <c:order val="0"/>
          <c:tx>
            <c:strRef>
              <c:f>'Outstanding (Fig 2)'!$B$3</c:f>
              <c:strCache>
                <c:ptCount val="1"/>
                <c:pt idx="0">
                  <c:v>VP GO</c:v>
                </c:pt>
              </c:strCache>
            </c:strRef>
          </c:tx>
          <c:spPr>
            <a:solidFill>
              <a:schemeClr val="accent1"/>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2)'!$B$4:$B$20</c:f>
              <c:numCache>
                <c:formatCode>"$"#,##0</c:formatCode>
                <c:ptCount val="17"/>
                <c:pt idx="0">
                  <c:v>6280943263.0699997</c:v>
                </c:pt>
                <c:pt idx="1">
                  <c:v>6543230155.5</c:v>
                </c:pt>
                <c:pt idx="2">
                  <c:v>6788293651.3699999</c:v>
                </c:pt>
                <c:pt idx="3">
                  <c:v>6827544728.1499996</c:v>
                </c:pt>
                <c:pt idx="4">
                  <c:v>7215204277.5500002</c:v>
                </c:pt>
                <c:pt idx="5">
                  <c:v>7575311301.5299997</c:v>
                </c:pt>
                <c:pt idx="6">
                  <c:v>7702642072.3999996</c:v>
                </c:pt>
                <c:pt idx="7">
                  <c:v>8304968946.1000004</c:v>
                </c:pt>
                <c:pt idx="8">
                  <c:v>9003114410.3500004</c:v>
                </c:pt>
                <c:pt idx="9">
                  <c:v>9831964832.5499992</c:v>
                </c:pt>
                <c:pt idx="10">
                  <c:v>10410327276.77</c:v>
                </c:pt>
                <c:pt idx="11">
                  <c:v>10763996170.030001</c:v>
                </c:pt>
                <c:pt idx="12">
                  <c:v>10980895035.190001</c:v>
                </c:pt>
                <c:pt idx="13">
                  <c:v>10980397782.93</c:v>
                </c:pt>
                <c:pt idx="14">
                  <c:v>11433123783.65</c:v>
                </c:pt>
                <c:pt idx="15">
                  <c:v>11357937219.91</c:v>
                </c:pt>
                <c:pt idx="16">
                  <c:v>11584575142.790001</c:v>
                </c:pt>
              </c:numCache>
            </c:numRef>
          </c:val>
        </c:ser>
        <c:ser>
          <c:idx val="2"/>
          <c:order val="1"/>
          <c:tx>
            <c:strRef>
              <c:f>'Outstanding (Fig 2)'!$C$3</c:f>
              <c:strCache>
                <c:ptCount val="1"/>
                <c:pt idx="0">
                  <c:v>MVFT GO</c:v>
                </c:pt>
              </c:strCache>
            </c:strRef>
          </c:tx>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2)'!$C$4:$C$20</c:f>
              <c:numCache>
                <c:formatCode>"$"#,##0</c:formatCode>
                <c:ptCount val="17"/>
                <c:pt idx="0">
                  <c:v>997215000</c:v>
                </c:pt>
                <c:pt idx="1">
                  <c:v>1135885000</c:v>
                </c:pt>
                <c:pt idx="2">
                  <c:v>1395980000</c:v>
                </c:pt>
                <c:pt idx="3">
                  <c:v>1720296935.45</c:v>
                </c:pt>
                <c:pt idx="4">
                  <c:v>2113536135.55</c:v>
                </c:pt>
                <c:pt idx="5">
                  <c:v>2404758801.4499998</c:v>
                </c:pt>
                <c:pt idx="6">
                  <c:v>2881445657.4499998</c:v>
                </c:pt>
                <c:pt idx="7">
                  <c:v>3368311633.9000001</c:v>
                </c:pt>
                <c:pt idx="8">
                  <c:v>4004259674.4000001</c:v>
                </c:pt>
                <c:pt idx="9">
                  <c:v>4285988810.0999999</c:v>
                </c:pt>
                <c:pt idx="10">
                  <c:v>6189623827.5500002</c:v>
                </c:pt>
                <c:pt idx="11">
                  <c:v>6004454495.25</c:v>
                </c:pt>
                <c:pt idx="12">
                  <c:v>6353055881.3000002</c:v>
                </c:pt>
                <c:pt idx="13">
                  <c:v>6712006136.6499996</c:v>
                </c:pt>
                <c:pt idx="14">
                  <c:v>7010288596.0500002</c:v>
                </c:pt>
                <c:pt idx="15">
                  <c:v>6889515602.8500004</c:v>
                </c:pt>
                <c:pt idx="16">
                  <c:v>7015091110.1000004</c:v>
                </c:pt>
              </c:numCache>
            </c:numRef>
          </c:val>
        </c:ser>
        <c:ser>
          <c:idx val="3"/>
          <c:order val="2"/>
          <c:tx>
            <c:strRef>
              <c:f>'Outstanding (Fig 2)'!$D$3</c:f>
              <c:strCache>
                <c:ptCount val="1"/>
                <c:pt idx="0">
                  <c:v>Triple Pledge</c:v>
                </c:pt>
              </c:strCache>
            </c:strRef>
          </c:tx>
          <c:spPr>
            <a:solidFill>
              <a:schemeClr val="accent5"/>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2)'!$D$4:$D$20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518775000</c:v>
                </c:pt>
                <c:pt idx="14">
                  <c:v>518775000</c:v>
                </c:pt>
                <c:pt idx="15">
                  <c:v>518775000</c:v>
                </c:pt>
                <c:pt idx="16">
                  <c:v>518775000</c:v>
                </c:pt>
              </c:numCache>
            </c:numRef>
          </c:val>
        </c:ser>
        <c:ser>
          <c:idx val="4"/>
          <c:order val="3"/>
          <c:tx>
            <c:strRef>
              <c:f>'Outstanding (Fig 2)'!$E$3</c:f>
              <c:strCache>
                <c:ptCount val="1"/>
                <c:pt idx="0">
                  <c:v>GARVEEs</c:v>
                </c:pt>
              </c:strCache>
            </c:strRef>
          </c:tx>
          <c:spPr>
            <a:solidFill>
              <a:schemeClr val="accent6"/>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2)'!$E$4:$E$20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500400000</c:v>
                </c:pt>
                <c:pt idx="14">
                  <c:v>786315000</c:v>
                </c:pt>
                <c:pt idx="15">
                  <c:v>786315000</c:v>
                </c:pt>
                <c:pt idx="16">
                  <c:v>723715000</c:v>
                </c:pt>
              </c:numCache>
            </c:numRef>
          </c:val>
        </c:ser>
        <c:ser>
          <c:idx val="5"/>
          <c:order val="4"/>
          <c:tx>
            <c:strRef>
              <c:f>'Outstanding (Fig 2)'!$F$3</c:f>
              <c:strCache>
                <c:ptCount val="1"/>
                <c:pt idx="0">
                  <c:v>TIFIA</c:v>
                </c:pt>
              </c:strCache>
            </c:strRef>
          </c:tx>
          <c:spPr>
            <a:solidFill>
              <a:schemeClr val="accent2"/>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2)'!$F$4:$F$20</c:f>
              <c:numCache>
                <c:formatCode>"$"#,##0</c:formatCode>
                <c:ptCount val="17"/>
                <c:pt idx="15">
                  <c:v>195199364</c:v>
                </c:pt>
                <c:pt idx="16">
                  <c:v>310000000</c:v>
                </c:pt>
              </c:numCache>
            </c:numRef>
          </c:val>
        </c:ser>
        <c:ser>
          <c:idx val="6"/>
          <c:order val="5"/>
          <c:tx>
            <c:strRef>
              <c:f>'Outstanding (Fig 2)'!$G$3</c:f>
              <c:strCache>
                <c:ptCount val="1"/>
                <c:pt idx="0">
                  <c:v>State COPs</c:v>
                </c:pt>
              </c:strCache>
            </c:strRef>
          </c:tx>
          <c:spPr>
            <a:solidFill>
              <a:schemeClr val="accent4"/>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2)'!$G$4:$G$20</c:f>
              <c:numCache>
                <c:formatCode>"$"#,##0</c:formatCode>
                <c:ptCount val="17"/>
                <c:pt idx="0">
                  <c:v>458068129</c:v>
                </c:pt>
                <c:pt idx="1">
                  <c:v>478253436</c:v>
                </c:pt>
                <c:pt idx="2">
                  <c:v>469682203</c:v>
                </c:pt>
                <c:pt idx="3">
                  <c:v>505860534</c:v>
                </c:pt>
                <c:pt idx="4">
                  <c:v>499120358</c:v>
                </c:pt>
                <c:pt idx="5">
                  <c:v>538119153</c:v>
                </c:pt>
                <c:pt idx="6">
                  <c:v>546043713</c:v>
                </c:pt>
                <c:pt idx="7">
                  <c:v>597847789</c:v>
                </c:pt>
                <c:pt idx="8">
                  <c:v>609799195</c:v>
                </c:pt>
                <c:pt idx="9">
                  <c:v>659398859</c:v>
                </c:pt>
                <c:pt idx="10">
                  <c:v>692605356</c:v>
                </c:pt>
                <c:pt idx="11">
                  <c:v>510712118</c:v>
                </c:pt>
                <c:pt idx="12">
                  <c:v>490121852</c:v>
                </c:pt>
                <c:pt idx="13">
                  <c:v>593757473.5201</c:v>
                </c:pt>
                <c:pt idx="14">
                  <c:v>560208470.40999997</c:v>
                </c:pt>
                <c:pt idx="15">
                  <c:v>563411718</c:v>
                </c:pt>
                <c:pt idx="16">
                  <c:v>578052977.33800006</c:v>
                </c:pt>
              </c:numCache>
            </c:numRef>
          </c:val>
        </c:ser>
        <c:dLbls>
          <c:showLegendKey val="0"/>
          <c:showVal val="0"/>
          <c:showCatName val="0"/>
          <c:showSerName val="0"/>
          <c:showPercent val="0"/>
          <c:showBubbleSize val="0"/>
        </c:dLbls>
        <c:gapWidth val="100"/>
        <c:overlap val="100"/>
        <c:axId val="537650648"/>
        <c:axId val="537643592"/>
      </c:barChart>
      <c:catAx>
        <c:axId val="537650648"/>
        <c:scaling>
          <c:orientation val="minMax"/>
        </c:scaling>
        <c:delete val="0"/>
        <c:axPos val="b"/>
        <c:numFmt formatCode="General" sourceLinked="1"/>
        <c:majorTickMark val="none"/>
        <c:minorTickMark val="none"/>
        <c:tickLblPos val="nextTo"/>
        <c:crossAx val="537643592"/>
        <c:crosses val="autoZero"/>
        <c:auto val="1"/>
        <c:lblAlgn val="ctr"/>
        <c:lblOffset val="100"/>
        <c:noMultiLvlLbl val="0"/>
      </c:catAx>
      <c:valAx>
        <c:axId val="537643592"/>
        <c:scaling>
          <c:orientation val="minMax"/>
          <c:max val="22000000000"/>
          <c:min val="0"/>
        </c:scaling>
        <c:delete val="0"/>
        <c:axPos val="l"/>
        <c:majorGridlines/>
        <c:numFmt formatCode="&quot;$&quot;#,##0" sourceLinked="0"/>
        <c:majorTickMark val="none"/>
        <c:minorTickMark val="none"/>
        <c:tickLblPos val="nextTo"/>
        <c:spPr>
          <a:ln w="9525">
            <a:noFill/>
          </a:ln>
        </c:spPr>
        <c:crossAx val="537650648"/>
        <c:crosses val="autoZero"/>
        <c:crossBetween val="between"/>
        <c:dispUnits>
          <c:builtInUnit val="billions"/>
        </c:dispUnits>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Bond and COP Issuance FY 2000-2016 ($</a:t>
            </a:r>
            <a:r>
              <a:rPr lang="en-US" sz="1200" baseline="0"/>
              <a:t> Millions)</a:t>
            </a:r>
            <a:endParaRPr lang="en-US" sz="1200"/>
          </a:p>
        </c:rich>
      </c:tx>
      <c:overlay val="0"/>
    </c:title>
    <c:autoTitleDeleted val="0"/>
    <c:plotArea>
      <c:layout/>
      <c:barChart>
        <c:barDir val="col"/>
        <c:grouping val="stacked"/>
        <c:varyColors val="0"/>
        <c:ser>
          <c:idx val="0"/>
          <c:order val="0"/>
          <c:tx>
            <c:strRef>
              <c:f>'New Money Issuance (Fig 3)'!$B$2</c:f>
              <c:strCache>
                <c:ptCount val="1"/>
                <c:pt idx="0">
                  <c:v>VP GO</c:v>
                </c:pt>
              </c:strCache>
            </c:strRef>
          </c:tx>
          <c:spPr>
            <a:solidFill>
              <a:schemeClr val="accent1"/>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3)'!$B$3:$B$19</c:f>
              <c:numCache>
                <c:formatCode>"$"#,##0</c:formatCode>
                <c:ptCount val="17"/>
                <c:pt idx="0">
                  <c:v>748252818.70000005</c:v>
                </c:pt>
                <c:pt idx="1">
                  <c:v>601370000</c:v>
                </c:pt>
                <c:pt idx="2">
                  <c:v>591420000</c:v>
                </c:pt>
                <c:pt idx="3">
                  <c:v>374455000</c:v>
                </c:pt>
                <c:pt idx="4">
                  <c:v>708825000</c:v>
                </c:pt>
                <c:pt idx="5">
                  <c:v>715195000</c:v>
                </c:pt>
                <c:pt idx="6">
                  <c:v>530090000</c:v>
                </c:pt>
                <c:pt idx="7">
                  <c:v>1022770000</c:v>
                </c:pt>
                <c:pt idx="8">
                  <c:v>1129150000</c:v>
                </c:pt>
                <c:pt idx="9">
                  <c:v>1274475000</c:v>
                </c:pt>
                <c:pt idx="10">
                  <c:v>1081625000</c:v>
                </c:pt>
                <c:pt idx="11">
                  <c:v>917835000</c:v>
                </c:pt>
                <c:pt idx="12">
                  <c:v>781145000</c:v>
                </c:pt>
                <c:pt idx="13">
                  <c:v>549830000</c:v>
                </c:pt>
                <c:pt idx="14">
                  <c:v>1023685000</c:v>
                </c:pt>
                <c:pt idx="15">
                  <c:v>653750000</c:v>
                </c:pt>
                <c:pt idx="16">
                  <c:v>881975000</c:v>
                </c:pt>
              </c:numCache>
            </c:numRef>
          </c:val>
        </c:ser>
        <c:ser>
          <c:idx val="1"/>
          <c:order val="1"/>
          <c:tx>
            <c:strRef>
              <c:f>'New Money Issuance (Fig 3)'!$C$2</c:f>
              <c:strCache>
                <c:ptCount val="1"/>
                <c:pt idx="0">
                  <c:v>MVFT GO</c:v>
                </c:pt>
              </c:strCache>
            </c:strRef>
          </c:tx>
          <c:spPr>
            <a:solidFill>
              <a:schemeClr val="accent3"/>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3)'!$C$3:$C$19</c:f>
              <c:numCache>
                <c:formatCode>"$"#,##0</c:formatCode>
                <c:ptCount val="17"/>
                <c:pt idx="0">
                  <c:v>27000000</c:v>
                </c:pt>
                <c:pt idx="1">
                  <c:v>206545000</c:v>
                </c:pt>
                <c:pt idx="2">
                  <c:v>338075000</c:v>
                </c:pt>
                <c:pt idx="3">
                  <c:v>401031935.44999999</c:v>
                </c:pt>
                <c:pt idx="4">
                  <c:v>458834200.10000002</c:v>
                </c:pt>
                <c:pt idx="5">
                  <c:v>368702665.89999998</c:v>
                </c:pt>
                <c:pt idx="6">
                  <c:v>567001856</c:v>
                </c:pt>
                <c:pt idx="7">
                  <c:v>594590976.45000005</c:v>
                </c:pt>
                <c:pt idx="8">
                  <c:v>762000000</c:v>
                </c:pt>
                <c:pt idx="9">
                  <c:v>428225000</c:v>
                </c:pt>
                <c:pt idx="10">
                  <c:v>1030410000</c:v>
                </c:pt>
                <c:pt idx="11">
                  <c:v>1030410000</c:v>
                </c:pt>
                <c:pt idx="12">
                  <c:v>528790000</c:v>
                </c:pt>
                <c:pt idx="13">
                  <c:v>542350000</c:v>
                </c:pt>
                <c:pt idx="14">
                  <c:v>542180000</c:v>
                </c:pt>
                <c:pt idx="15">
                  <c:v>199920000</c:v>
                </c:pt>
                <c:pt idx="16">
                  <c:v>391610000</c:v>
                </c:pt>
              </c:numCache>
            </c:numRef>
          </c:val>
        </c:ser>
        <c:ser>
          <c:idx val="2"/>
          <c:order val="2"/>
          <c:tx>
            <c:strRef>
              <c:f>'New Money Issuance (Fig 3)'!$D$2</c:f>
              <c:strCache>
                <c:ptCount val="1"/>
                <c:pt idx="0">
                  <c:v>Triple Pledge</c:v>
                </c:pt>
              </c:strCache>
            </c:strRef>
          </c:tx>
          <c:spPr>
            <a:solidFill>
              <a:schemeClr val="accent5"/>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3)'!$D$3:$D$19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0</c:v>
                </c:pt>
                <c:pt idx="14">
                  <c:v>0</c:v>
                </c:pt>
                <c:pt idx="15">
                  <c:v>0</c:v>
                </c:pt>
                <c:pt idx="16">
                  <c:v>0</c:v>
                </c:pt>
              </c:numCache>
            </c:numRef>
          </c:val>
        </c:ser>
        <c:ser>
          <c:idx val="3"/>
          <c:order val="3"/>
          <c:tx>
            <c:strRef>
              <c:f>'New Money Issuance (Fig 3)'!$E$2</c:f>
              <c:strCache>
                <c:ptCount val="1"/>
                <c:pt idx="0">
                  <c:v>GARVEEs</c:v>
                </c:pt>
              </c:strCache>
            </c:strRef>
          </c:tx>
          <c:spPr>
            <a:solidFill>
              <a:schemeClr val="accent6"/>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3)'!$E$3:$E$19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0</c:v>
                </c:pt>
                <c:pt idx="14">
                  <c:v>285915000</c:v>
                </c:pt>
                <c:pt idx="15">
                  <c:v>0</c:v>
                </c:pt>
                <c:pt idx="16">
                  <c:v>0</c:v>
                </c:pt>
              </c:numCache>
            </c:numRef>
          </c:val>
        </c:ser>
        <c:ser>
          <c:idx val="4"/>
          <c:order val="4"/>
          <c:tx>
            <c:strRef>
              <c:f>'New Money Issuance (Fig 3)'!$F$2</c:f>
              <c:strCache>
                <c:ptCount val="1"/>
                <c:pt idx="0">
                  <c:v>TIFIA</c:v>
                </c:pt>
              </c:strCache>
            </c:strRef>
          </c:tx>
          <c:spPr>
            <a:solidFill>
              <a:schemeClr val="accent2"/>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3)'!$F$3:$F$19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195199364</c:v>
                </c:pt>
                <c:pt idx="16">
                  <c:v>104800636</c:v>
                </c:pt>
              </c:numCache>
            </c:numRef>
          </c:val>
        </c:ser>
        <c:ser>
          <c:idx val="5"/>
          <c:order val="5"/>
          <c:tx>
            <c:strRef>
              <c:f>'New Money Issuance (Fig 3)'!$G$2</c:f>
              <c:strCache>
                <c:ptCount val="1"/>
                <c:pt idx="0">
                  <c:v>State COPs</c:v>
                </c:pt>
              </c:strCache>
            </c:strRef>
          </c:tx>
          <c:spPr>
            <a:solidFill>
              <a:srgbClr val="8064A2"/>
            </a:solidFill>
          </c:spPr>
          <c:invertIfNegative val="0"/>
          <c:val>
            <c:numRef>
              <c:f>'New Money Issuance (Fig 3)'!$G$3:$G$19</c:f>
              <c:numCache>
                <c:formatCode>"$"#,##0</c:formatCode>
                <c:ptCount val="17"/>
                <c:pt idx="0">
                  <c:v>235318185.93000001</c:v>
                </c:pt>
                <c:pt idx="1">
                  <c:v>98964265.260000005</c:v>
                </c:pt>
                <c:pt idx="2">
                  <c:v>30535544.879999999</c:v>
                </c:pt>
                <c:pt idx="3">
                  <c:v>104802035.58</c:v>
                </c:pt>
                <c:pt idx="4">
                  <c:v>31095537.530000001</c:v>
                </c:pt>
                <c:pt idx="5">
                  <c:v>83728383.450000003</c:v>
                </c:pt>
                <c:pt idx="6">
                  <c:v>66919750.100000001</c:v>
                </c:pt>
                <c:pt idx="7">
                  <c:v>107971301.83</c:v>
                </c:pt>
                <c:pt idx="8">
                  <c:v>69524190.06189999</c:v>
                </c:pt>
                <c:pt idx="9">
                  <c:v>125557650.58</c:v>
                </c:pt>
                <c:pt idx="10">
                  <c:v>154511838.69999999</c:v>
                </c:pt>
                <c:pt idx="11">
                  <c:v>78202852.069999993</c:v>
                </c:pt>
                <c:pt idx="12">
                  <c:v>67688982.719999999</c:v>
                </c:pt>
                <c:pt idx="13">
                  <c:v>198607715.70999998</c:v>
                </c:pt>
                <c:pt idx="14">
                  <c:v>38201723.93</c:v>
                </c:pt>
                <c:pt idx="15">
                  <c:v>80058283.25</c:v>
                </c:pt>
                <c:pt idx="16">
                  <c:v>241736162.49000001</c:v>
                </c:pt>
              </c:numCache>
            </c:numRef>
          </c:val>
        </c:ser>
        <c:dLbls>
          <c:showLegendKey val="0"/>
          <c:showVal val="0"/>
          <c:showCatName val="0"/>
          <c:showSerName val="0"/>
          <c:showPercent val="0"/>
          <c:showBubbleSize val="0"/>
        </c:dLbls>
        <c:gapWidth val="75"/>
        <c:overlap val="100"/>
        <c:axId val="537645160"/>
        <c:axId val="537645552"/>
      </c:barChart>
      <c:catAx>
        <c:axId val="537645160"/>
        <c:scaling>
          <c:orientation val="minMax"/>
        </c:scaling>
        <c:delete val="0"/>
        <c:axPos val="b"/>
        <c:numFmt formatCode="General" sourceLinked="1"/>
        <c:majorTickMark val="none"/>
        <c:minorTickMark val="none"/>
        <c:tickLblPos val="nextTo"/>
        <c:txPr>
          <a:bodyPr rot="-2160000"/>
          <a:lstStyle/>
          <a:p>
            <a:pPr>
              <a:defRPr/>
            </a:pPr>
            <a:endParaRPr lang="en-US"/>
          </a:p>
        </c:txPr>
        <c:crossAx val="537645552"/>
        <c:crosses val="autoZero"/>
        <c:auto val="1"/>
        <c:lblAlgn val="ctr"/>
        <c:lblOffset val="100"/>
        <c:noMultiLvlLbl val="0"/>
      </c:catAx>
      <c:valAx>
        <c:axId val="537645552"/>
        <c:scaling>
          <c:orientation val="minMax"/>
        </c:scaling>
        <c:delete val="0"/>
        <c:axPos val="l"/>
        <c:majorGridlines/>
        <c:numFmt formatCode="&quot;$&quot;#,##0" sourceLinked="1"/>
        <c:majorTickMark val="none"/>
        <c:minorTickMark val="none"/>
        <c:tickLblPos val="nextTo"/>
        <c:spPr>
          <a:ln w="9525">
            <a:noFill/>
          </a:ln>
        </c:spPr>
        <c:crossAx val="537645160"/>
        <c:crosses val="autoZero"/>
        <c:crossBetween val="between"/>
        <c:dispUnits>
          <c:builtInUnit val="millions"/>
        </c:dispUnits>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Paid FY 2000-2016 ($ millions)</a:t>
            </a:r>
          </a:p>
        </c:rich>
      </c:tx>
      <c:layout/>
      <c:overlay val="0"/>
    </c:title>
    <c:autoTitleDeleted val="0"/>
    <c:plotArea>
      <c:layout/>
      <c:barChart>
        <c:barDir val="col"/>
        <c:grouping val="stacked"/>
        <c:varyColors val="0"/>
        <c:ser>
          <c:idx val="4"/>
          <c:order val="0"/>
          <c:tx>
            <c:strRef>
              <c:f>'Debt Service Paid (Fig 4,5)'!$B$2</c:f>
              <c:strCache>
                <c:ptCount val="1"/>
                <c:pt idx="0">
                  <c:v>VP GO</c:v>
                </c:pt>
              </c:strCache>
            </c:strRef>
          </c:tx>
          <c:spPr>
            <a:solidFill>
              <a:schemeClr val="accent1"/>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4,5)'!$B$3:$B$19</c:f>
              <c:numCache>
                <c:formatCode>"$"#,##0</c:formatCode>
                <c:ptCount val="17"/>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1053379180.2981999</c:v>
                </c:pt>
                <c:pt idx="14">
                  <c:v>1087877046.0599999</c:v>
                </c:pt>
                <c:pt idx="15">
                  <c:v>1154461018.73</c:v>
                </c:pt>
                <c:pt idx="16">
                  <c:v>1178368285.2</c:v>
                </c:pt>
              </c:numCache>
            </c:numRef>
          </c:val>
        </c:ser>
        <c:ser>
          <c:idx val="5"/>
          <c:order val="1"/>
          <c:tx>
            <c:strRef>
              <c:f>'Debt Service Paid (Fig 4,5)'!$C$2</c:f>
              <c:strCache>
                <c:ptCount val="1"/>
                <c:pt idx="0">
                  <c:v>MVFT</c:v>
                </c:pt>
              </c:strCache>
            </c:strRef>
          </c:tx>
          <c:spPr>
            <a:solidFill>
              <a:schemeClr val="accent3"/>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4,5)'!$C$3:$C$19</c:f>
              <c:numCache>
                <c:formatCode>"$"#,##0</c:formatCode>
                <c:ptCount val="17"/>
                <c:pt idx="0">
                  <c:v>121875827.06999999</c:v>
                </c:pt>
                <c:pt idx="1">
                  <c:v>123193881.76000001</c:v>
                </c:pt>
                <c:pt idx="2">
                  <c:v>136442538.30000001</c:v>
                </c:pt>
                <c:pt idx="3">
                  <c:v>150573691.56999999</c:v>
                </c:pt>
                <c:pt idx="4">
                  <c:v>149437369.68000001</c:v>
                </c:pt>
                <c:pt idx="5">
                  <c:v>166686142.94999999</c:v>
                </c:pt>
                <c:pt idx="6">
                  <c:v>182838933.19999999</c:v>
                </c:pt>
                <c:pt idx="7">
                  <c:v>215643429.94</c:v>
                </c:pt>
                <c:pt idx="8">
                  <c:v>260963798.31</c:v>
                </c:pt>
                <c:pt idx="9">
                  <c:v>318691322.81</c:v>
                </c:pt>
                <c:pt idx="10">
                  <c:v>354069396.69999999</c:v>
                </c:pt>
                <c:pt idx="11">
                  <c:v>421626118.92000002</c:v>
                </c:pt>
                <c:pt idx="12">
                  <c:v>442943500.91000003</c:v>
                </c:pt>
                <c:pt idx="13">
                  <c:v>465751897.38999999</c:v>
                </c:pt>
                <c:pt idx="14">
                  <c:v>544219738.94000006</c:v>
                </c:pt>
                <c:pt idx="15">
                  <c:v>570937831.15999997</c:v>
                </c:pt>
                <c:pt idx="16">
                  <c:v>594503126.12</c:v>
                </c:pt>
              </c:numCache>
            </c:numRef>
          </c:val>
        </c:ser>
        <c:ser>
          <c:idx val="3"/>
          <c:order val="2"/>
          <c:tx>
            <c:strRef>
              <c:f>'Debt Service Paid (Fig 4,5)'!$E$2</c:f>
              <c:strCache>
                <c:ptCount val="1"/>
                <c:pt idx="0">
                  <c:v>Triple Pledge</c:v>
                </c:pt>
              </c:strCache>
            </c:strRef>
          </c:tx>
          <c:spPr>
            <a:solidFill>
              <a:schemeClr val="accent5"/>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4,5)'!$E$3:$E$19</c:f>
              <c:numCache>
                <c:formatCode>"$"#,##0</c:formatCode>
                <c:ptCount val="17"/>
                <c:pt idx="12">
                  <c:v>15253527.01</c:v>
                </c:pt>
                <c:pt idx="13">
                  <c:v>26024975</c:v>
                </c:pt>
                <c:pt idx="14">
                  <c:v>26024975</c:v>
                </c:pt>
                <c:pt idx="15">
                  <c:v>26024975</c:v>
                </c:pt>
                <c:pt idx="16">
                  <c:v>26024975</c:v>
                </c:pt>
              </c:numCache>
            </c:numRef>
          </c:val>
        </c:ser>
        <c:ser>
          <c:idx val="0"/>
          <c:order val="3"/>
          <c:tx>
            <c:strRef>
              <c:f>'Debt Service Paid (Fig 4,5)'!$F$2</c:f>
              <c:strCache>
                <c:ptCount val="1"/>
                <c:pt idx="0">
                  <c:v>GARVEEs</c:v>
                </c:pt>
              </c:strCache>
            </c:strRef>
          </c:tx>
          <c:spPr>
            <a:solidFill>
              <a:schemeClr val="accent6"/>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4,5)'!$F$3:$F$19</c:f>
              <c:numCache>
                <c:formatCode>"$"#,##0</c:formatCode>
                <c:ptCount val="17"/>
                <c:pt idx="13">
                  <c:v>18282055.559999999</c:v>
                </c:pt>
                <c:pt idx="14">
                  <c:v>30817141.460000001</c:v>
                </c:pt>
                <c:pt idx="15">
                  <c:v>39095675</c:v>
                </c:pt>
                <c:pt idx="16">
                  <c:v>100144175</c:v>
                </c:pt>
              </c:numCache>
            </c:numRef>
          </c:val>
        </c:ser>
        <c:ser>
          <c:idx val="2"/>
          <c:order val="4"/>
          <c:tx>
            <c:strRef>
              <c:f>'Debt Service Paid (Fig 4,5)'!$D$2</c:f>
              <c:strCache>
                <c:ptCount val="1"/>
                <c:pt idx="0">
                  <c:v>TIFIA</c:v>
                </c:pt>
              </c:strCache>
            </c:strRef>
          </c:tx>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4,5)'!$D$3:$D$19</c:f>
              <c:numCache>
                <c:formatCode>"$"#,##0</c:formatCode>
                <c:ptCount val="17"/>
              </c:numCache>
            </c:numRef>
          </c:val>
        </c:ser>
        <c:ser>
          <c:idx val="6"/>
          <c:order val="5"/>
          <c:tx>
            <c:strRef>
              <c:f>'Debt Service Paid (Fig 4,5)'!$G$2</c:f>
              <c:strCache>
                <c:ptCount val="1"/>
                <c:pt idx="0">
                  <c:v>State COPs</c:v>
                </c:pt>
              </c:strCache>
            </c:strRef>
          </c:tx>
          <c:spPr>
            <a:solidFill>
              <a:schemeClr val="accent4"/>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4,5)'!$G$3:$G$19</c:f>
              <c:numCache>
                <c:formatCode>"$"#,##0</c:formatCode>
                <c:ptCount val="17"/>
                <c:pt idx="0">
                  <c:v>50984601.289999999</c:v>
                </c:pt>
                <c:pt idx="1">
                  <c:v>53442596.219999999</c:v>
                </c:pt>
                <c:pt idx="2">
                  <c:v>59999242.950000003</c:v>
                </c:pt>
                <c:pt idx="3">
                  <c:v>60421663.700000003</c:v>
                </c:pt>
                <c:pt idx="4">
                  <c:v>62118223.560000002</c:v>
                </c:pt>
                <c:pt idx="5">
                  <c:v>69474117.870000005</c:v>
                </c:pt>
                <c:pt idx="6">
                  <c:v>70750956.75</c:v>
                </c:pt>
                <c:pt idx="7">
                  <c:v>77296084.019999996</c:v>
                </c:pt>
                <c:pt idx="8">
                  <c:v>84604174.769999996</c:v>
                </c:pt>
                <c:pt idx="9">
                  <c:v>101694647.491</c:v>
                </c:pt>
                <c:pt idx="10">
                  <c:v>110399953.45469999</c:v>
                </c:pt>
                <c:pt idx="11">
                  <c:v>81436342.444999993</c:v>
                </c:pt>
                <c:pt idx="12">
                  <c:v>79705772.044699997</c:v>
                </c:pt>
                <c:pt idx="13">
                  <c:v>85061216.382200003</c:v>
                </c:pt>
                <c:pt idx="14">
                  <c:v>93704015.001900002</c:v>
                </c:pt>
                <c:pt idx="15">
                  <c:v>98593253.105499998</c:v>
                </c:pt>
                <c:pt idx="16">
                  <c:v>102854798.34900001</c:v>
                </c:pt>
              </c:numCache>
            </c:numRef>
          </c:val>
        </c:ser>
        <c:dLbls>
          <c:showLegendKey val="0"/>
          <c:showVal val="0"/>
          <c:showCatName val="0"/>
          <c:showSerName val="0"/>
          <c:showPercent val="0"/>
          <c:showBubbleSize val="0"/>
        </c:dLbls>
        <c:gapWidth val="75"/>
        <c:overlap val="100"/>
        <c:axId val="537645944"/>
        <c:axId val="537644768"/>
      </c:barChart>
      <c:catAx>
        <c:axId val="537645944"/>
        <c:scaling>
          <c:orientation val="minMax"/>
        </c:scaling>
        <c:delete val="0"/>
        <c:axPos val="b"/>
        <c:numFmt formatCode="General" sourceLinked="1"/>
        <c:majorTickMark val="none"/>
        <c:minorTickMark val="none"/>
        <c:tickLblPos val="nextTo"/>
        <c:crossAx val="537644768"/>
        <c:crosses val="autoZero"/>
        <c:auto val="1"/>
        <c:lblAlgn val="ctr"/>
        <c:lblOffset val="100"/>
        <c:noMultiLvlLbl val="0"/>
      </c:catAx>
      <c:valAx>
        <c:axId val="537644768"/>
        <c:scaling>
          <c:orientation val="minMax"/>
        </c:scaling>
        <c:delete val="0"/>
        <c:axPos val="l"/>
        <c:majorGridlines/>
        <c:numFmt formatCode="&quot;$&quot;#,##0" sourceLinked="1"/>
        <c:majorTickMark val="none"/>
        <c:minorTickMark val="none"/>
        <c:tickLblPos val="nextTo"/>
        <c:spPr>
          <a:ln w="9525">
            <a:noFill/>
          </a:ln>
        </c:spPr>
        <c:crossAx val="537645944"/>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Debt Service Due on Bonds and State COPs by Fiscal year ($ millions)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'Debt Service Due (Fig 4,5)'!$B$2</c:f>
              <c:strCache>
                <c:ptCount val="1"/>
                <c:pt idx="0">
                  <c:v>VP GO</c:v>
                </c:pt>
              </c:strCache>
            </c:strRef>
          </c:tx>
          <c:spPr>
            <a:solidFill>
              <a:schemeClr val="accent1"/>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4,5)'!$B$3:$B$38</c:f>
              <c:numCache>
                <c:formatCode>"$"#,##0</c:formatCode>
                <c:ptCount val="36"/>
                <c:pt idx="0">
                  <c:v>1178368285.2</c:v>
                </c:pt>
                <c:pt idx="1">
                  <c:v>1222674790.77</c:v>
                </c:pt>
                <c:pt idx="2">
                  <c:v>1178130647.26</c:v>
                </c:pt>
                <c:pt idx="3">
                  <c:v>1137395140.26</c:v>
                </c:pt>
                <c:pt idx="4">
                  <c:v>1107279878.51</c:v>
                </c:pt>
                <c:pt idx="5">
                  <c:v>1044286503.51</c:v>
                </c:pt>
                <c:pt idx="6">
                  <c:v>990627157.25999999</c:v>
                </c:pt>
                <c:pt idx="7">
                  <c:v>968222239.25999999</c:v>
                </c:pt>
                <c:pt idx="8">
                  <c:v>942659644.75999999</c:v>
                </c:pt>
                <c:pt idx="9">
                  <c:v>894823096.25999999</c:v>
                </c:pt>
                <c:pt idx="10">
                  <c:v>860374538.25999999</c:v>
                </c:pt>
                <c:pt idx="11">
                  <c:v>819265731.25999999</c:v>
                </c:pt>
                <c:pt idx="12">
                  <c:v>778158918.75999999</c:v>
                </c:pt>
                <c:pt idx="13">
                  <c:v>754425668.75999999</c:v>
                </c:pt>
                <c:pt idx="14">
                  <c:v>713192962.50999999</c:v>
                </c:pt>
                <c:pt idx="15">
                  <c:v>666572531.25999999</c:v>
                </c:pt>
                <c:pt idx="16">
                  <c:v>631323706.25999999</c:v>
                </c:pt>
                <c:pt idx="17">
                  <c:v>582025268.75999999</c:v>
                </c:pt>
                <c:pt idx="18">
                  <c:v>492265581.25999999</c:v>
                </c:pt>
                <c:pt idx="19">
                  <c:v>405458893.75999999</c:v>
                </c:pt>
                <c:pt idx="20">
                  <c:v>329559253.13</c:v>
                </c:pt>
                <c:pt idx="21">
                  <c:v>265649025</c:v>
                </c:pt>
                <c:pt idx="22">
                  <c:v>212597700</c:v>
                </c:pt>
                <c:pt idx="23">
                  <c:v>177151375</c:v>
                </c:pt>
                <c:pt idx="24">
                  <c:v>105943656.25</c:v>
                </c:pt>
                <c:pt idx="25">
                  <c:v>61216781.25</c:v>
                </c:pt>
                <c:pt idx="26">
                  <c:v>0</c:v>
                </c:pt>
                <c:pt idx="27">
                  <c:v>0</c:v>
                </c:pt>
                <c:pt idx="28">
                  <c:v>0</c:v>
                </c:pt>
                <c:pt idx="29">
                  <c:v>0</c:v>
                </c:pt>
                <c:pt idx="30">
                  <c:v>0</c:v>
                </c:pt>
                <c:pt idx="31">
                  <c:v>0</c:v>
                </c:pt>
                <c:pt idx="32">
                  <c:v>0</c:v>
                </c:pt>
                <c:pt idx="33">
                  <c:v>0</c:v>
                </c:pt>
                <c:pt idx="34">
                  <c:v>0</c:v>
                </c:pt>
                <c:pt idx="35">
                  <c:v>0</c:v>
                </c:pt>
              </c:numCache>
            </c:numRef>
          </c:val>
        </c:ser>
        <c:ser>
          <c:idx val="1"/>
          <c:order val="1"/>
          <c:tx>
            <c:strRef>
              <c:f>'Debt Service Due (Fig 4,5)'!$C$2</c:f>
              <c:strCache>
                <c:ptCount val="1"/>
                <c:pt idx="0">
                  <c:v>MVFT</c:v>
                </c:pt>
              </c:strCache>
            </c:strRef>
          </c:tx>
          <c:spPr>
            <a:solidFill>
              <a:schemeClr val="accent3"/>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4,5)'!$C$3:$C$38</c:f>
              <c:numCache>
                <c:formatCode>"$"#,##0</c:formatCode>
                <c:ptCount val="36"/>
                <c:pt idx="0">
                  <c:v>594503126.12</c:v>
                </c:pt>
                <c:pt idx="1">
                  <c:v>628803456.66999996</c:v>
                </c:pt>
                <c:pt idx="2">
                  <c:v>623799314.53999996</c:v>
                </c:pt>
                <c:pt idx="3">
                  <c:v>624371544.76999998</c:v>
                </c:pt>
                <c:pt idx="4">
                  <c:v>624802575.41999996</c:v>
                </c:pt>
                <c:pt idx="5">
                  <c:v>614281090.75999999</c:v>
                </c:pt>
                <c:pt idx="6">
                  <c:v>610725723.53999996</c:v>
                </c:pt>
                <c:pt idx="7">
                  <c:v>599653430.29999995</c:v>
                </c:pt>
                <c:pt idx="8">
                  <c:v>596936926.13</c:v>
                </c:pt>
                <c:pt idx="9">
                  <c:v>594901375.90999997</c:v>
                </c:pt>
                <c:pt idx="10">
                  <c:v>591732486.34000003</c:v>
                </c:pt>
                <c:pt idx="11">
                  <c:v>576408627.14999998</c:v>
                </c:pt>
                <c:pt idx="12">
                  <c:v>553935148.29999995</c:v>
                </c:pt>
                <c:pt idx="13">
                  <c:v>542554595.27999997</c:v>
                </c:pt>
                <c:pt idx="14">
                  <c:v>525715275.04000002</c:v>
                </c:pt>
                <c:pt idx="15">
                  <c:v>422258249.72000003</c:v>
                </c:pt>
                <c:pt idx="16">
                  <c:v>390391422.69999999</c:v>
                </c:pt>
                <c:pt idx="17">
                  <c:v>352926733.10000002</c:v>
                </c:pt>
                <c:pt idx="18">
                  <c:v>303572205.07999998</c:v>
                </c:pt>
                <c:pt idx="19">
                  <c:v>272065655.56</c:v>
                </c:pt>
                <c:pt idx="20">
                  <c:v>242545105.71000001</c:v>
                </c:pt>
                <c:pt idx="21">
                  <c:v>241020047.37</c:v>
                </c:pt>
                <c:pt idx="22">
                  <c:v>239422372.22</c:v>
                </c:pt>
                <c:pt idx="23">
                  <c:v>237803513.28</c:v>
                </c:pt>
                <c:pt idx="24">
                  <c:v>197878137.47999999</c:v>
                </c:pt>
                <c:pt idx="25">
                  <c:v>152034611.75999999</c:v>
                </c:pt>
                <c:pt idx="26">
                  <c:v>58202081.259999998</c:v>
                </c:pt>
                <c:pt idx="27">
                  <c:v>31088028.129999999</c:v>
                </c:pt>
                <c:pt idx="28">
                  <c:v>0</c:v>
                </c:pt>
                <c:pt idx="29">
                  <c:v>0</c:v>
                </c:pt>
                <c:pt idx="30">
                  <c:v>0</c:v>
                </c:pt>
                <c:pt idx="31">
                  <c:v>0</c:v>
                </c:pt>
                <c:pt idx="32">
                  <c:v>0</c:v>
                </c:pt>
                <c:pt idx="33">
                  <c:v>0</c:v>
                </c:pt>
                <c:pt idx="34">
                  <c:v>0</c:v>
                </c:pt>
                <c:pt idx="35">
                  <c:v>0</c:v>
                </c:pt>
              </c:numCache>
            </c:numRef>
          </c:val>
        </c:ser>
        <c:ser>
          <c:idx val="2"/>
          <c:order val="2"/>
          <c:tx>
            <c:strRef>
              <c:f>'Debt Service Due (Fig 4,5)'!$D$2</c:f>
              <c:strCache>
                <c:ptCount val="1"/>
                <c:pt idx="0">
                  <c:v>TIFIA</c:v>
                </c:pt>
              </c:strCache>
            </c:strRef>
          </c:tx>
          <c:spPr>
            <a:solidFill>
              <a:schemeClr val="accent5"/>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4,5)'!$D$3:$D$38</c:f>
              <c:numCache>
                <c:formatCode>"$"#,##0</c:formatCode>
                <c:ptCount val="36"/>
                <c:pt idx="1">
                  <c:v>8144284.04</c:v>
                </c:pt>
                <c:pt idx="2">
                  <c:v>8144284.04</c:v>
                </c:pt>
                <c:pt idx="3">
                  <c:v>8144284.0599999996</c:v>
                </c:pt>
                <c:pt idx="4">
                  <c:v>8144284.04</c:v>
                </c:pt>
                <c:pt idx="5">
                  <c:v>8144284.0499999998</c:v>
                </c:pt>
                <c:pt idx="6">
                  <c:v>8144284.0199999996</c:v>
                </c:pt>
                <c:pt idx="7">
                  <c:v>8144284.0199999996</c:v>
                </c:pt>
                <c:pt idx="8">
                  <c:v>8144284.04</c:v>
                </c:pt>
                <c:pt idx="9">
                  <c:v>8144284.04</c:v>
                </c:pt>
                <c:pt idx="10">
                  <c:v>8144284.0499999998</c:v>
                </c:pt>
                <c:pt idx="11">
                  <c:v>8144284.0499999998</c:v>
                </c:pt>
                <c:pt idx="12">
                  <c:v>8144284.0300000003</c:v>
                </c:pt>
                <c:pt idx="13">
                  <c:v>8144284.04</c:v>
                </c:pt>
                <c:pt idx="14">
                  <c:v>8144284.04</c:v>
                </c:pt>
                <c:pt idx="15">
                  <c:v>8144284.04</c:v>
                </c:pt>
                <c:pt idx="16">
                  <c:v>8144284.0300000003</c:v>
                </c:pt>
                <c:pt idx="17">
                  <c:v>8144284.04</c:v>
                </c:pt>
                <c:pt idx="18">
                  <c:v>8144284.0300000003</c:v>
                </c:pt>
                <c:pt idx="19">
                  <c:v>8144284.04</c:v>
                </c:pt>
                <c:pt idx="20">
                  <c:v>8144284.0499999998</c:v>
                </c:pt>
                <c:pt idx="21">
                  <c:v>8144284.0199999996</c:v>
                </c:pt>
                <c:pt idx="22">
                  <c:v>8144284.0099999998</c:v>
                </c:pt>
                <c:pt idx="23">
                  <c:v>8144284.0199999996</c:v>
                </c:pt>
                <c:pt idx="24">
                  <c:v>8144284</c:v>
                </c:pt>
                <c:pt idx="25">
                  <c:v>8144284.04</c:v>
                </c:pt>
                <c:pt idx="26">
                  <c:v>14615833.210000001</c:v>
                </c:pt>
                <c:pt idx="27">
                  <c:v>14615833.210000001</c:v>
                </c:pt>
                <c:pt idx="28">
                  <c:v>14615833.23</c:v>
                </c:pt>
                <c:pt idx="29">
                  <c:v>14615833.23</c:v>
                </c:pt>
                <c:pt idx="30">
                  <c:v>14615833.24</c:v>
                </c:pt>
                <c:pt idx="31">
                  <c:v>14615833.24</c:v>
                </c:pt>
                <c:pt idx="32">
                  <c:v>14615833.25</c:v>
                </c:pt>
                <c:pt idx="33">
                  <c:v>14615833.23</c:v>
                </c:pt>
                <c:pt idx="34">
                  <c:v>14615833.26</c:v>
                </c:pt>
                <c:pt idx="35">
                  <c:v>14615833.18</c:v>
                </c:pt>
              </c:numCache>
            </c:numRef>
          </c:val>
        </c:ser>
        <c:ser>
          <c:idx val="3"/>
          <c:order val="3"/>
          <c:tx>
            <c:strRef>
              <c:f>'Debt Service Due (Fig 4,5)'!$E$2</c:f>
              <c:strCache>
                <c:ptCount val="1"/>
                <c:pt idx="0">
                  <c:v>Triple Pledge</c:v>
                </c:pt>
              </c:strCache>
            </c:strRef>
          </c:tx>
          <c:spPr>
            <a:solidFill>
              <a:schemeClr val="accent1">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4,5)'!$E$3:$E$38</c:f>
              <c:numCache>
                <c:formatCode>"$"#,##0</c:formatCode>
                <c:ptCount val="36"/>
                <c:pt idx="0">
                  <c:v>26024975</c:v>
                </c:pt>
                <c:pt idx="1">
                  <c:v>36859975</c:v>
                </c:pt>
                <c:pt idx="2">
                  <c:v>36858225</c:v>
                </c:pt>
                <c:pt idx="3">
                  <c:v>36859475</c:v>
                </c:pt>
                <c:pt idx="4">
                  <c:v>36857225</c:v>
                </c:pt>
                <c:pt idx="5">
                  <c:v>36855225</c:v>
                </c:pt>
                <c:pt idx="6">
                  <c:v>36856975</c:v>
                </c:pt>
                <c:pt idx="7">
                  <c:v>36855725</c:v>
                </c:pt>
                <c:pt idx="8">
                  <c:v>36854975</c:v>
                </c:pt>
                <c:pt idx="9">
                  <c:v>36857975</c:v>
                </c:pt>
                <c:pt idx="10">
                  <c:v>36857725</c:v>
                </c:pt>
                <c:pt idx="11">
                  <c:v>36855462.5</c:v>
                </c:pt>
                <c:pt idx="12">
                  <c:v>36857000</c:v>
                </c:pt>
                <c:pt idx="13">
                  <c:v>36856250</c:v>
                </c:pt>
                <c:pt idx="14">
                  <c:v>36859000</c:v>
                </c:pt>
                <c:pt idx="15">
                  <c:v>36857750</c:v>
                </c:pt>
                <c:pt idx="16">
                  <c:v>36855250</c:v>
                </c:pt>
                <c:pt idx="17">
                  <c:v>36859000</c:v>
                </c:pt>
                <c:pt idx="18">
                  <c:v>36856000</c:v>
                </c:pt>
                <c:pt idx="19">
                  <c:v>36858750</c:v>
                </c:pt>
                <c:pt idx="20">
                  <c:v>36859000</c:v>
                </c:pt>
                <c:pt idx="21">
                  <c:v>36858750</c:v>
                </c:pt>
                <c:pt idx="22">
                  <c:v>36859750</c:v>
                </c:pt>
                <c:pt idx="23">
                  <c:v>36858500</c:v>
                </c:pt>
                <c:pt idx="24">
                  <c:v>36856500</c:v>
                </c:pt>
                <c:pt idx="25">
                  <c:v>36855000</c:v>
                </c:pt>
              </c:numCache>
            </c:numRef>
          </c:val>
        </c:ser>
        <c:ser>
          <c:idx val="4"/>
          <c:order val="4"/>
          <c:tx>
            <c:strRef>
              <c:f>'Debt Service Due (Fig 4,5)'!$F$2</c:f>
              <c:strCache>
                <c:ptCount val="1"/>
                <c:pt idx="0">
                  <c:v>GARVEEs</c:v>
                </c:pt>
              </c:strCache>
            </c:strRef>
          </c:tx>
          <c:spPr>
            <a:solidFill>
              <a:schemeClr val="accent3">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4,5)'!$F$3:$F$38</c:f>
              <c:numCache>
                <c:formatCode>"$"#,##0</c:formatCode>
                <c:ptCount val="36"/>
                <c:pt idx="0">
                  <c:v>100144175</c:v>
                </c:pt>
                <c:pt idx="1">
                  <c:v>100070925</c:v>
                </c:pt>
                <c:pt idx="2">
                  <c:v>100001150</c:v>
                </c:pt>
                <c:pt idx="3">
                  <c:v>99899375</c:v>
                </c:pt>
                <c:pt idx="4">
                  <c:v>99804250</c:v>
                </c:pt>
                <c:pt idx="5">
                  <c:v>99717625</c:v>
                </c:pt>
                <c:pt idx="6">
                  <c:v>99619937.5</c:v>
                </c:pt>
                <c:pt idx="7">
                  <c:v>99508625</c:v>
                </c:pt>
                <c:pt idx="8">
                  <c:v>99397125</c:v>
                </c:pt>
                <c:pt idx="9">
                  <c:v>99307250</c:v>
                </c:pt>
              </c:numCache>
            </c:numRef>
          </c:val>
        </c:ser>
        <c:ser>
          <c:idx val="5"/>
          <c:order val="5"/>
          <c:tx>
            <c:strRef>
              <c:f>'Debt Service Due (Fig 4,5)'!$G$2</c:f>
              <c:strCache>
                <c:ptCount val="1"/>
                <c:pt idx="0">
                  <c:v>State COPs</c:v>
                </c:pt>
              </c:strCache>
            </c:strRef>
          </c:tx>
          <c:spPr>
            <a:solidFill>
              <a:schemeClr val="accent5">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4,5)'!$G$3:$G$38</c:f>
              <c:numCache>
                <c:formatCode>"$"#,##0</c:formatCode>
                <c:ptCount val="36"/>
                <c:pt idx="0">
                  <c:v>102854798.34900001</c:v>
                </c:pt>
                <c:pt idx="1">
                  <c:v>100747771.329</c:v>
                </c:pt>
                <c:pt idx="2">
                  <c:v>95855046.249500006</c:v>
                </c:pt>
                <c:pt idx="3">
                  <c:v>90027162.319999993</c:v>
                </c:pt>
                <c:pt idx="4">
                  <c:v>82562170.730000004</c:v>
                </c:pt>
                <c:pt idx="5">
                  <c:v>69701076.790000007</c:v>
                </c:pt>
                <c:pt idx="6">
                  <c:v>64012338.82</c:v>
                </c:pt>
                <c:pt idx="7">
                  <c:v>58624055.469999999</c:v>
                </c:pt>
                <c:pt idx="8">
                  <c:v>44382436.369999997</c:v>
                </c:pt>
                <c:pt idx="9">
                  <c:v>40442993.579999998</c:v>
                </c:pt>
                <c:pt idx="10">
                  <c:v>39525499.840000004</c:v>
                </c:pt>
                <c:pt idx="11">
                  <c:v>34654973.189999998</c:v>
                </c:pt>
                <c:pt idx="12">
                  <c:v>32263916.940000001</c:v>
                </c:pt>
                <c:pt idx="13">
                  <c:v>27921353.800000001</c:v>
                </c:pt>
                <c:pt idx="14">
                  <c:v>19690921.289999999</c:v>
                </c:pt>
                <c:pt idx="15">
                  <c:v>16981606.280000001</c:v>
                </c:pt>
                <c:pt idx="16">
                  <c:v>14415931.27</c:v>
                </c:pt>
                <c:pt idx="17">
                  <c:v>8469031.2599999998</c:v>
                </c:pt>
                <c:pt idx="18">
                  <c:v>8156675</c:v>
                </c:pt>
                <c:pt idx="19">
                  <c:v>7052400</c:v>
                </c:pt>
                <c:pt idx="20">
                  <c:v>7056718.75</c:v>
                </c:pt>
                <c:pt idx="21">
                  <c:v>5117000</c:v>
                </c:pt>
              </c:numCache>
            </c:numRef>
          </c:val>
        </c:ser>
        <c:dLbls>
          <c:showLegendKey val="0"/>
          <c:showVal val="0"/>
          <c:showCatName val="0"/>
          <c:showSerName val="0"/>
          <c:showPercent val="0"/>
          <c:showBubbleSize val="0"/>
        </c:dLbls>
        <c:gapWidth val="150"/>
        <c:overlap val="100"/>
        <c:axId val="537647904"/>
        <c:axId val="537647120"/>
      </c:barChart>
      <c:catAx>
        <c:axId val="53764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47120"/>
        <c:crosses val="autoZero"/>
        <c:auto val="1"/>
        <c:lblAlgn val="ctr"/>
        <c:lblOffset val="100"/>
        <c:noMultiLvlLbl val="0"/>
      </c:catAx>
      <c:valAx>
        <c:axId val="537647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47904"/>
        <c:crosses val="autoZero"/>
        <c:crossBetween val="between"/>
        <c:dispUnits>
          <c:builtInUnit val="millions"/>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779002624671886E-2"/>
          <c:y val="0.17118726921312485"/>
          <c:w val="0.85770354330708665"/>
          <c:h val="0.50139719581684339"/>
        </c:manualLayout>
      </c:layout>
      <c:barChart>
        <c:barDir val="col"/>
        <c:grouping val="stacked"/>
        <c:varyColors val="0"/>
        <c:ser>
          <c:idx val="0"/>
          <c:order val="0"/>
          <c:tx>
            <c:v>Debt Service</c:v>
          </c:tx>
          <c:invertIfNegative val="0"/>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(Fig10)'!$B$3:$B$20</c:f>
              <c:numCache>
                <c:formatCode>"$"#,##0</c:formatCode>
                <c:ptCount val="18"/>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1053379180.2981998</c:v>
                </c:pt>
                <c:pt idx="14">
                  <c:v>1087877046.0599999</c:v>
                </c:pt>
                <c:pt idx="15">
                  <c:v>1154461018.73</c:v>
                </c:pt>
                <c:pt idx="16">
                  <c:v>1178368285.2</c:v>
                </c:pt>
                <c:pt idx="17">
                  <c:v>1222674790.77</c:v>
                </c:pt>
              </c:numCache>
            </c:numRef>
          </c:val>
        </c:ser>
        <c:dLbls>
          <c:showLegendKey val="0"/>
          <c:showVal val="0"/>
          <c:showCatName val="0"/>
          <c:showSerName val="0"/>
          <c:showPercent val="0"/>
          <c:showBubbleSize val="0"/>
        </c:dLbls>
        <c:gapWidth val="100"/>
        <c:overlap val="100"/>
        <c:axId val="537643984"/>
        <c:axId val="537651432"/>
      </c:barChart>
      <c:lineChart>
        <c:grouping val="standard"/>
        <c:varyColors val="0"/>
        <c:ser>
          <c:idx val="2"/>
          <c:order val="1"/>
          <c:tx>
            <c:v>Debt Service as % of GF-S Revenue</c:v>
          </c:tx>
          <c:spPr>
            <a:ln w="19050"/>
          </c:spPr>
          <c:marker>
            <c:symbol val="none"/>
          </c:marker>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(Fig10)'!$F$3:$F$20</c:f>
              <c:numCache>
                <c:formatCode>0.00%</c:formatCode>
                <c:ptCount val="18"/>
                <c:pt idx="0">
                  <c:v>5.550547419769606E-2</c:v>
                </c:pt>
                <c:pt idx="1">
                  <c:v>5.7614142379316606E-2</c:v>
                </c:pt>
                <c:pt idx="2">
                  <c:v>5.9278702079676761E-2</c:v>
                </c:pt>
                <c:pt idx="3">
                  <c:v>5.8497213647350915E-2</c:v>
                </c:pt>
                <c:pt idx="4">
                  <c:v>5.4886393370990452E-2</c:v>
                </c:pt>
                <c:pt idx="5">
                  <c:v>5.598167927515342E-2</c:v>
                </c:pt>
                <c:pt idx="6">
                  <c:v>5.2448473262668889E-2</c:v>
                </c:pt>
                <c:pt idx="7">
                  <c:v>5.0706103603438635E-2</c:v>
                </c:pt>
                <c:pt idx="8">
                  <c:v>5.3126926496081146E-2</c:v>
                </c:pt>
                <c:pt idx="9">
                  <c:v>6.3140477320984559E-2</c:v>
                </c:pt>
                <c:pt idx="10">
                  <c:v>6.9768097308275059E-2</c:v>
                </c:pt>
                <c:pt idx="11">
                  <c:v>6.6807818182973294E-2</c:v>
                </c:pt>
                <c:pt idx="12">
                  <c:v>6.774155642213027E-2</c:v>
                </c:pt>
                <c:pt idx="13">
                  <c:v>6.579507684560898E-2</c:v>
                </c:pt>
                <c:pt idx="14">
                  <c:v>6.5165750932071401E-2</c:v>
                </c:pt>
                <c:pt idx="15">
                  <c:v>6.5557127696195344E-2</c:v>
                </c:pt>
                <c:pt idx="16">
                  <c:v>6.3261302689644069E-2</c:v>
                </c:pt>
                <c:pt idx="17">
                  <c:v>6.3390439173060975E-2</c:v>
                </c:pt>
              </c:numCache>
            </c:numRef>
          </c:val>
          <c:smooth val="0"/>
        </c:ser>
        <c:dLbls>
          <c:showLegendKey val="0"/>
          <c:showVal val="0"/>
          <c:showCatName val="0"/>
          <c:showSerName val="0"/>
          <c:showPercent val="0"/>
          <c:showBubbleSize val="0"/>
        </c:dLbls>
        <c:marker val="1"/>
        <c:smooth val="0"/>
        <c:axId val="537648296"/>
        <c:axId val="537650256"/>
      </c:lineChart>
      <c:catAx>
        <c:axId val="537643984"/>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537651432"/>
        <c:crosses val="autoZero"/>
        <c:auto val="1"/>
        <c:lblAlgn val="ctr"/>
        <c:lblOffset val="100"/>
        <c:noMultiLvlLbl val="0"/>
      </c:catAx>
      <c:valAx>
        <c:axId val="537651432"/>
        <c:scaling>
          <c:orientation val="minMax"/>
        </c:scaling>
        <c:delete val="0"/>
        <c:axPos val="l"/>
        <c:majorGridlines/>
        <c:numFmt formatCode="\$#,##0" sourceLinked="0"/>
        <c:majorTickMark val="out"/>
        <c:minorTickMark val="none"/>
        <c:tickLblPos val="nextTo"/>
        <c:txPr>
          <a:bodyPr rot="0" vert="horz"/>
          <a:lstStyle/>
          <a:p>
            <a:pPr>
              <a:defRPr sz="900"/>
            </a:pPr>
            <a:endParaRPr lang="en-US"/>
          </a:p>
        </c:txPr>
        <c:crossAx val="537643984"/>
        <c:crosses val="autoZero"/>
        <c:crossBetween val="between"/>
        <c:dispUnits>
          <c:builtInUnit val="millions"/>
        </c:dispUnits>
      </c:valAx>
      <c:catAx>
        <c:axId val="537648296"/>
        <c:scaling>
          <c:orientation val="minMax"/>
        </c:scaling>
        <c:delete val="1"/>
        <c:axPos val="b"/>
        <c:numFmt formatCode="General" sourceLinked="1"/>
        <c:majorTickMark val="out"/>
        <c:minorTickMark val="none"/>
        <c:tickLblPos val="none"/>
        <c:crossAx val="537650256"/>
        <c:crosses val="autoZero"/>
        <c:auto val="1"/>
        <c:lblAlgn val="ctr"/>
        <c:lblOffset val="100"/>
        <c:noMultiLvlLbl val="0"/>
      </c:catAx>
      <c:valAx>
        <c:axId val="537650256"/>
        <c:scaling>
          <c:orientation val="minMax"/>
          <c:max val="0.12000000000000002"/>
        </c:scaling>
        <c:delete val="0"/>
        <c:axPos val="r"/>
        <c:numFmt formatCode="0%" sourceLinked="0"/>
        <c:majorTickMark val="out"/>
        <c:minorTickMark val="none"/>
        <c:tickLblPos val="nextTo"/>
        <c:txPr>
          <a:bodyPr rot="0" vert="horz"/>
          <a:lstStyle/>
          <a:p>
            <a:pPr>
              <a:defRPr/>
            </a:pPr>
            <a:endParaRPr lang="en-US"/>
          </a:p>
        </c:txPr>
        <c:crossAx val="537648296"/>
        <c:crosses val="max"/>
        <c:crossBetween val="between"/>
      </c:valAx>
    </c:plotArea>
    <c:legend>
      <c:legendPos val="r"/>
      <c:legendEntry>
        <c:idx val="0"/>
        <c:txPr>
          <a:bodyPr/>
          <a:lstStyle/>
          <a:p>
            <a:pPr>
              <a:defRPr sz="900"/>
            </a:pPr>
            <a:endParaRPr lang="en-US"/>
          </a:p>
        </c:txPr>
      </c:legendEntry>
      <c:legendEntry>
        <c:idx val="1"/>
        <c:txPr>
          <a:bodyPr/>
          <a:lstStyle/>
          <a:p>
            <a:pPr>
              <a:defRPr sz="900"/>
            </a:pPr>
            <a:endParaRPr lang="en-US"/>
          </a:p>
        </c:txPr>
      </c:legendEntry>
      <c:layout>
        <c:manualLayout>
          <c:xMode val="edge"/>
          <c:yMode val="edge"/>
          <c:x val="0.21007120945324873"/>
          <c:y val="0.77596630121507293"/>
          <c:w val="0.61119800953150938"/>
          <c:h val="6.8767834538393913E-2"/>
        </c:manualLayout>
      </c:layout>
      <c:overlay val="0"/>
      <c:txPr>
        <a:bodyPr/>
        <a:lstStyle/>
        <a:p>
          <a:pPr>
            <a:defRPr sz="900"/>
          </a:pPr>
          <a:endParaRPr lang="en-US"/>
        </a:p>
      </c:txPr>
    </c:legend>
    <c:plotVisOnly val="1"/>
    <c:dispBlanksAs val="gap"/>
    <c:showDLblsOverMax val="0"/>
  </c:chart>
  <c:spPr>
    <a:solidFill>
      <a:schemeClr val="bg1"/>
    </a:solidFill>
    <a:ln>
      <a:solidFill>
        <a:sysClr val="window" lastClr="FFFFFF"/>
      </a:solidFill>
    </a:ln>
  </c:spPr>
  <c:txPr>
    <a:bodyPr/>
    <a:lstStyle/>
    <a:p>
      <a:pPr>
        <a:defRPr>
          <a:latin typeface="Times New Roman" pitchFamily="18" charset="0"/>
          <a:cs typeface="Times New Roman" pitchFamily="18" charset="0"/>
        </a:defRPr>
      </a:pPr>
      <a:endParaRPr lang="en-US"/>
    </a:p>
  </c:txPr>
  <c:printSettings>
    <c:headerFooter/>
    <c:pageMargins b="0.75000000000000089" l="0.70000000000000062" r="0.70000000000000062" t="0.75000000000000089"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28218487614408E-2"/>
          <c:y val="0.10674869572507367"/>
          <c:w val="0.8809371466039253"/>
          <c:h val="0.56397806700068664"/>
        </c:manualLayout>
      </c:layout>
      <c:barChart>
        <c:barDir val="col"/>
        <c:grouping val="stacked"/>
        <c:varyColors val="0"/>
        <c:ser>
          <c:idx val="0"/>
          <c:order val="0"/>
          <c:tx>
            <c:v>MVFT Revenue</c:v>
          </c:tx>
          <c:spPr>
            <a:solidFill>
              <a:srgbClr val="9BBB59">
                <a:alpha val="75000"/>
              </a:srgbClr>
            </a:solidFill>
          </c:spPr>
          <c:invertIfNegative val="0"/>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15)'!$K$5:$AL$5</c:f>
              <c:numCache>
                <c:formatCode>_(* #,##0_);_(* \(#,##0\);_(* "-"??_);_(@_)</c:formatCode>
                <c:ptCount val="28"/>
                <c:pt idx="0">
                  <c:v>725308371.82999992</c:v>
                </c:pt>
                <c:pt idx="1">
                  <c:v>727154631.69000006</c:v>
                </c:pt>
                <c:pt idx="2">
                  <c:v>725542634.77999997</c:v>
                </c:pt>
                <c:pt idx="3">
                  <c:v>738618655</c:v>
                </c:pt>
                <c:pt idx="4">
                  <c:v>888237589.00999999</c:v>
                </c:pt>
                <c:pt idx="5">
                  <c:v>915000000</c:v>
                </c:pt>
                <c:pt idx="6">
                  <c:v>1012000000</c:v>
                </c:pt>
                <c:pt idx="7">
                  <c:v>1117000000</c:v>
                </c:pt>
                <c:pt idx="8">
                  <c:v>1171000000</c:v>
                </c:pt>
                <c:pt idx="9">
                  <c:v>1168000000</c:v>
                </c:pt>
                <c:pt idx="10">
                  <c:v>1176915086</c:v>
                </c:pt>
                <c:pt idx="11">
                  <c:v>1193057347</c:v>
                </c:pt>
                <c:pt idx="12">
                  <c:v>1160554464</c:v>
                </c:pt>
                <c:pt idx="13">
                  <c:v>1180451565</c:v>
                </c:pt>
                <c:pt idx="14">
                  <c:v>1195340740</c:v>
                </c:pt>
                <c:pt idx="15">
                  <c:v>1215737429</c:v>
                </c:pt>
                <c:pt idx="16">
                  <c:v>1420314600</c:v>
                </c:pt>
                <c:pt idx="17">
                  <c:v>1629688800</c:v>
                </c:pt>
                <c:pt idx="18">
                  <c:v>1660309600</c:v>
                </c:pt>
                <c:pt idx="19">
                  <c:v>1670398100</c:v>
                </c:pt>
                <c:pt idx="20">
                  <c:v>1677357400</c:v>
                </c:pt>
                <c:pt idx="21">
                  <c:v>1683667000</c:v>
                </c:pt>
                <c:pt idx="22">
                  <c:v>1688022000</c:v>
                </c:pt>
                <c:pt idx="23">
                  <c:v>1689992100</c:v>
                </c:pt>
                <c:pt idx="24">
                  <c:v>1692075300</c:v>
                </c:pt>
                <c:pt idx="25">
                  <c:v>1694157500</c:v>
                </c:pt>
                <c:pt idx="26">
                  <c:v>1696576100</c:v>
                </c:pt>
                <c:pt idx="27">
                  <c:v>1699398100</c:v>
                </c:pt>
              </c:numCache>
            </c:numRef>
          </c:val>
        </c:ser>
        <c:ser>
          <c:idx val="5"/>
          <c:order val="1"/>
          <c:tx>
            <c:strRef>
              <c:f>'Coverage Rev MVFT Debt (Fig 15)'!$A$15</c:f>
              <c:strCache>
                <c:ptCount val="1"/>
                <c:pt idx="0">
                  <c:v>Estimates of Vehicle Related License Fees to be Pledged</c:v>
                </c:pt>
              </c:strCache>
            </c:strRef>
          </c:tx>
          <c:spPr>
            <a:solidFill>
              <a:srgbClr val="009900">
                <a:alpha val="74902"/>
              </a:srgbClr>
            </a:solidFill>
          </c:spPr>
          <c:invertIfNegative val="0"/>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15)'!$K$15:$AL$15</c:f>
              <c:numCache>
                <c:formatCode>_(* #,##0_);_(* \(#,##0\);_(* "-"??_);_(@_)</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485168400</c:v>
                </c:pt>
                <c:pt idx="20">
                  <c:v>466798745.74405462</c:v>
                </c:pt>
                <c:pt idx="21">
                  <c:v>470561426.88932139</c:v>
                </c:pt>
                <c:pt idx="22">
                  <c:v>503001046.93830383</c:v>
                </c:pt>
                <c:pt idx="23">
                  <c:v>506097606.93830383</c:v>
                </c:pt>
                <c:pt idx="24">
                  <c:v>509390638.13774562</c:v>
                </c:pt>
                <c:pt idx="25">
                  <c:v>513119069.95392889</c:v>
                </c:pt>
                <c:pt idx="26">
                  <c:v>517073136.32099998</c:v>
                </c:pt>
                <c:pt idx="27">
                  <c:v>521562846.25099999</c:v>
                </c:pt>
              </c:numCache>
            </c:numRef>
          </c:val>
        </c:ser>
        <c:dLbls>
          <c:showLegendKey val="0"/>
          <c:showVal val="0"/>
          <c:showCatName val="0"/>
          <c:showSerName val="0"/>
          <c:showPercent val="0"/>
          <c:showBubbleSize val="0"/>
        </c:dLbls>
        <c:gapWidth val="100"/>
        <c:overlap val="100"/>
        <c:axId val="537648688"/>
        <c:axId val="537647512"/>
      </c:barChart>
      <c:lineChart>
        <c:grouping val="standard"/>
        <c:varyColors val="0"/>
        <c:ser>
          <c:idx val="2"/>
          <c:order val="2"/>
          <c:tx>
            <c:v>Coverage</c:v>
          </c:tx>
          <c:spPr>
            <a:ln w="19050">
              <a:solidFill>
                <a:schemeClr val="tx2">
                  <a:lumMod val="75000"/>
                </a:schemeClr>
              </a:solidFill>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15)'!$K$30:$AC$30,'Coverage Rev MVFT Debt (Fig 15)'!$AD$29:$AL$29)</c:f>
              <c:numCache>
                <c:formatCode>_(* #,##0.00_);_(* \(#,##0.00\);_(* "-"??_);_(@_)</c:formatCode>
                <c:ptCount val="28"/>
                <c:pt idx="0">
                  <c:v>5.9512077929400666</c:v>
                </c:pt>
                <c:pt idx="1">
                  <c:v>5.9025222787167744</c:v>
                </c:pt>
                <c:pt idx="2">
                  <c:v>5.3175691673569512</c:v>
                </c:pt>
                <c:pt idx="3">
                  <c:v>4.9053632629882395</c:v>
                </c:pt>
                <c:pt idx="4">
                  <c:v>5.9438786356588125</c:v>
                </c:pt>
                <c:pt idx="5">
                  <c:v>5.4893585261881546</c:v>
                </c:pt>
                <c:pt idx="6">
                  <c:v>5.5349261904356819</c:v>
                </c:pt>
                <c:pt idx="7">
                  <c:v>5.1798471222183347</c:v>
                </c:pt>
                <c:pt idx="8">
                  <c:v>4.4872124316989135</c:v>
                </c:pt>
                <c:pt idx="9">
                  <c:v>3.6649883959857537</c:v>
                </c:pt>
                <c:pt idx="10">
                  <c:v>3.323967270171023</c:v>
                </c:pt>
                <c:pt idx="11">
                  <c:v>2.8296571143553195</c:v>
                </c:pt>
                <c:pt idx="12">
                  <c:v>2.5328720905684916</c:v>
                </c:pt>
                <c:pt idx="13">
                  <c:v>2.400380398661472</c:v>
                </c:pt>
                <c:pt idx="14">
                  <c:v>2.0961890759863691</c:v>
                </c:pt>
                <c:pt idx="15">
                  <c:v>2.0365379826932704</c:v>
                </c:pt>
                <c:pt idx="16">
                  <c:v>2.2888803866198066</c:v>
                </c:pt>
                <c:pt idx="17">
                  <c:v>2.4611634337044528</c:v>
                </c:pt>
                <c:pt idx="18">
                  <c:v>2.4275886151163468</c:v>
                </c:pt>
              </c:numCache>
            </c:numRef>
          </c:val>
          <c:smooth val="0"/>
        </c:ser>
        <c:ser>
          <c:idx val="4"/>
          <c:order val="3"/>
          <c:tx>
            <c:v>Coverage w/ Estimates of Vehicle Related License Fees</c:v>
          </c:tx>
          <c:spPr>
            <a:ln w="19050">
              <a:solidFill>
                <a:schemeClr val="tx2">
                  <a:lumMod val="75000"/>
                </a:schemeClr>
              </a:solidFill>
              <a:prstDash val="dash"/>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15)'!$K$29:$AC$29,'Coverage Rev MVFT Debt (Fig 15)'!$AD$32:$AL$32)</c:f>
              <c:numCache>
                <c:formatCode>_(* #,##0.00_);_(* \(#,##0.00\);_(* "-"??_);_(@_)</c:formatCode>
                <c:ptCount val="28"/>
                <c:pt idx="19">
                  <c:v>3.0036713083902407</c:v>
                </c:pt>
                <c:pt idx="20">
                  <c:v>2.8600865659580235</c:v>
                </c:pt>
                <c:pt idx="21">
                  <c:v>2.7352490296069965</c:v>
                </c:pt>
                <c:pt idx="22">
                  <c:v>2.622742319513113</c:v>
                </c:pt>
                <c:pt idx="23">
                  <c:v>2.5260635423480307</c:v>
                </c:pt>
                <c:pt idx="24">
                  <c:v>2.4146678947696301</c:v>
                </c:pt>
                <c:pt idx="25">
                  <c:v>2.3131059532698921</c:v>
                </c:pt>
                <c:pt idx="26">
                  <c:v>2.223335088270336</c:v>
                </c:pt>
                <c:pt idx="27">
                  <c:v>2.1648453573450457</c:v>
                </c:pt>
              </c:numCache>
            </c:numRef>
          </c:val>
          <c:smooth val="0"/>
        </c:ser>
        <c:dLbls>
          <c:showLegendKey val="0"/>
          <c:showVal val="0"/>
          <c:showCatName val="0"/>
          <c:showSerName val="0"/>
          <c:showPercent val="0"/>
          <c:showBubbleSize val="0"/>
        </c:dLbls>
        <c:marker val="1"/>
        <c:smooth val="0"/>
        <c:axId val="537649472"/>
        <c:axId val="537642808"/>
      </c:lineChart>
      <c:catAx>
        <c:axId val="537648688"/>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537647512"/>
        <c:crosses val="autoZero"/>
        <c:auto val="1"/>
        <c:lblAlgn val="ctr"/>
        <c:lblOffset val="100"/>
        <c:noMultiLvlLbl val="0"/>
      </c:catAx>
      <c:valAx>
        <c:axId val="537647512"/>
        <c:scaling>
          <c:orientation val="minMax"/>
        </c:scaling>
        <c:delete val="0"/>
        <c:axPos val="l"/>
        <c:majorGridlines/>
        <c:numFmt formatCode="\$#,##0" sourceLinked="0"/>
        <c:majorTickMark val="none"/>
        <c:minorTickMark val="none"/>
        <c:tickLblPos val="nextTo"/>
        <c:txPr>
          <a:bodyPr rot="0" vert="horz"/>
          <a:lstStyle/>
          <a:p>
            <a:pPr>
              <a:defRPr sz="900"/>
            </a:pPr>
            <a:endParaRPr lang="en-US"/>
          </a:p>
        </c:txPr>
        <c:crossAx val="537648688"/>
        <c:crosses val="autoZero"/>
        <c:crossBetween val="between"/>
        <c:dispUnits>
          <c:builtInUnit val="millions"/>
        </c:dispUnits>
      </c:valAx>
      <c:catAx>
        <c:axId val="537649472"/>
        <c:scaling>
          <c:orientation val="minMax"/>
        </c:scaling>
        <c:delete val="1"/>
        <c:axPos val="b"/>
        <c:numFmt formatCode="General" sourceLinked="1"/>
        <c:majorTickMark val="out"/>
        <c:minorTickMark val="none"/>
        <c:tickLblPos val="none"/>
        <c:crossAx val="537642808"/>
        <c:crosses val="autoZero"/>
        <c:auto val="1"/>
        <c:lblAlgn val="ctr"/>
        <c:lblOffset val="100"/>
        <c:noMultiLvlLbl val="0"/>
      </c:catAx>
      <c:valAx>
        <c:axId val="537642808"/>
        <c:scaling>
          <c:orientation val="minMax"/>
        </c:scaling>
        <c:delete val="0"/>
        <c:axPos val="r"/>
        <c:numFmt formatCode="_(* #,##0.00_);_(* \(#,##0.00\);_(* &quot;-&quot;??_);_(@_)" sourceLinked="1"/>
        <c:majorTickMark val="out"/>
        <c:minorTickMark val="none"/>
        <c:tickLblPos val="nextTo"/>
        <c:txPr>
          <a:bodyPr/>
          <a:lstStyle/>
          <a:p>
            <a:pPr>
              <a:defRPr sz="900"/>
            </a:pPr>
            <a:endParaRPr lang="en-US"/>
          </a:p>
        </c:txPr>
        <c:crossAx val="537649472"/>
        <c:crosses val="max"/>
        <c:crossBetween val="between"/>
      </c:valAx>
    </c:plotArea>
    <c:legend>
      <c:legendPos val="b"/>
      <c:layout>
        <c:manualLayout>
          <c:xMode val="edge"/>
          <c:yMode val="edge"/>
          <c:x val="0"/>
          <c:y val="0.76699269208995979"/>
          <c:w val="1"/>
          <c:h val="0.11506304359013959"/>
        </c:manualLayout>
      </c:layout>
      <c:overlay val="1"/>
      <c:txPr>
        <a:bodyPr/>
        <a:lstStyle/>
        <a:p>
          <a:pPr>
            <a:defRPr sz="800"/>
          </a:pPr>
          <a:endParaRPr lang="en-US"/>
        </a:p>
      </c:txPr>
    </c:legend>
    <c:plotVisOnly val="1"/>
    <c:dispBlanksAs val="gap"/>
    <c:showDLblsOverMax val="0"/>
  </c:chart>
  <c:spPr>
    <a:ln>
      <a:solidFill>
        <a:schemeClr val="bg1"/>
      </a:solidFill>
    </a:ln>
  </c:spPr>
  <c:txPr>
    <a:bodyPr/>
    <a:lstStyle/>
    <a:p>
      <a:pPr>
        <a:defRPr>
          <a:latin typeface="Times New Roman" pitchFamily="18" charset="0"/>
          <a:cs typeface="Times New Roman" pitchFamily="18" charset="0"/>
        </a:defRPr>
      </a:pPr>
      <a:endParaRPr lang="en-US"/>
    </a:p>
  </c:txPr>
  <c:printSettings>
    <c:headerFooter/>
    <c:pageMargins b="0.750000000000002" l="0.70000000000000062" r="0.70000000000000062" t="0.750000000000002" header="0.30000000000000032" footer="0.30000000000000032"/>
    <c:pageSetup/>
  </c:printSettings>
  <c:userShapes r:id="rId1"/>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754592</xdr:colOff>
      <xdr:row>21</xdr:row>
      <xdr:rowOff>31750</xdr:rowOff>
    </xdr:from>
    <xdr:to>
      <xdr:col>7</xdr:col>
      <xdr:colOff>359834</xdr:colOff>
      <xdr:row>33</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222250</xdr:colOff>
      <xdr:row>2</xdr:row>
      <xdr:rowOff>21167</xdr:rowOff>
    </xdr:from>
    <xdr:to>
      <xdr:col>17</xdr:col>
      <xdr:colOff>370417</xdr:colOff>
      <xdr:row>11</xdr:row>
      <xdr:rowOff>31750</xdr:rowOff>
    </xdr:to>
    <xdr:sp macro="" textlink="">
      <xdr:nvSpPr>
        <xdr:cNvPr id="3" name="TextBox 2"/>
        <xdr:cNvSpPr txBox="1"/>
      </xdr:nvSpPr>
      <xdr:spPr>
        <a:xfrm>
          <a:off x="9577917" y="41275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a:t>
          </a:r>
          <a:r>
            <a:rPr lang="en-US" sz="1100" baseline="0"/>
            <a:t> are many different series of bonds which were issued in the past and represented by each of these outstanding amounts.</a:t>
          </a:r>
        </a:p>
        <a:p>
          <a:endParaRPr lang="en-US" sz="1100" baseline="0"/>
        </a:p>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238124</xdr:colOff>
      <xdr:row>19</xdr:row>
      <xdr:rowOff>123825</xdr:rowOff>
    </xdr:from>
    <xdr:to>
      <xdr:col>6</xdr:col>
      <xdr:colOff>142875</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xdr:row>
      <xdr:rowOff>76200</xdr:rowOff>
    </xdr:from>
    <xdr:to>
      <xdr:col>15</xdr:col>
      <xdr:colOff>372533</xdr:colOff>
      <xdr:row>11</xdr:row>
      <xdr:rowOff>86783</xdr:rowOff>
    </xdr:to>
    <xdr:sp macro="" textlink="">
      <xdr:nvSpPr>
        <xdr:cNvPr id="3" name="TextBox 2"/>
        <xdr:cNvSpPr txBox="1"/>
      </xdr:nvSpPr>
      <xdr:spPr>
        <a:xfrm>
          <a:off x="7181850" y="45720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384174</xdr:colOff>
      <xdr:row>2</xdr:row>
      <xdr:rowOff>135467</xdr:rowOff>
    </xdr:from>
    <xdr:to>
      <xdr:col>18</xdr:col>
      <xdr:colOff>117474</xdr:colOff>
      <xdr:row>17</xdr:row>
      <xdr:rowOff>21167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104774</xdr:colOff>
      <xdr:row>7</xdr:row>
      <xdr:rowOff>19050</xdr:rowOff>
    </xdr:from>
    <xdr:to>
      <xdr:col>19</xdr:col>
      <xdr:colOff>542925</xdr:colOff>
      <xdr:row>22</xdr:row>
      <xdr:rowOff>176211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1304925</xdr:colOff>
      <xdr:row>21</xdr:row>
      <xdr:rowOff>142875</xdr:rowOff>
    </xdr:from>
    <xdr:to>
      <xdr:col>4</xdr:col>
      <xdr:colOff>2419350</xdr:colOff>
      <xdr:row>38</xdr:row>
      <xdr:rowOff>152400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20</xdr:row>
      <xdr:rowOff>171450</xdr:rowOff>
    </xdr:from>
    <xdr:to>
      <xdr:col>11</xdr:col>
      <xdr:colOff>143933</xdr:colOff>
      <xdr:row>34</xdr:row>
      <xdr:rowOff>161925</xdr:rowOff>
    </xdr:to>
    <xdr:sp macro="" textlink="">
      <xdr:nvSpPr>
        <xdr:cNvPr id="3" name="TextBox 2"/>
        <xdr:cNvSpPr txBox="1"/>
      </xdr:nvSpPr>
      <xdr:spPr>
        <a:xfrm>
          <a:off x="8515350" y="3981450"/>
          <a:ext cx="5058833"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purpose of this chart is to give viewers and understanding of the porportion of general fund-state revenue which is allocated toward VP GO debt service.</a:t>
          </a:r>
        </a:p>
        <a:p>
          <a:endParaRPr lang="en-US" sz="1100" baseline="0"/>
        </a:p>
        <a:p>
          <a:r>
            <a:rPr lang="en-US" sz="1100" baseline="0"/>
            <a:t>With a chart like this, we wonder if this is the most effective way to communicate the information and/or if there are more innovative ways to tell the story.</a:t>
          </a:r>
        </a:p>
        <a:p>
          <a:endParaRPr lang="en-US" sz="1100" baseline="0"/>
        </a:p>
        <a:p>
          <a:endParaRPr lang="en-US" sz="1100" baseline="0"/>
        </a:p>
        <a:p>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0.00025</cdr:x>
      <cdr:y>0.1337</cdr:y>
    </cdr:from>
    <cdr:to>
      <cdr:x>0.12355</cdr:x>
      <cdr:y>0.19062</cdr:y>
    </cdr:to>
    <cdr:sp macro="" textlink="">
      <cdr:nvSpPr>
        <cdr:cNvPr id="4" name="TextBox 1"/>
        <cdr:cNvSpPr txBox="1"/>
      </cdr:nvSpPr>
      <cdr:spPr>
        <a:xfrm xmlns:a="http://schemas.openxmlformats.org/drawingml/2006/main">
          <a:off x="-10632" y="368144"/>
          <a:ext cx="657849" cy="15285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0.93967</cdr:y>
    </cdr:from>
    <cdr:to>
      <cdr:x>0</cdr:x>
      <cdr:y>0.94161</cdr:y>
    </cdr:to>
    <cdr:sp macro="" textlink="">
      <cdr:nvSpPr>
        <cdr:cNvPr id="5" name="TextBox 1"/>
        <cdr:cNvSpPr txBox="1"/>
      </cdr:nvSpPr>
      <cdr:spPr>
        <a:xfrm xmlns:a="http://schemas.openxmlformats.org/drawingml/2006/main">
          <a:off x="0" y="2495550"/>
          <a:ext cx="5172074" cy="247650"/>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                                                                          Source: Office of Financial Management, Office of the State Treasurer</a:t>
          </a:r>
        </a:p>
      </cdr:txBody>
    </cdr:sp>
  </cdr:relSizeAnchor>
  <cdr:relSizeAnchor xmlns:cdr="http://schemas.openxmlformats.org/drawingml/2006/chartDrawing">
    <cdr:from>
      <cdr:x>0</cdr:x>
      <cdr:y>0</cdr:y>
    </cdr:from>
    <cdr:to>
      <cdr:x>1</cdr:x>
      <cdr:y>0.13754</cdr:y>
    </cdr:to>
    <cdr:sp macro="" textlink="">
      <cdr:nvSpPr>
        <cdr:cNvPr id="6" name="TextBox 5"/>
        <cdr:cNvSpPr txBox="1"/>
      </cdr:nvSpPr>
      <cdr:spPr>
        <a:xfrm xmlns:a="http://schemas.openxmlformats.org/drawingml/2006/main">
          <a:off x="0" y="0"/>
          <a:ext cx="612457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VP GO Debt Service: FY 2000-</a:t>
          </a:r>
          <a:r>
            <a:rPr lang="en-US" sz="1050" b="1" baseline="0">
              <a:latin typeface="Book Antiqua" pitchFamily="18" charset="0"/>
            </a:rPr>
            <a:t>2016* ($ millions)</a:t>
          </a:r>
        </a:p>
        <a:p xmlns:a="http://schemas.openxmlformats.org/drawingml/2006/main">
          <a:pPr algn="ctr"/>
          <a:r>
            <a:rPr lang="en-US" sz="1050" b="1" baseline="0">
              <a:latin typeface="Book Antiqua" pitchFamily="18" charset="0"/>
            </a:rPr>
            <a:t>Totals as Percent of General Fund-State Revenues**</a:t>
          </a:r>
          <a:endParaRPr lang="en-US" sz="1050" b="1">
            <a:latin typeface="Book Antiqua" pitchFamily="18" charset="0"/>
          </a:endParaRPr>
        </a:p>
      </cdr:txBody>
    </cdr:sp>
  </cdr:relSizeAnchor>
  <cdr:relSizeAnchor xmlns:cdr="http://schemas.openxmlformats.org/drawingml/2006/chartDrawing">
    <cdr:from>
      <cdr:x>0</cdr:x>
      <cdr:y>0.85694</cdr:y>
    </cdr:from>
    <cdr:to>
      <cdr:x>0.97662</cdr:x>
      <cdr:y>0.99951</cdr:y>
    </cdr:to>
    <cdr:sp macro="" textlink="">
      <cdr:nvSpPr>
        <cdr:cNvPr id="7" name="TextBox 6"/>
        <cdr:cNvSpPr txBox="1"/>
      </cdr:nvSpPr>
      <cdr:spPr>
        <a:xfrm xmlns:a="http://schemas.openxmlformats.org/drawingml/2006/main">
          <a:off x="0" y="3133724"/>
          <a:ext cx="6762750" cy="542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*FY 2016 estimate.</a:t>
          </a:r>
          <a:r>
            <a:rPr lang="en-US" sz="800" baseline="0">
              <a:latin typeface="Times New Roman" pitchFamily="18" charset="0"/>
              <a:cs typeface="Times New Roman" pitchFamily="18" charset="0"/>
            </a:rPr>
            <a:t> **</a:t>
          </a:r>
          <a:r>
            <a:rPr lang="en-US" sz="800">
              <a:latin typeface="Times New Roman" pitchFamily="18" charset="0"/>
              <a:ea typeface="+mn-ea"/>
              <a:cs typeface="Times New Roman" pitchFamily="18" charset="0"/>
            </a:rPr>
            <a:t>General fund revenues referred to in this report are general fund–state revenues plus revenues deposited to the Education Legacy Trust and Opportunity Pathways accounts which are used for K-12 and higher education purposes. Historical data and forecasts are reported on a cash basis by the Economic and Revenue Forecast Council.</a:t>
          </a:r>
          <a:endParaRPr lang="en-US" sz="800">
            <a:latin typeface="Times New Roman" pitchFamily="18" charset="0"/>
            <a:cs typeface="Times New Roman" pitchFamily="18" charset="0"/>
          </a:endParaRPr>
        </a:p>
      </cdr:txBody>
    </cdr:sp>
  </cdr:relSizeAnchor>
  <cdr:relSizeAnchor xmlns:cdr="http://schemas.openxmlformats.org/drawingml/2006/chartDrawing">
    <cdr:from>
      <cdr:x>0.29393</cdr:x>
      <cdr:y>0.93866</cdr:y>
    </cdr:from>
    <cdr:to>
      <cdr:x>1</cdr:x>
      <cdr:y>0.99116</cdr:y>
    </cdr:to>
    <cdr:sp macro="" textlink="">
      <cdr:nvSpPr>
        <cdr:cNvPr id="8" name="TextBox 1"/>
        <cdr:cNvSpPr txBox="1"/>
      </cdr:nvSpPr>
      <cdr:spPr>
        <a:xfrm xmlns:a="http://schemas.openxmlformats.org/drawingml/2006/main">
          <a:off x="1981200" y="3114675"/>
          <a:ext cx="4324350" cy="180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Times New Roman" pitchFamily="18" charset="0"/>
              <a:cs typeface="Times New Roman" pitchFamily="18" charset="0"/>
            </a:rPr>
            <a:t>Source: Economic</a:t>
          </a:r>
          <a:r>
            <a:rPr lang="en-US" sz="800" baseline="0">
              <a:latin typeface="Times New Roman" pitchFamily="18" charset="0"/>
              <a:cs typeface="Times New Roman" pitchFamily="18" charset="0"/>
            </a:rPr>
            <a:t> &amp; Revenue Forecast Council</a:t>
          </a:r>
          <a:endParaRPr lang="en-US" sz="800">
            <a:latin typeface="Times New Roman" pitchFamily="18" charset="0"/>
            <a:cs typeface="Times New Roman"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1314450</xdr:colOff>
      <xdr:row>59</xdr:row>
      <xdr:rowOff>9525</xdr:rowOff>
    </xdr:from>
    <xdr:to>
      <xdr:col>13</xdr:col>
      <xdr:colOff>285750</xdr:colOff>
      <xdr:row>83</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904876</xdr:colOff>
      <xdr:row>60</xdr:row>
      <xdr:rowOff>47624</xdr:rowOff>
    </xdr:from>
    <xdr:to>
      <xdr:col>17</xdr:col>
      <xdr:colOff>257176</xdr:colOff>
      <xdr:row>72</xdr:row>
      <xdr:rowOff>9525</xdr:rowOff>
    </xdr:to>
    <xdr:sp macro="" textlink="">
      <xdr:nvSpPr>
        <xdr:cNvPr id="3" name="TextBox 2"/>
        <xdr:cNvSpPr txBox="1"/>
      </xdr:nvSpPr>
      <xdr:spPr>
        <a:xfrm>
          <a:off x="8686801" y="11668124"/>
          <a:ext cx="4000500"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chart</a:t>
          </a:r>
          <a:r>
            <a:rPr lang="en-US" sz="1100" baseline="0"/>
            <a:t> is another example of one which could be presented more effectively. The purpose of the chart is to show how coverage ratios are likely to look in the future given forecasted revenue from motor vehicle fuel tax and vehicle related license fees.</a:t>
          </a:r>
        </a:p>
        <a:p>
          <a:endParaRPr lang="en-US" sz="1100" baseline="0"/>
        </a:p>
        <a:p>
          <a:r>
            <a:rPr lang="en-US" sz="1100" baseline="0"/>
            <a:t>There are many layers that could be drilled down in this chart.</a:t>
          </a:r>
        </a:p>
        <a:p>
          <a:r>
            <a:rPr lang="en-US" sz="1100" baseline="0"/>
            <a:t>The past and and estimated debt issuance plan for transportation is used to estimate debt service and therefore calculate the coverage ratios. It may be helpful for viewers to have the ability to see what the estimated debt issuance plan is for transportation projects.</a:t>
          </a:r>
        </a:p>
        <a:p>
          <a:endParaRPr lang="en-US" sz="1100" baseline="0"/>
        </a:p>
        <a:p>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0.00024</cdr:x>
      <cdr:y>0.13555</cdr:y>
    </cdr:from>
    <cdr:to>
      <cdr:x>0.12993</cdr:x>
      <cdr:y>0.23299</cdr:y>
    </cdr:to>
    <cdr:sp macro="" textlink="">
      <cdr:nvSpPr>
        <cdr:cNvPr id="4" name="TextBox 1"/>
        <cdr:cNvSpPr txBox="1"/>
      </cdr:nvSpPr>
      <cdr:spPr>
        <a:xfrm xmlns:a="http://schemas.openxmlformats.org/drawingml/2006/main">
          <a:off x="0" y="390525"/>
          <a:ext cx="595183" cy="23813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0.86544</cdr:y>
    </cdr:from>
    <cdr:to>
      <cdr:x>0</cdr:x>
      <cdr:y>0.87148</cdr:y>
    </cdr:to>
    <cdr:sp macro="" textlink="">
      <cdr:nvSpPr>
        <cdr:cNvPr id="5" name="TextBox 1"/>
        <cdr:cNvSpPr txBox="1"/>
      </cdr:nvSpPr>
      <cdr:spPr>
        <a:xfrm xmlns:a="http://schemas.openxmlformats.org/drawingml/2006/main">
          <a:off x="0" y="2509284"/>
          <a:ext cx="5310076" cy="452991"/>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*2013-15</a:t>
          </a:r>
          <a:r>
            <a:rPr lang="en-US" sz="800" baseline="0">
              <a:latin typeface="Book Antiqua" pitchFamily="18" charset="0"/>
            </a:rPr>
            <a:t> adjusted gross fuel tax revenues based on </a:t>
          </a:r>
          <a:r>
            <a:rPr lang="en-US" sz="800" baseline="0">
              <a:solidFill>
                <a:srgbClr val="FF0000"/>
              </a:solidFill>
              <a:latin typeface="Book Antiqua" pitchFamily="18" charset="0"/>
            </a:rPr>
            <a:t>June 2014 Transportation Revenue Forecast</a:t>
          </a:r>
          <a:r>
            <a:rPr lang="en-US" sz="800" baseline="0">
              <a:latin typeface="Book Antiqua" pitchFamily="18" charset="0"/>
            </a:rPr>
            <a:t>.  2013-15 debt service is projected.   Debt service includes all bonds pledging MVFT revenues including triple pledge bonds. Does not include the TIFIA bond.  </a:t>
          </a:r>
          <a:r>
            <a:rPr lang="en-US" sz="800">
              <a:latin typeface="Book Antiqua" pitchFamily="18" charset="0"/>
            </a:rPr>
            <a:t> Source: Office of the State Treasurer,</a:t>
          </a:r>
          <a:r>
            <a:rPr lang="en-US" sz="800" baseline="0">
              <a:latin typeface="Book Antiqua" pitchFamily="18" charset="0"/>
            </a:rPr>
            <a:t> Transportation Revenue Forecast Council</a:t>
          </a:r>
          <a:endParaRPr lang="en-US" sz="800">
            <a:solidFill>
              <a:srgbClr val="FF0000"/>
            </a:solidFill>
            <a:latin typeface="Book Antiqua" pitchFamily="18" charset="0"/>
          </a:endParaRPr>
        </a:p>
      </cdr:txBody>
    </cdr:sp>
  </cdr:relSizeAnchor>
  <cdr:relSizeAnchor xmlns:cdr="http://schemas.openxmlformats.org/drawingml/2006/chartDrawing">
    <cdr:from>
      <cdr:x>0.00785</cdr:x>
      <cdr:y>0.01966</cdr:y>
    </cdr:from>
    <cdr:to>
      <cdr:x>0.99599</cdr:x>
      <cdr:y>0.10074</cdr:y>
    </cdr:to>
    <cdr:sp macro="" textlink="">
      <cdr:nvSpPr>
        <cdr:cNvPr id="6" name="TextBox 5"/>
        <cdr:cNvSpPr txBox="1"/>
      </cdr:nvSpPr>
      <cdr:spPr>
        <a:xfrm xmlns:a="http://schemas.openxmlformats.org/drawingml/2006/main">
          <a:off x="56930" y="76200"/>
          <a:ext cx="7162558"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Figure 15.</a:t>
          </a:r>
          <a:r>
            <a:rPr lang="en-US" sz="1050" b="1" baseline="0">
              <a:latin typeface="Book Antiqua" pitchFamily="18" charset="0"/>
            </a:rPr>
            <a:t>   </a:t>
          </a:r>
          <a:r>
            <a:rPr lang="en-US" sz="1050" b="1">
              <a:latin typeface="Book Antiqua" pitchFamily="18" charset="0"/>
            </a:rPr>
            <a:t>Coverage: Revenues </a:t>
          </a:r>
          <a:r>
            <a:rPr lang="en-US" sz="1050" b="1" baseline="0">
              <a:latin typeface="Book Antiqua" pitchFamily="18" charset="0"/>
            </a:rPr>
            <a:t>vs. MVFT GO Debt Service ($ millions)</a:t>
          </a:r>
          <a:endParaRPr lang="en-US" sz="1050" b="1">
            <a:latin typeface="Book Antiqua" pitchFamily="18" charset="0"/>
          </a:endParaRPr>
        </a:p>
      </cdr:txBody>
    </cdr:sp>
  </cdr:relSizeAnchor>
  <cdr:relSizeAnchor xmlns:cdr="http://schemas.openxmlformats.org/drawingml/2006/chartDrawing">
    <cdr:from>
      <cdr:x>0.01551</cdr:x>
      <cdr:y>0.88824</cdr:y>
    </cdr:from>
    <cdr:to>
      <cdr:x>0.98307</cdr:x>
      <cdr:y>0.98063</cdr:y>
    </cdr:to>
    <cdr:sp macro="" textlink="">
      <cdr:nvSpPr>
        <cdr:cNvPr id="7" name="TextBox 6"/>
        <cdr:cNvSpPr txBox="1"/>
      </cdr:nvSpPr>
      <cdr:spPr>
        <a:xfrm xmlns:a="http://schemas.openxmlformats.org/drawingml/2006/main">
          <a:off x="104774" y="3439567"/>
          <a:ext cx="6534150" cy="3704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a:t>
          </a:r>
          <a:r>
            <a:rPr lang="en-US" sz="800" baseline="0">
              <a:latin typeface="Times New Roman" pitchFamily="18" charset="0"/>
              <a:cs typeface="Times New Roman" pitchFamily="18" charset="0"/>
            </a:rPr>
            <a:t>Debt service projections based on the 2015 transportation budget request.</a:t>
          </a:r>
        </a:p>
        <a:p xmlns:a="http://schemas.openxmlformats.org/drawingml/2006/main">
          <a:pPr algn="r"/>
          <a:r>
            <a:rPr lang="en-US" sz="800" baseline="0">
              <a:latin typeface="Times New Roman" pitchFamily="18" charset="0"/>
              <a:cs typeface="Times New Roman" pitchFamily="18" charset="0"/>
            </a:rPr>
            <a:t>Source: Transportation Revenue Forecast Council, WSDOT</a:t>
          </a:r>
          <a:endParaRPr lang="en-US" sz="800">
            <a:latin typeface="Times New Roman" pitchFamily="18" charset="0"/>
            <a:cs typeface="Times New Roman" pitchFamily="18" charset="0"/>
          </a:endParaRPr>
        </a:p>
      </cdr:txBody>
    </cdr:sp>
  </cdr:relSizeAnchor>
  <cdr:relSizeAnchor xmlns:cdr="http://schemas.openxmlformats.org/drawingml/2006/chartDrawing">
    <cdr:from>
      <cdr:x>0.49848</cdr:x>
      <cdr:y>0.94046</cdr:y>
    </cdr:from>
    <cdr:to>
      <cdr:x>0.49848</cdr:x>
      <cdr:y>0.94069</cdr:y>
    </cdr:to>
    <cdr:sp macro="" textlink="">
      <cdr:nvSpPr>
        <cdr:cNvPr id="8" name="TextBox 1"/>
        <cdr:cNvSpPr txBox="1"/>
      </cdr:nvSpPr>
      <cdr:spPr>
        <a:xfrm xmlns:a="http://schemas.openxmlformats.org/drawingml/2006/main">
          <a:off x="3530599" y="2950632"/>
          <a:ext cx="3769783" cy="243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Adobe garamond pro"/>
            </a:rPr>
            <a:t>Source:</a:t>
          </a:r>
          <a:r>
            <a:rPr lang="en-US" sz="800" baseline="0">
              <a:latin typeface="Adobe garamond pro"/>
            </a:rPr>
            <a:t> Office of the State Treasurer, Transporation Revenue Forecast Council</a:t>
          </a:r>
          <a:endParaRPr lang="en-US" sz="800">
            <a:latin typeface="Adobe garamond pro"/>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GF-S%20Reven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MVFT%20Debt%20Service%20Coverage%20--%202015%2012%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C4">
            <v>2000</v>
          </cell>
          <cell r="D4">
            <v>2001</v>
          </cell>
          <cell r="E4">
            <v>2002</v>
          </cell>
          <cell r="F4">
            <v>2003</v>
          </cell>
          <cell r="G4">
            <v>2004</v>
          </cell>
          <cell r="H4">
            <v>2005</v>
          </cell>
          <cell r="I4">
            <v>2006</v>
          </cell>
          <cell r="J4">
            <v>2007</v>
          </cell>
          <cell r="K4">
            <v>2008</v>
          </cell>
          <cell r="L4">
            <v>2009</v>
          </cell>
          <cell r="M4">
            <v>2010</v>
          </cell>
          <cell r="N4">
            <v>2011</v>
          </cell>
          <cell r="O4">
            <v>2012</v>
          </cell>
          <cell r="P4">
            <v>2013</v>
          </cell>
          <cell r="Q4">
            <v>2014</v>
          </cell>
          <cell r="R4">
            <v>2015</v>
          </cell>
          <cell r="S4">
            <v>2016</v>
          </cell>
          <cell r="T4">
            <v>2017</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K1">
            <v>2000</v>
          </cell>
          <cell r="L1">
            <v>2001</v>
          </cell>
          <cell r="M1">
            <v>2002</v>
          </cell>
          <cell r="N1">
            <v>2003</v>
          </cell>
          <cell r="O1">
            <v>2004</v>
          </cell>
          <cell r="P1">
            <v>2005</v>
          </cell>
          <cell r="Q1">
            <v>2006</v>
          </cell>
          <cell r="R1">
            <v>2007</v>
          </cell>
          <cell r="S1">
            <v>2008</v>
          </cell>
          <cell r="T1">
            <v>2009</v>
          </cell>
          <cell r="U1">
            <v>2010</v>
          </cell>
          <cell r="V1">
            <v>2011</v>
          </cell>
          <cell r="W1">
            <v>2012</v>
          </cell>
          <cell r="X1">
            <v>2013</v>
          </cell>
          <cell r="Y1">
            <v>2014</v>
          </cell>
          <cell r="Z1">
            <v>2015</v>
          </cell>
          <cell r="AA1">
            <v>2016</v>
          </cell>
          <cell r="AB1">
            <v>2017</v>
          </cell>
          <cell r="AC1">
            <v>2018</v>
          </cell>
          <cell r="AD1">
            <v>2019</v>
          </cell>
          <cell r="AE1">
            <v>2020</v>
          </cell>
          <cell r="AF1">
            <v>2021</v>
          </cell>
          <cell r="AG1">
            <v>2022</v>
          </cell>
          <cell r="AH1">
            <v>2023</v>
          </cell>
          <cell r="AI1">
            <v>2024</v>
          </cell>
          <cell r="AJ1">
            <v>2025</v>
          </cell>
          <cell r="AK1">
            <v>2026</v>
          </cell>
          <cell r="AL1">
            <v>2027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hyperlink" Target="file:///C:\Users\Mathew\Downloads\MVFT%20Debt%20Service%20Projections%20Estimate%20--Nov%202015.xls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zoomScale="90" zoomScaleNormal="90" workbookViewId="0">
      <selection activeCell="B3" sqref="B3"/>
    </sheetView>
  </sheetViews>
  <sheetFormatPr defaultRowHeight="15" x14ac:dyDescent="0.25"/>
  <cols>
    <col min="1" max="1" width="7" customWidth="1"/>
    <col min="2" max="2" width="19.85546875" bestFit="1" customWidth="1"/>
    <col min="3" max="3" width="18.85546875" bestFit="1" customWidth="1"/>
    <col min="4" max="7" width="17.140625" bestFit="1" customWidth="1"/>
    <col min="8" max="8" width="16.85546875" customWidth="1"/>
  </cols>
  <sheetData>
    <row r="2" spans="1:8" ht="15.75" x14ac:dyDescent="0.25">
      <c r="A2" s="3" t="s">
        <v>7</v>
      </c>
    </row>
    <row r="3" spans="1:8" x14ac:dyDescent="0.25">
      <c r="A3" s="2" t="s">
        <v>0</v>
      </c>
      <c r="B3" s="2" t="s">
        <v>1</v>
      </c>
      <c r="C3" s="2" t="s">
        <v>2</v>
      </c>
      <c r="D3" s="2" t="s">
        <v>3</v>
      </c>
      <c r="E3" s="2" t="s">
        <v>4</v>
      </c>
      <c r="F3" s="2" t="s">
        <v>5</v>
      </c>
      <c r="G3" s="2" t="s">
        <v>6</v>
      </c>
      <c r="H3" s="2" t="s">
        <v>8</v>
      </c>
    </row>
    <row r="4" spans="1:8" x14ac:dyDescent="0.25">
      <c r="A4">
        <v>2000</v>
      </c>
      <c r="B4" s="4">
        <v>6280943263.0699997</v>
      </c>
      <c r="C4" s="4">
        <v>997215000</v>
      </c>
      <c r="D4" s="4">
        <v>0</v>
      </c>
      <c r="E4" s="4">
        <v>0</v>
      </c>
      <c r="F4" s="4"/>
      <c r="G4" s="4">
        <v>458068129</v>
      </c>
      <c r="H4" s="5">
        <f>SUM(B4:G4)</f>
        <v>7736226392.0699997</v>
      </c>
    </row>
    <row r="5" spans="1:8" x14ac:dyDescent="0.25">
      <c r="A5">
        <v>2001</v>
      </c>
      <c r="B5" s="4">
        <v>6543230155.5</v>
      </c>
      <c r="C5" s="4">
        <v>1135885000</v>
      </c>
      <c r="D5" s="4">
        <v>0</v>
      </c>
      <c r="E5" s="4">
        <v>0</v>
      </c>
      <c r="F5" s="4"/>
      <c r="G5" s="4">
        <v>478253436</v>
      </c>
      <c r="H5" s="5">
        <f t="shared" ref="H5:H20" si="0">SUM(B5:G5)</f>
        <v>8157368591.5</v>
      </c>
    </row>
    <row r="6" spans="1:8" x14ac:dyDescent="0.25">
      <c r="A6">
        <v>2002</v>
      </c>
      <c r="B6" s="4">
        <v>6788293651.3699999</v>
      </c>
      <c r="C6" s="4">
        <v>1395980000</v>
      </c>
      <c r="D6" s="4">
        <v>0</v>
      </c>
      <c r="E6" s="4">
        <v>0</v>
      </c>
      <c r="F6" s="4"/>
      <c r="G6" s="4">
        <v>469682203</v>
      </c>
      <c r="H6" s="5">
        <f t="shared" si="0"/>
        <v>8653955854.3699989</v>
      </c>
    </row>
    <row r="7" spans="1:8" x14ac:dyDescent="0.25">
      <c r="A7">
        <v>2003</v>
      </c>
      <c r="B7" s="4">
        <v>6827544728.1499996</v>
      </c>
      <c r="C7" s="4">
        <v>1720296935.45</v>
      </c>
      <c r="D7" s="4">
        <v>0</v>
      </c>
      <c r="E7" s="4">
        <v>0</v>
      </c>
      <c r="F7" s="4"/>
      <c r="G7" s="4">
        <v>505860534</v>
      </c>
      <c r="H7" s="5">
        <f t="shared" si="0"/>
        <v>9053702197.5999985</v>
      </c>
    </row>
    <row r="8" spans="1:8" x14ac:dyDescent="0.25">
      <c r="A8">
        <v>2004</v>
      </c>
      <c r="B8" s="4">
        <v>7215204277.5500002</v>
      </c>
      <c r="C8" s="4">
        <v>2113536135.55</v>
      </c>
      <c r="D8" s="4">
        <v>0</v>
      </c>
      <c r="E8" s="4">
        <v>0</v>
      </c>
      <c r="F8" s="4"/>
      <c r="G8" s="4">
        <v>499120358</v>
      </c>
      <c r="H8" s="5">
        <f t="shared" si="0"/>
        <v>9827860771.1000004</v>
      </c>
    </row>
    <row r="9" spans="1:8" x14ac:dyDescent="0.25">
      <c r="A9">
        <v>2005</v>
      </c>
      <c r="B9" s="4">
        <v>7575311301.5299997</v>
      </c>
      <c r="C9" s="4">
        <v>2404758801.4499998</v>
      </c>
      <c r="D9" s="4">
        <v>0</v>
      </c>
      <c r="E9" s="4">
        <v>0</v>
      </c>
      <c r="F9" s="4"/>
      <c r="G9" s="4">
        <v>538119153</v>
      </c>
      <c r="H9" s="5">
        <f t="shared" si="0"/>
        <v>10518189255.98</v>
      </c>
    </row>
    <row r="10" spans="1:8" x14ac:dyDescent="0.25">
      <c r="A10">
        <v>2006</v>
      </c>
      <c r="B10" s="4">
        <v>7702642072.3999996</v>
      </c>
      <c r="C10" s="4">
        <v>2881445657.4499998</v>
      </c>
      <c r="D10" s="4">
        <v>0</v>
      </c>
      <c r="E10" s="4">
        <v>0</v>
      </c>
      <c r="F10" s="4"/>
      <c r="G10" s="4">
        <v>546043713</v>
      </c>
      <c r="H10" s="5">
        <f t="shared" si="0"/>
        <v>11130131442.849998</v>
      </c>
    </row>
    <row r="11" spans="1:8" x14ac:dyDescent="0.25">
      <c r="A11">
        <v>2007</v>
      </c>
      <c r="B11" s="4">
        <v>8304968946.1000004</v>
      </c>
      <c r="C11" s="4">
        <v>3368311633.9000001</v>
      </c>
      <c r="D11" s="4">
        <v>0</v>
      </c>
      <c r="E11" s="4">
        <v>0</v>
      </c>
      <c r="F11" s="4"/>
      <c r="G11" s="4">
        <v>597847789</v>
      </c>
      <c r="H11" s="5">
        <f t="shared" si="0"/>
        <v>12271128369</v>
      </c>
    </row>
    <row r="12" spans="1:8" x14ac:dyDescent="0.25">
      <c r="A12">
        <v>2008</v>
      </c>
      <c r="B12" s="4">
        <v>9003114410.3500004</v>
      </c>
      <c r="C12" s="4">
        <v>4004259674.4000001</v>
      </c>
      <c r="D12" s="4">
        <v>0</v>
      </c>
      <c r="E12" s="4">
        <v>0</v>
      </c>
      <c r="F12" s="4"/>
      <c r="G12" s="4">
        <v>609799195</v>
      </c>
      <c r="H12" s="5">
        <f t="shared" si="0"/>
        <v>13617173279.75</v>
      </c>
    </row>
    <row r="13" spans="1:8" x14ac:dyDescent="0.25">
      <c r="A13">
        <v>2009</v>
      </c>
      <c r="B13" s="4">
        <v>9831964832.5499992</v>
      </c>
      <c r="C13" s="4">
        <v>4285988810.0999999</v>
      </c>
      <c r="D13" s="4">
        <v>0</v>
      </c>
      <c r="E13" s="4">
        <v>0</v>
      </c>
      <c r="F13" s="4"/>
      <c r="G13" s="4">
        <v>659398859</v>
      </c>
      <c r="H13" s="5">
        <f t="shared" si="0"/>
        <v>14777352501.65</v>
      </c>
    </row>
    <row r="14" spans="1:8" x14ac:dyDescent="0.25">
      <c r="A14">
        <v>2010</v>
      </c>
      <c r="B14" s="4">
        <v>10410327276.77</v>
      </c>
      <c r="C14" s="4">
        <v>6189623827.5500002</v>
      </c>
      <c r="D14" s="4">
        <v>0</v>
      </c>
      <c r="E14" s="4">
        <v>0</v>
      </c>
      <c r="F14" s="4"/>
      <c r="G14" s="4">
        <v>692605356</v>
      </c>
      <c r="H14" s="5">
        <f t="shared" si="0"/>
        <v>17292556460.32</v>
      </c>
    </row>
    <row r="15" spans="1:8" x14ac:dyDescent="0.25">
      <c r="A15">
        <v>2011</v>
      </c>
      <c r="B15" s="4">
        <v>10763996170.030001</v>
      </c>
      <c r="C15" s="4">
        <v>6004454495.25</v>
      </c>
      <c r="D15" s="4">
        <v>0</v>
      </c>
      <c r="E15" s="4">
        <v>0</v>
      </c>
      <c r="F15" s="4"/>
      <c r="G15" s="4">
        <v>510712118</v>
      </c>
      <c r="H15" s="5">
        <f t="shared" si="0"/>
        <v>17279162783.279999</v>
      </c>
    </row>
    <row r="16" spans="1:8" x14ac:dyDescent="0.25">
      <c r="A16">
        <v>2012</v>
      </c>
      <c r="B16" s="4">
        <v>10980895035.190001</v>
      </c>
      <c r="C16" s="4">
        <v>6353055881.3000002</v>
      </c>
      <c r="D16" s="4">
        <v>518775000</v>
      </c>
      <c r="E16" s="4">
        <v>500400000</v>
      </c>
      <c r="F16" s="4"/>
      <c r="G16" s="4">
        <v>490121852</v>
      </c>
      <c r="H16" s="5">
        <f t="shared" si="0"/>
        <v>18843247768.490002</v>
      </c>
    </row>
    <row r="17" spans="1:8" x14ac:dyDescent="0.25">
      <c r="A17">
        <v>2013</v>
      </c>
      <c r="B17" s="4">
        <v>10980397782.93</v>
      </c>
      <c r="C17" s="4">
        <v>6712006136.6499996</v>
      </c>
      <c r="D17" s="4">
        <v>518775000</v>
      </c>
      <c r="E17" s="4">
        <v>500400000</v>
      </c>
      <c r="F17" s="4"/>
      <c r="G17" s="4">
        <v>593757473.5201</v>
      </c>
      <c r="H17" s="5">
        <f t="shared" si="0"/>
        <v>19305336393.100101</v>
      </c>
    </row>
    <row r="18" spans="1:8" x14ac:dyDescent="0.25">
      <c r="A18">
        <v>2014</v>
      </c>
      <c r="B18" s="4">
        <v>11433123783.65</v>
      </c>
      <c r="C18" s="4">
        <v>7010288596.0500002</v>
      </c>
      <c r="D18" s="4">
        <v>518775000</v>
      </c>
      <c r="E18" s="4">
        <v>786315000</v>
      </c>
      <c r="F18" s="4"/>
      <c r="G18" s="4">
        <v>560208470.40999997</v>
      </c>
      <c r="H18" s="5">
        <f t="shared" si="0"/>
        <v>20308710850.110001</v>
      </c>
    </row>
    <row r="19" spans="1:8" x14ac:dyDescent="0.25">
      <c r="A19">
        <v>2015</v>
      </c>
      <c r="B19" s="4">
        <v>11357937219.91</v>
      </c>
      <c r="C19" s="4">
        <v>6889515602.8500004</v>
      </c>
      <c r="D19" s="4">
        <v>518775000</v>
      </c>
      <c r="E19" s="4">
        <v>786315000</v>
      </c>
      <c r="F19" s="4">
        <v>195199364</v>
      </c>
      <c r="G19" s="4">
        <v>563411718</v>
      </c>
      <c r="H19" s="5">
        <f t="shared" si="0"/>
        <v>20311153904.760002</v>
      </c>
    </row>
    <row r="20" spans="1:8" x14ac:dyDescent="0.25">
      <c r="A20">
        <v>2016</v>
      </c>
      <c r="B20" s="4">
        <v>11584575142.790001</v>
      </c>
      <c r="C20" s="4">
        <v>7015091110.1000004</v>
      </c>
      <c r="D20" s="4">
        <v>518775000</v>
      </c>
      <c r="E20" s="4">
        <v>723715000</v>
      </c>
      <c r="F20" s="4">
        <v>310000000</v>
      </c>
      <c r="G20" s="4">
        <v>578052977.33800006</v>
      </c>
      <c r="H20" s="5">
        <f t="shared" si="0"/>
        <v>20730209230.228001</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 sqref="A2:G2"/>
    </sheetView>
  </sheetViews>
  <sheetFormatPr defaultRowHeight="15" x14ac:dyDescent="0.25"/>
  <cols>
    <col min="1" max="1" width="5" bestFit="1" customWidth="1"/>
    <col min="2" max="3" width="18.5703125" bestFit="1" customWidth="1"/>
    <col min="4" max="6" width="16.85546875" bestFit="1" customWidth="1"/>
    <col min="7" max="7" width="12.140625" bestFit="1" customWidth="1"/>
  </cols>
  <sheetData>
    <row r="1" spans="1:7" x14ac:dyDescent="0.25">
      <c r="A1" s="1" t="s">
        <v>9</v>
      </c>
    </row>
    <row r="2" spans="1:7" x14ac:dyDescent="0.25">
      <c r="A2" s="2" t="s">
        <v>0</v>
      </c>
      <c r="B2" s="2" t="s">
        <v>1</v>
      </c>
      <c r="C2" s="2" t="s">
        <v>2</v>
      </c>
      <c r="D2" s="2" t="s">
        <v>3</v>
      </c>
      <c r="E2" s="2" t="s">
        <v>4</v>
      </c>
      <c r="F2" s="2" t="s">
        <v>5</v>
      </c>
      <c r="G2" s="2" t="s">
        <v>6</v>
      </c>
    </row>
    <row r="3" spans="1:7" x14ac:dyDescent="0.25">
      <c r="A3">
        <v>2000</v>
      </c>
      <c r="B3" s="4">
        <v>748252818.70000005</v>
      </c>
      <c r="C3" s="4">
        <v>27000000</v>
      </c>
      <c r="D3" s="4">
        <v>0</v>
      </c>
      <c r="E3" s="4">
        <v>0</v>
      </c>
      <c r="F3" s="4">
        <v>0</v>
      </c>
      <c r="G3" s="4">
        <v>235318185.93000001</v>
      </c>
    </row>
    <row r="4" spans="1:7" x14ac:dyDescent="0.25">
      <c r="A4">
        <v>2001</v>
      </c>
      <c r="B4" s="4">
        <v>601370000</v>
      </c>
      <c r="C4" s="4">
        <v>206545000</v>
      </c>
      <c r="D4" s="4">
        <v>0</v>
      </c>
      <c r="E4" s="4">
        <v>0</v>
      </c>
      <c r="F4" s="4">
        <v>0</v>
      </c>
      <c r="G4" s="4">
        <v>98964265.260000005</v>
      </c>
    </row>
    <row r="5" spans="1:7" x14ac:dyDescent="0.25">
      <c r="A5">
        <v>2002</v>
      </c>
      <c r="B5" s="4">
        <v>591420000</v>
      </c>
      <c r="C5" s="4">
        <v>338075000</v>
      </c>
      <c r="D5" s="4">
        <v>0</v>
      </c>
      <c r="E5" s="4">
        <v>0</v>
      </c>
      <c r="F5" s="4">
        <v>0</v>
      </c>
      <c r="G5" s="4">
        <v>30535544.879999999</v>
      </c>
    </row>
    <row r="6" spans="1:7" x14ac:dyDescent="0.25">
      <c r="A6">
        <v>2003</v>
      </c>
      <c r="B6" s="4">
        <v>374455000</v>
      </c>
      <c r="C6" s="4">
        <v>401031935.44999999</v>
      </c>
      <c r="D6" s="4">
        <v>0</v>
      </c>
      <c r="E6" s="4">
        <v>0</v>
      </c>
      <c r="F6" s="4">
        <v>0</v>
      </c>
      <c r="G6" s="4">
        <v>104802035.58</v>
      </c>
    </row>
    <row r="7" spans="1:7" x14ac:dyDescent="0.25">
      <c r="A7">
        <v>2004</v>
      </c>
      <c r="B7" s="4">
        <v>708825000</v>
      </c>
      <c r="C7" s="4">
        <v>458834200.10000002</v>
      </c>
      <c r="D7" s="4">
        <v>0</v>
      </c>
      <c r="E7" s="4">
        <v>0</v>
      </c>
      <c r="F7" s="4">
        <v>0</v>
      </c>
      <c r="G7" s="4">
        <v>31095537.530000001</v>
      </c>
    </row>
    <row r="8" spans="1:7" x14ac:dyDescent="0.25">
      <c r="A8">
        <v>2005</v>
      </c>
      <c r="B8" s="4">
        <v>715195000</v>
      </c>
      <c r="C8" s="4">
        <v>368702665.89999998</v>
      </c>
      <c r="D8" s="4">
        <v>0</v>
      </c>
      <c r="E8" s="4">
        <v>0</v>
      </c>
      <c r="F8" s="4">
        <v>0</v>
      </c>
      <c r="G8" s="4">
        <v>83728383.450000003</v>
      </c>
    </row>
    <row r="9" spans="1:7" x14ac:dyDescent="0.25">
      <c r="A9">
        <v>2006</v>
      </c>
      <c r="B9" s="4">
        <v>530090000</v>
      </c>
      <c r="C9" s="4">
        <v>567001856</v>
      </c>
      <c r="D9" s="4">
        <v>0</v>
      </c>
      <c r="E9" s="4">
        <v>0</v>
      </c>
      <c r="F9" s="4">
        <v>0</v>
      </c>
      <c r="G9" s="4">
        <v>66919750.100000001</v>
      </c>
    </row>
    <row r="10" spans="1:7" x14ac:dyDescent="0.25">
      <c r="A10">
        <v>2007</v>
      </c>
      <c r="B10" s="4">
        <v>1022770000</v>
      </c>
      <c r="C10" s="4">
        <v>594590976.45000005</v>
      </c>
      <c r="D10" s="4">
        <v>0</v>
      </c>
      <c r="E10" s="4">
        <v>0</v>
      </c>
      <c r="F10" s="4">
        <v>0</v>
      </c>
      <c r="G10" s="4">
        <v>107971301.83</v>
      </c>
    </row>
    <row r="11" spans="1:7" x14ac:dyDescent="0.25">
      <c r="A11">
        <v>2008</v>
      </c>
      <c r="B11" s="4">
        <v>1129150000</v>
      </c>
      <c r="C11" s="4">
        <v>762000000</v>
      </c>
      <c r="D11" s="4">
        <v>0</v>
      </c>
      <c r="E11" s="4">
        <v>0</v>
      </c>
      <c r="F11" s="4">
        <v>0</v>
      </c>
      <c r="G11" s="4">
        <v>69524190.06189999</v>
      </c>
    </row>
    <row r="12" spans="1:7" x14ac:dyDescent="0.25">
      <c r="A12">
        <v>2009</v>
      </c>
      <c r="B12" s="4">
        <v>1274475000</v>
      </c>
      <c r="C12" s="4">
        <v>428225000</v>
      </c>
      <c r="D12" s="4">
        <v>0</v>
      </c>
      <c r="E12" s="4">
        <v>0</v>
      </c>
      <c r="F12" s="4">
        <v>0</v>
      </c>
      <c r="G12" s="4">
        <v>125557650.58</v>
      </c>
    </row>
    <row r="13" spans="1:7" x14ac:dyDescent="0.25">
      <c r="A13">
        <v>2010</v>
      </c>
      <c r="B13" s="4">
        <v>1081625000</v>
      </c>
      <c r="C13" s="4">
        <v>1030410000</v>
      </c>
      <c r="D13" s="4">
        <v>0</v>
      </c>
      <c r="E13" s="4">
        <v>0</v>
      </c>
      <c r="F13" s="4">
        <v>0</v>
      </c>
      <c r="G13" s="4">
        <v>154511838.69999999</v>
      </c>
    </row>
    <row r="14" spans="1:7" x14ac:dyDescent="0.25">
      <c r="A14">
        <v>2011</v>
      </c>
      <c r="B14" s="4">
        <v>917835000</v>
      </c>
      <c r="C14" s="4">
        <v>1030410000</v>
      </c>
      <c r="D14" s="4">
        <v>0</v>
      </c>
      <c r="E14" s="4">
        <v>0</v>
      </c>
      <c r="F14" s="4">
        <v>0</v>
      </c>
      <c r="G14" s="4">
        <v>78202852.069999993</v>
      </c>
    </row>
    <row r="15" spans="1:7" x14ac:dyDescent="0.25">
      <c r="A15">
        <v>2012</v>
      </c>
      <c r="B15" s="4">
        <v>781145000</v>
      </c>
      <c r="C15" s="4">
        <v>528790000</v>
      </c>
      <c r="D15" s="4">
        <v>518775000</v>
      </c>
      <c r="E15" s="4">
        <v>500400000</v>
      </c>
      <c r="F15" s="4">
        <v>0</v>
      </c>
      <c r="G15" s="4">
        <v>67688982.719999999</v>
      </c>
    </row>
    <row r="16" spans="1:7" x14ac:dyDescent="0.25">
      <c r="A16">
        <v>2013</v>
      </c>
      <c r="B16" s="4">
        <v>549830000</v>
      </c>
      <c r="C16" s="4">
        <v>542350000</v>
      </c>
      <c r="D16" s="4">
        <v>0</v>
      </c>
      <c r="E16" s="4">
        <v>0</v>
      </c>
      <c r="F16" s="4">
        <v>0</v>
      </c>
      <c r="G16" s="4">
        <v>198607715.70999998</v>
      </c>
    </row>
    <row r="17" spans="1:7" x14ac:dyDescent="0.25">
      <c r="A17">
        <v>2014</v>
      </c>
      <c r="B17" s="4">
        <v>1023685000</v>
      </c>
      <c r="C17" s="4">
        <v>542180000</v>
      </c>
      <c r="D17" s="4">
        <v>0</v>
      </c>
      <c r="E17" s="4">
        <v>285915000</v>
      </c>
      <c r="F17" s="4">
        <v>0</v>
      </c>
      <c r="G17" s="4">
        <v>38201723.93</v>
      </c>
    </row>
    <row r="18" spans="1:7" x14ac:dyDescent="0.25">
      <c r="A18">
        <v>2015</v>
      </c>
      <c r="B18" s="4">
        <v>653750000</v>
      </c>
      <c r="C18" s="4">
        <v>199920000</v>
      </c>
      <c r="D18" s="4">
        <v>0</v>
      </c>
      <c r="E18" s="4">
        <v>0</v>
      </c>
      <c r="F18" s="4">
        <v>195199364</v>
      </c>
      <c r="G18" s="4">
        <v>80058283.25</v>
      </c>
    </row>
    <row r="19" spans="1:7" x14ac:dyDescent="0.25">
      <c r="A19">
        <v>2016</v>
      </c>
      <c r="B19" s="4">
        <v>881975000</v>
      </c>
      <c r="C19" s="4">
        <v>391610000</v>
      </c>
      <c r="D19" s="4">
        <v>0</v>
      </c>
      <c r="E19" s="4">
        <v>0</v>
      </c>
      <c r="F19" s="4">
        <v>104800636</v>
      </c>
      <c r="G19" s="4">
        <v>241736162.49000001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4"/>
  <sheetViews>
    <sheetView zoomScale="90" zoomScaleNormal="90" workbookViewId="0">
      <selection activeCell="K38" sqref="K38"/>
    </sheetView>
  </sheetViews>
  <sheetFormatPr defaultRowHeight="15" x14ac:dyDescent="0.25"/>
  <cols>
    <col min="1" max="1" width="8.42578125" customWidth="1"/>
    <col min="2" max="2" width="16.85546875" bestFit="1" customWidth="1"/>
    <col min="3" max="3" width="15.28515625" bestFit="1" customWidth="1"/>
    <col min="4" max="5" width="14.28515625" bestFit="1" customWidth="1"/>
    <col min="6" max="7" width="15.28515625" bestFit="1" customWidth="1"/>
  </cols>
  <sheetData>
    <row r="2" spans="1:7" x14ac:dyDescent="0.25">
      <c r="A2" s="2" t="s">
        <v>0</v>
      </c>
      <c r="B2" s="2" t="s">
        <v>1</v>
      </c>
      <c r="C2" s="2" t="s">
        <v>10</v>
      </c>
      <c r="D2" s="2" t="s">
        <v>5</v>
      </c>
      <c r="E2" s="2" t="s">
        <v>3</v>
      </c>
      <c r="F2" s="2" t="s">
        <v>4</v>
      </c>
      <c r="G2" s="2" t="s">
        <v>6</v>
      </c>
    </row>
    <row r="3" spans="1:7" x14ac:dyDescent="0.25">
      <c r="A3">
        <v>2000</v>
      </c>
      <c r="B3" s="4">
        <v>614334588.42009997</v>
      </c>
      <c r="C3" s="4">
        <v>121875827.06999999</v>
      </c>
      <c r="D3" s="4"/>
      <c r="E3" s="4"/>
      <c r="F3" s="4"/>
      <c r="G3" s="4">
        <v>50984601.289999999</v>
      </c>
    </row>
    <row r="4" spans="1:7" x14ac:dyDescent="0.25">
      <c r="A4">
        <v>2001</v>
      </c>
      <c r="B4" s="4">
        <v>666019485.90489995</v>
      </c>
      <c r="C4" s="4">
        <v>123193881.76000001</v>
      </c>
      <c r="D4" s="4"/>
      <c r="E4" s="4"/>
      <c r="F4" s="4"/>
      <c r="G4" s="4">
        <v>53442596.219999999</v>
      </c>
    </row>
    <row r="5" spans="1:7" x14ac:dyDescent="0.25">
      <c r="A5">
        <v>2002</v>
      </c>
      <c r="B5" s="4">
        <v>689529862.59080005</v>
      </c>
      <c r="C5" s="4">
        <v>136442538.30000001</v>
      </c>
      <c r="D5" s="4"/>
      <c r="E5" s="4"/>
      <c r="F5" s="4"/>
      <c r="G5" s="4">
        <v>59999242.950000003</v>
      </c>
    </row>
    <row r="6" spans="1:7" x14ac:dyDescent="0.25">
      <c r="A6">
        <v>2003</v>
      </c>
      <c r="B6" s="4">
        <v>685645841.16060007</v>
      </c>
      <c r="C6" s="4">
        <v>150573691.56999999</v>
      </c>
      <c r="D6" s="4"/>
      <c r="E6" s="4"/>
      <c r="F6" s="4"/>
      <c r="G6" s="4">
        <v>60421663.700000003</v>
      </c>
    </row>
    <row r="7" spans="1:7" x14ac:dyDescent="0.25">
      <c r="A7">
        <v>2004</v>
      </c>
      <c r="B7" s="4">
        <v>678286049.27869999</v>
      </c>
      <c r="C7" s="4">
        <v>149437369.68000001</v>
      </c>
      <c r="D7" s="4"/>
      <c r="E7" s="4"/>
      <c r="F7" s="4"/>
      <c r="G7" s="4">
        <v>62118223.560000002</v>
      </c>
    </row>
    <row r="8" spans="1:7" x14ac:dyDescent="0.25">
      <c r="A8">
        <v>2005</v>
      </c>
      <c r="B8" s="4">
        <v>729777171.0309</v>
      </c>
      <c r="C8" s="4">
        <v>166686142.94999999</v>
      </c>
      <c r="D8" s="4"/>
      <c r="E8" s="4"/>
      <c r="F8" s="4"/>
      <c r="G8" s="4">
        <v>69474117.870000005</v>
      </c>
    </row>
    <row r="9" spans="1:7" x14ac:dyDescent="0.25">
      <c r="A9">
        <v>2006</v>
      </c>
      <c r="B9" s="4">
        <v>756988814.60010004</v>
      </c>
      <c r="C9" s="4">
        <v>182838933.19999999</v>
      </c>
      <c r="D9" s="4"/>
      <c r="E9" s="4"/>
      <c r="F9" s="4"/>
      <c r="G9" s="4">
        <v>70750956.75</v>
      </c>
    </row>
    <row r="10" spans="1:7" x14ac:dyDescent="0.25">
      <c r="A10">
        <v>2007</v>
      </c>
      <c r="B10" s="4">
        <v>797759127.99290001</v>
      </c>
      <c r="C10" s="4">
        <v>215643429.94</v>
      </c>
      <c r="D10" s="4"/>
      <c r="E10" s="4"/>
      <c r="F10" s="4"/>
      <c r="G10" s="4">
        <v>77296084.019999996</v>
      </c>
    </row>
    <row r="11" spans="1:7" x14ac:dyDescent="0.25">
      <c r="A11">
        <v>2008</v>
      </c>
      <c r="B11" s="4">
        <v>843230577.34579992</v>
      </c>
      <c r="C11" s="4">
        <v>260963798.31</v>
      </c>
      <c r="D11" s="4"/>
      <c r="E11" s="4"/>
      <c r="F11" s="4"/>
      <c r="G11" s="4">
        <v>84604174.769999996</v>
      </c>
    </row>
    <row r="12" spans="1:7" x14ac:dyDescent="0.25">
      <c r="A12">
        <v>2009</v>
      </c>
      <c r="B12" s="4">
        <v>908086344.83039999</v>
      </c>
      <c r="C12" s="4">
        <v>318691322.81</v>
      </c>
      <c r="D12" s="4"/>
      <c r="E12" s="4"/>
      <c r="F12" s="4"/>
      <c r="G12" s="4">
        <v>101694647.491</v>
      </c>
    </row>
    <row r="13" spans="1:7" x14ac:dyDescent="0.25">
      <c r="A13">
        <v>2010</v>
      </c>
      <c r="B13" s="4">
        <v>957776439.84800005</v>
      </c>
      <c r="C13" s="4">
        <v>354069396.69999999</v>
      </c>
      <c r="D13" s="4"/>
      <c r="E13" s="4"/>
      <c r="F13" s="4"/>
      <c r="G13" s="4">
        <v>110399953.45469999</v>
      </c>
    </row>
    <row r="14" spans="1:7" x14ac:dyDescent="0.25">
      <c r="A14">
        <v>2011</v>
      </c>
      <c r="B14" s="4">
        <v>992697370.38080013</v>
      </c>
      <c r="C14" s="4">
        <v>421626118.92000002</v>
      </c>
      <c r="D14" s="4"/>
      <c r="E14" s="4"/>
      <c r="F14" s="4"/>
      <c r="G14" s="4">
        <v>81436342.444999993</v>
      </c>
    </row>
    <row r="15" spans="1:7" x14ac:dyDescent="0.25">
      <c r="A15">
        <v>2012</v>
      </c>
      <c r="B15" s="4">
        <v>1023303951.3126999</v>
      </c>
      <c r="C15" s="4">
        <v>442943500.91000003</v>
      </c>
      <c r="D15" s="4"/>
      <c r="E15" s="4">
        <v>15253527.01</v>
      </c>
      <c r="F15" s="4"/>
      <c r="G15" s="4">
        <v>79705772.044699997</v>
      </c>
    </row>
    <row r="16" spans="1:7" x14ac:dyDescent="0.25">
      <c r="A16">
        <v>2013</v>
      </c>
      <c r="B16" s="4">
        <v>1053379180.2981999</v>
      </c>
      <c r="C16" s="4">
        <v>465751897.38999999</v>
      </c>
      <c r="D16" s="4"/>
      <c r="E16" s="4">
        <v>26024975</v>
      </c>
      <c r="F16" s="4">
        <v>18282055.559999999</v>
      </c>
      <c r="G16" s="4">
        <v>85061216.382200003</v>
      </c>
    </row>
    <row r="17" spans="1:7" x14ac:dyDescent="0.25">
      <c r="A17">
        <v>2014</v>
      </c>
      <c r="B17" s="4">
        <v>1087877046.0599999</v>
      </c>
      <c r="C17" s="4">
        <v>544219738.94000006</v>
      </c>
      <c r="D17" s="4"/>
      <c r="E17" s="4">
        <v>26024975</v>
      </c>
      <c r="F17" s="4">
        <v>30817141.460000001</v>
      </c>
      <c r="G17" s="4">
        <v>93704015.001900002</v>
      </c>
    </row>
    <row r="18" spans="1:7" x14ac:dyDescent="0.25">
      <c r="A18">
        <v>2015</v>
      </c>
      <c r="B18" s="4">
        <v>1154461018.73</v>
      </c>
      <c r="C18" s="4">
        <v>570937831.15999997</v>
      </c>
      <c r="D18" s="4"/>
      <c r="E18" s="4">
        <v>26024975</v>
      </c>
      <c r="F18" s="4">
        <v>39095675</v>
      </c>
      <c r="G18" s="4">
        <v>98593253.105499998</v>
      </c>
    </row>
    <row r="19" spans="1:7" x14ac:dyDescent="0.25">
      <c r="A19">
        <v>2016</v>
      </c>
      <c r="B19" s="4">
        <v>1178368285.2</v>
      </c>
      <c r="C19" s="4">
        <v>594503126.12</v>
      </c>
      <c r="D19" s="4"/>
      <c r="E19" s="4">
        <v>26024975</v>
      </c>
      <c r="F19" s="4">
        <v>100144175</v>
      </c>
      <c r="G19" s="4">
        <v>102854798.34900001</v>
      </c>
    </row>
    <row r="20" spans="1:7" x14ac:dyDescent="0.25">
      <c r="B20" s="4"/>
      <c r="C20" s="4"/>
      <c r="D20" s="4"/>
      <c r="E20" s="4"/>
      <c r="F20" s="4"/>
      <c r="G20" s="4"/>
    </row>
    <row r="21" spans="1:7" x14ac:dyDescent="0.25">
      <c r="B21" s="4"/>
      <c r="C21" s="4"/>
      <c r="D21" s="4"/>
      <c r="E21" s="4"/>
      <c r="F21" s="4"/>
      <c r="G21" s="4"/>
    </row>
    <row r="22" spans="1:7" x14ac:dyDescent="0.25">
      <c r="B22" s="4"/>
      <c r="C22" s="4"/>
      <c r="D22" s="4"/>
      <c r="E22" s="4"/>
      <c r="F22" s="4"/>
      <c r="G22" s="4"/>
    </row>
    <row r="23" spans="1:7" x14ac:dyDescent="0.25">
      <c r="B23" s="4"/>
      <c r="C23" s="4"/>
      <c r="D23" s="4"/>
      <c r="E23" s="4"/>
      <c r="F23" s="4"/>
      <c r="G23" s="4"/>
    </row>
    <row r="24" spans="1:7" x14ac:dyDescent="0.25">
      <c r="B24" s="4"/>
      <c r="C24" s="4"/>
      <c r="D24" s="4"/>
      <c r="E24" s="4"/>
      <c r="F24" s="4"/>
      <c r="G24" s="4"/>
    </row>
    <row r="25" spans="1:7" x14ac:dyDescent="0.25">
      <c r="B25" s="4"/>
      <c r="C25" s="4"/>
      <c r="D25" s="4"/>
      <c r="E25" s="4"/>
      <c r="F25" s="4"/>
      <c r="G25" s="4"/>
    </row>
    <row r="26" spans="1:7" x14ac:dyDescent="0.25">
      <c r="B26" s="4"/>
      <c r="C26" s="4"/>
      <c r="D26" s="4"/>
      <c r="E26" s="4"/>
      <c r="F26" s="4"/>
      <c r="G26" s="4"/>
    </row>
    <row r="27" spans="1:7" x14ac:dyDescent="0.25">
      <c r="B27" s="4"/>
      <c r="C27" s="4"/>
      <c r="D27" s="4"/>
      <c r="E27" s="4"/>
      <c r="F27" s="4"/>
      <c r="G27" s="4"/>
    </row>
    <row r="28" spans="1:7" x14ac:dyDescent="0.25">
      <c r="B28" s="4"/>
      <c r="C28" s="4"/>
      <c r="D28" s="4"/>
      <c r="E28" s="4"/>
      <c r="F28" s="4"/>
      <c r="G28" s="4"/>
    </row>
    <row r="29" spans="1:7" x14ac:dyDescent="0.25">
      <c r="B29" s="4"/>
      <c r="C29" s="4"/>
      <c r="D29" s="4"/>
      <c r="E29" s="4"/>
      <c r="F29" s="4"/>
      <c r="G29" s="4"/>
    </row>
    <row r="30" spans="1:7" x14ac:dyDescent="0.25">
      <c r="B30" s="4"/>
      <c r="C30" s="4"/>
      <c r="D30" s="4"/>
      <c r="E30" s="4"/>
      <c r="F30" s="4"/>
      <c r="G30" s="4"/>
    </row>
    <row r="31" spans="1:7" x14ac:dyDescent="0.25">
      <c r="B31" s="4"/>
      <c r="C31" s="4"/>
      <c r="D31" s="4"/>
      <c r="E31" s="4"/>
      <c r="F31" s="4"/>
      <c r="G31" s="4"/>
    </row>
    <row r="32" spans="1:7" x14ac:dyDescent="0.25">
      <c r="B32" s="4"/>
      <c r="C32" s="4"/>
      <c r="D32" s="4"/>
      <c r="E32" s="4"/>
      <c r="F32" s="4"/>
      <c r="G32" s="4"/>
    </row>
    <row r="33" spans="2:7" x14ac:dyDescent="0.25">
      <c r="B33" s="4"/>
      <c r="C33" s="4"/>
      <c r="D33" s="4"/>
      <c r="E33" s="4"/>
      <c r="F33" s="4"/>
      <c r="G33" s="4"/>
    </row>
    <row r="34" spans="2:7" x14ac:dyDescent="0.25">
      <c r="B34" s="4"/>
      <c r="C34" s="4"/>
      <c r="D34" s="4"/>
      <c r="E34" s="4"/>
      <c r="F34" s="4"/>
      <c r="G34" s="4"/>
    </row>
    <row r="35" spans="2:7" x14ac:dyDescent="0.25">
      <c r="B35" s="4"/>
      <c r="C35" s="4"/>
      <c r="D35" s="4"/>
      <c r="E35" s="4"/>
      <c r="F35" s="4"/>
      <c r="G35" s="4"/>
    </row>
    <row r="36" spans="2:7" x14ac:dyDescent="0.25">
      <c r="B36" s="4"/>
      <c r="C36" s="4"/>
      <c r="D36" s="4"/>
      <c r="E36" s="4"/>
      <c r="F36" s="4"/>
      <c r="G36" s="4"/>
    </row>
    <row r="37" spans="2:7" x14ac:dyDescent="0.25">
      <c r="B37" s="4"/>
      <c r="C37" s="4"/>
      <c r="D37" s="4"/>
      <c r="E37" s="4"/>
      <c r="F37" s="4"/>
      <c r="G37" s="4"/>
    </row>
    <row r="38" spans="2:7" x14ac:dyDescent="0.25">
      <c r="B38" s="4"/>
      <c r="C38" s="4"/>
      <c r="D38" s="4"/>
      <c r="E38" s="4"/>
      <c r="F38" s="4"/>
      <c r="G38" s="4"/>
    </row>
    <row r="39" spans="2:7" x14ac:dyDescent="0.25">
      <c r="B39" s="4"/>
      <c r="C39" s="4"/>
      <c r="D39" s="4"/>
      <c r="E39" s="4"/>
      <c r="F39" s="4"/>
      <c r="G39" s="4"/>
    </row>
    <row r="40" spans="2:7" x14ac:dyDescent="0.25">
      <c r="B40" s="4"/>
      <c r="C40" s="4"/>
      <c r="D40" s="4"/>
      <c r="E40" s="4"/>
      <c r="F40" s="4"/>
      <c r="G40" s="4"/>
    </row>
    <row r="41" spans="2:7" x14ac:dyDescent="0.25">
      <c r="B41" s="4"/>
      <c r="C41" s="4"/>
      <c r="D41" s="4"/>
      <c r="E41" s="4"/>
      <c r="F41" s="4"/>
    </row>
    <row r="42" spans="2:7" x14ac:dyDescent="0.25">
      <c r="B42" s="4"/>
      <c r="C42" s="4"/>
      <c r="D42" s="4"/>
      <c r="E42" s="4"/>
      <c r="F42" s="4"/>
    </row>
    <row r="43" spans="2:7" x14ac:dyDescent="0.25">
      <c r="B43" s="4"/>
      <c r="C43" s="4"/>
      <c r="D43" s="4"/>
      <c r="E43" s="4"/>
      <c r="F43" s="4"/>
    </row>
    <row r="44" spans="2:7" x14ac:dyDescent="0.25">
      <c r="B44" s="4"/>
      <c r="C44" s="4"/>
      <c r="D44" s="4"/>
      <c r="E44" s="4"/>
      <c r="F44" s="4"/>
    </row>
    <row r="45" spans="2:7" x14ac:dyDescent="0.25">
      <c r="B45" s="4"/>
      <c r="C45" s="4"/>
      <c r="D45" s="4"/>
      <c r="E45" s="4"/>
      <c r="F45" s="4"/>
    </row>
    <row r="46" spans="2:7" x14ac:dyDescent="0.25">
      <c r="B46" s="4"/>
      <c r="C46" s="4"/>
      <c r="D46" s="4"/>
      <c r="E46" s="4"/>
      <c r="F46" s="4"/>
    </row>
    <row r="47" spans="2:7" x14ac:dyDescent="0.25">
      <c r="B47" s="4"/>
      <c r="C47" s="4"/>
      <c r="D47" s="4"/>
      <c r="E47" s="4"/>
      <c r="F47" s="4"/>
    </row>
    <row r="48" spans="2:7" x14ac:dyDescent="0.25">
      <c r="B48" s="4"/>
      <c r="C48" s="4"/>
      <c r="D48" s="4"/>
      <c r="E48" s="4"/>
      <c r="F48" s="4"/>
    </row>
    <row r="49" spans="2:6" x14ac:dyDescent="0.25">
      <c r="B49" s="4"/>
      <c r="C49" s="4"/>
      <c r="D49" s="4"/>
      <c r="E49" s="4"/>
      <c r="F49" s="4"/>
    </row>
    <row r="50" spans="2:6" x14ac:dyDescent="0.25">
      <c r="B50" s="4"/>
      <c r="C50" s="4"/>
      <c r="D50" s="4"/>
      <c r="E50" s="4"/>
      <c r="F50" s="4"/>
    </row>
    <row r="51" spans="2:6" x14ac:dyDescent="0.25">
      <c r="B51" s="4"/>
      <c r="C51" s="4"/>
      <c r="D51" s="4"/>
      <c r="E51" s="4"/>
      <c r="F51" s="4"/>
    </row>
    <row r="52" spans="2:6" x14ac:dyDescent="0.25">
      <c r="B52" s="4"/>
      <c r="C52" s="4"/>
      <c r="D52" s="4"/>
      <c r="E52" s="4"/>
      <c r="F52" s="4"/>
    </row>
    <row r="53" spans="2:6" x14ac:dyDescent="0.25">
      <c r="B53" s="4"/>
      <c r="C53" s="4"/>
      <c r="D53" s="4"/>
      <c r="E53" s="4"/>
      <c r="F53" s="4"/>
    </row>
    <row r="54" spans="2:6" x14ac:dyDescent="0.25">
      <c r="B54" s="4"/>
      <c r="C54" s="4"/>
      <c r="D54" s="4"/>
      <c r="E54" s="4"/>
      <c r="F54"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tabSelected="1" workbookViewId="0">
      <selection activeCell="H27" sqref="H27"/>
    </sheetView>
  </sheetViews>
  <sheetFormatPr defaultRowHeight="15" x14ac:dyDescent="0.25"/>
  <cols>
    <col min="2" max="2" width="15.140625" customWidth="1"/>
    <col min="3" max="3" width="12.5703125" customWidth="1"/>
    <col min="4" max="4" width="13.140625" customWidth="1"/>
    <col min="5" max="5" width="12.28515625" customWidth="1"/>
    <col min="6" max="6" width="14" customWidth="1"/>
    <col min="7" max="7" width="13.85546875" customWidth="1"/>
  </cols>
  <sheetData>
    <row r="2" spans="1:7" x14ac:dyDescent="0.25">
      <c r="A2" s="2" t="s">
        <v>0</v>
      </c>
      <c r="B2" s="2" t="s">
        <v>1</v>
      </c>
      <c r="C2" s="2" t="s">
        <v>10</v>
      </c>
      <c r="D2" s="2" t="s">
        <v>5</v>
      </c>
      <c r="E2" s="2" t="s">
        <v>3</v>
      </c>
      <c r="F2" s="2" t="s">
        <v>4</v>
      </c>
      <c r="G2" s="2" t="s">
        <v>6</v>
      </c>
    </row>
    <row r="3" spans="1:7" x14ac:dyDescent="0.25">
      <c r="A3">
        <v>2016</v>
      </c>
      <c r="B3" s="4">
        <v>1178368285.2</v>
      </c>
      <c r="C3" s="4">
        <v>594503126.12</v>
      </c>
      <c r="D3" s="4"/>
      <c r="E3" s="4">
        <v>26024975</v>
      </c>
      <c r="F3" s="4">
        <v>100144175</v>
      </c>
      <c r="G3" s="4">
        <v>102854798.34900001</v>
      </c>
    </row>
    <row r="4" spans="1:7" x14ac:dyDescent="0.25">
      <c r="A4">
        <v>2017</v>
      </c>
      <c r="B4" s="4">
        <v>1222674790.77</v>
      </c>
      <c r="C4" s="4">
        <v>628803456.66999996</v>
      </c>
      <c r="D4" s="4">
        <v>8144284.04</v>
      </c>
      <c r="E4" s="4">
        <v>36859975</v>
      </c>
      <c r="F4" s="4">
        <v>100070925</v>
      </c>
      <c r="G4" s="4">
        <v>100747771.329</v>
      </c>
    </row>
    <row r="5" spans="1:7" x14ac:dyDescent="0.25">
      <c r="A5">
        <v>2018</v>
      </c>
      <c r="B5" s="4">
        <v>1178130647.26</v>
      </c>
      <c r="C5" s="4">
        <v>623799314.53999996</v>
      </c>
      <c r="D5" s="4">
        <v>8144284.04</v>
      </c>
      <c r="E5" s="4">
        <v>36858225</v>
      </c>
      <c r="F5" s="4">
        <v>100001150</v>
      </c>
      <c r="G5" s="4">
        <v>95855046.249500006</v>
      </c>
    </row>
    <row r="6" spans="1:7" x14ac:dyDescent="0.25">
      <c r="A6">
        <v>2019</v>
      </c>
      <c r="B6" s="4">
        <v>1137395140.26</v>
      </c>
      <c r="C6" s="4">
        <v>624371544.76999998</v>
      </c>
      <c r="D6" s="4">
        <v>8144284.0599999996</v>
      </c>
      <c r="E6" s="4">
        <v>36859475</v>
      </c>
      <c r="F6" s="4">
        <v>99899375</v>
      </c>
      <c r="G6" s="4">
        <v>90027162.319999993</v>
      </c>
    </row>
    <row r="7" spans="1:7" x14ac:dyDescent="0.25">
      <c r="A7">
        <v>2020</v>
      </c>
      <c r="B7" s="4">
        <v>1107279878.51</v>
      </c>
      <c r="C7" s="4">
        <v>624802575.41999996</v>
      </c>
      <c r="D7" s="4">
        <v>8144284.04</v>
      </c>
      <c r="E7" s="4">
        <v>36857225</v>
      </c>
      <c r="F7" s="4">
        <v>99804250</v>
      </c>
      <c r="G7" s="4">
        <v>82562170.730000004</v>
      </c>
    </row>
    <row r="8" spans="1:7" x14ac:dyDescent="0.25">
      <c r="A8">
        <v>2021</v>
      </c>
      <c r="B8" s="4">
        <v>1044286503.51</v>
      </c>
      <c r="C8" s="4">
        <v>614281090.75999999</v>
      </c>
      <c r="D8" s="4">
        <v>8144284.0499999998</v>
      </c>
      <c r="E8" s="4">
        <v>36855225</v>
      </c>
      <c r="F8" s="4">
        <v>99717625</v>
      </c>
      <c r="G8" s="4">
        <v>69701076.790000007</v>
      </c>
    </row>
    <row r="9" spans="1:7" x14ac:dyDescent="0.25">
      <c r="A9">
        <v>2022</v>
      </c>
      <c r="B9" s="4">
        <v>990627157.25999999</v>
      </c>
      <c r="C9" s="4">
        <v>610725723.53999996</v>
      </c>
      <c r="D9" s="4">
        <v>8144284.0199999996</v>
      </c>
      <c r="E9" s="4">
        <v>36856975</v>
      </c>
      <c r="F9" s="4">
        <v>99619937.5</v>
      </c>
      <c r="G9" s="4">
        <v>64012338.82</v>
      </c>
    </row>
    <row r="10" spans="1:7" x14ac:dyDescent="0.25">
      <c r="A10">
        <v>2023</v>
      </c>
      <c r="B10" s="4">
        <v>968222239.25999999</v>
      </c>
      <c r="C10" s="4">
        <v>599653430.29999995</v>
      </c>
      <c r="D10" s="4">
        <v>8144284.0199999996</v>
      </c>
      <c r="E10" s="4">
        <v>36855725</v>
      </c>
      <c r="F10" s="4">
        <v>99508625</v>
      </c>
      <c r="G10" s="4">
        <v>58624055.469999999</v>
      </c>
    </row>
    <row r="11" spans="1:7" x14ac:dyDescent="0.25">
      <c r="A11">
        <v>2024</v>
      </c>
      <c r="B11" s="4">
        <v>942659644.75999999</v>
      </c>
      <c r="C11" s="4">
        <v>596936926.13</v>
      </c>
      <c r="D11" s="4">
        <v>8144284.04</v>
      </c>
      <c r="E11" s="4">
        <v>36854975</v>
      </c>
      <c r="F11" s="4">
        <v>99397125</v>
      </c>
      <c r="G11" s="4">
        <v>44382436.369999997</v>
      </c>
    </row>
    <row r="12" spans="1:7" x14ac:dyDescent="0.25">
      <c r="A12">
        <v>2025</v>
      </c>
      <c r="B12" s="4">
        <v>894823096.25999999</v>
      </c>
      <c r="C12" s="4">
        <v>594901375.90999997</v>
      </c>
      <c r="D12" s="4">
        <v>8144284.04</v>
      </c>
      <c r="E12" s="4">
        <v>36857975</v>
      </c>
      <c r="F12" s="4">
        <v>99307250</v>
      </c>
      <c r="G12" s="4">
        <v>40442993.579999998</v>
      </c>
    </row>
    <row r="13" spans="1:7" x14ac:dyDescent="0.25">
      <c r="A13">
        <v>2026</v>
      </c>
      <c r="B13" s="4">
        <v>860374538.25999999</v>
      </c>
      <c r="C13" s="4">
        <v>591732486.34000003</v>
      </c>
      <c r="D13" s="4">
        <v>8144284.0499999998</v>
      </c>
      <c r="E13" s="4">
        <v>36857725</v>
      </c>
      <c r="F13" s="4"/>
      <c r="G13" s="4">
        <v>39525499.840000004</v>
      </c>
    </row>
    <row r="14" spans="1:7" x14ac:dyDescent="0.25">
      <c r="A14">
        <v>2027</v>
      </c>
      <c r="B14" s="4">
        <v>819265731.25999999</v>
      </c>
      <c r="C14" s="4">
        <v>576408627.14999998</v>
      </c>
      <c r="D14" s="4">
        <v>8144284.0499999998</v>
      </c>
      <c r="E14" s="4">
        <v>36855462.5</v>
      </c>
      <c r="F14" s="4"/>
      <c r="G14" s="4">
        <v>34654973.189999998</v>
      </c>
    </row>
    <row r="15" spans="1:7" x14ac:dyDescent="0.25">
      <c r="A15">
        <v>2028</v>
      </c>
      <c r="B15" s="4">
        <v>778158918.75999999</v>
      </c>
      <c r="C15" s="4">
        <v>553935148.29999995</v>
      </c>
      <c r="D15" s="4">
        <v>8144284.0300000003</v>
      </c>
      <c r="E15" s="4">
        <v>36857000</v>
      </c>
      <c r="F15" s="4"/>
      <c r="G15" s="4">
        <v>32263916.940000001</v>
      </c>
    </row>
    <row r="16" spans="1:7" x14ac:dyDescent="0.25">
      <c r="A16">
        <v>2029</v>
      </c>
      <c r="B16" s="4">
        <v>754425668.75999999</v>
      </c>
      <c r="C16" s="4">
        <v>542554595.27999997</v>
      </c>
      <c r="D16" s="4">
        <v>8144284.04</v>
      </c>
      <c r="E16" s="4">
        <v>36856250</v>
      </c>
      <c r="F16" s="4"/>
      <c r="G16" s="4">
        <v>27921353.800000001</v>
      </c>
    </row>
    <row r="17" spans="1:7" x14ac:dyDescent="0.25">
      <c r="A17">
        <v>2030</v>
      </c>
      <c r="B17" s="4">
        <v>713192962.50999999</v>
      </c>
      <c r="C17" s="4">
        <v>525715275.04000002</v>
      </c>
      <c r="D17" s="4">
        <v>8144284.04</v>
      </c>
      <c r="E17" s="4">
        <v>36859000</v>
      </c>
      <c r="F17" s="4"/>
      <c r="G17" s="4">
        <v>19690921.289999999</v>
      </c>
    </row>
    <row r="18" spans="1:7" x14ac:dyDescent="0.25">
      <c r="A18">
        <v>2031</v>
      </c>
      <c r="B18" s="4">
        <v>666572531.25999999</v>
      </c>
      <c r="C18" s="4">
        <v>422258249.72000003</v>
      </c>
      <c r="D18" s="4">
        <v>8144284.04</v>
      </c>
      <c r="E18" s="4">
        <v>36857750</v>
      </c>
      <c r="F18" s="4"/>
      <c r="G18" s="4">
        <v>16981606.280000001</v>
      </c>
    </row>
    <row r="19" spans="1:7" x14ac:dyDescent="0.25">
      <c r="A19">
        <v>2032</v>
      </c>
      <c r="B19" s="4">
        <v>631323706.25999999</v>
      </c>
      <c r="C19" s="4">
        <v>390391422.69999999</v>
      </c>
      <c r="D19" s="4">
        <v>8144284.0300000003</v>
      </c>
      <c r="E19" s="4">
        <v>36855250</v>
      </c>
      <c r="F19" s="4"/>
      <c r="G19" s="4">
        <v>14415931.27</v>
      </c>
    </row>
    <row r="20" spans="1:7" x14ac:dyDescent="0.25">
      <c r="A20">
        <v>2033</v>
      </c>
      <c r="B20" s="4">
        <v>582025268.75999999</v>
      </c>
      <c r="C20" s="4">
        <v>352926733.10000002</v>
      </c>
      <c r="D20" s="4">
        <v>8144284.04</v>
      </c>
      <c r="E20" s="4">
        <v>36859000</v>
      </c>
      <c r="F20" s="4"/>
      <c r="G20" s="4">
        <v>8469031.2599999998</v>
      </c>
    </row>
    <row r="21" spans="1:7" x14ac:dyDescent="0.25">
      <c r="A21">
        <v>2034</v>
      </c>
      <c r="B21" s="4">
        <v>492265581.25999999</v>
      </c>
      <c r="C21" s="4">
        <v>303572205.07999998</v>
      </c>
      <c r="D21" s="4">
        <v>8144284.0300000003</v>
      </c>
      <c r="E21" s="4">
        <v>36856000</v>
      </c>
      <c r="F21" s="4"/>
      <c r="G21" s="4">
        <v>8156675</v>
      </c>
    </row>
    <row r="22" spans="1:7" x14ac:dyDescent="0.25">
      <c r="A22">
        <v>2035</v>
      </c>
      <c r="B22" s="4">
        <v>405458893.75999999</v>
      </c>
      <c r="C22" s="4">
        <v>272065655.56</v>
      </c>
      <c r="D22" s="4">
        <v>8144284.04</v>
      </c>
      <c r="E22" s="4">
        <v>36858750</v>
      </c>
      <c r="F22" s="4"/>
      <c r="G22" s="4">
        <v>7052400</v>
      </c>
    </row>
    <row r="23" spans="1:7" x14ac:dyDescent="0.25">
      <c r="A23">
        <v>2036</v>
      </c>
      <c r="B23" s="4">
        <v>329559253.13</v>
      </c>
      <c r="C23" s="4">
        <v>242545105.71000001</v>
      </c>
      <c r="D23" s="4">
        <v>8144284.0499999998</v>
      </c>
      <c r="E23" s="4">
        <v>36859000</v>
      </c>
      <c r="F23" s="4"/>
      <c r="G23" s="4">
        <v>7056718.75</v>
      </c>
    </row>
    <row r="24" spans="1:7" x14ac:dyDescent="0.25">
      <c r="A24">
        <v>2037</v>
      </c>
      <c r="B24" s="4">
        <v>265649025</v>
      </c>
      <c r="C24" s="4">
        <v>241020047.37</v>
      </c>
      <c r="D24" s="4">
        <v>8144284.0199999996</v>
      </c>
      <c r="E24" s="4">
        <v>36858750</v>
      </c>
      <c r="F24" s="4"/>
      <c r="G24" s="4">
        <v>5117000</v>
      </c>
    </row>
    <row r="25" spans="1:7" x14ac:dyDescent="0.25">
      <c r="A25">
        <v>2038</v>
      </c>
      <c r="B25" s="4">
        <v>212597700</v>
      </c>
      <c r="C25" s="4">
        <v>239422372.22</v>
      </c>
      <c r="D25" s="4">
        <v>8144284.0099999998</v>
      </c>
      <c r="E25" s="4">
        <v>36859750</v>
      </c>
      <c r="F25" s="4"/>
    </row>
    <row r="26" spans="1:7" x14ac:dyDescent="0.25">
      <c r="A26">
        <v>2039</v>
      </c>
      <c r="B26" s="4">
        <v>177151375</v>
      </c>
      <c r="C26" s="4">
        <v>237803513.28</v>
      </c>
      <c r="D26" s="4">
        <v>8144284.0199999996</v>
      </c>
      <c r="E26" s="4">
        <v>36858500</v>
      </c>
      <c r="F26" s="4"/>
    </row>
    <row r="27" spans="1:7" x14ac:dyDescent="0.25">
      <c r="A27">
        <v>2040</v>
      </c>
      <c r="B27" s="4">
        <v>105943656.25</v>
      </c>
      <c r="C27" s="4">
        <v>197878137.47999999</v>
      </c>
      <c r="D27" s="4">
        <v>8144284</v>
      </c>
      <c r="E27" s="4">
        <v>36856500</v>
      </c>
      <c r="F27" s="4"/>
    </row>
    <row r="28" spans="1:7" x14ac:dyDescent="0.25">
      <c r="A28">
        <v>2041</v>
      </c>
      <c r="B28" s="4">
        <v>61216781.25</v>
      </c>
      <c r="C28" s="4">
        <v>152034611.75999999</v>
      </c>
      <c r="D28" s="4">
        <v>8144284.04</v>
      </c>
      <c r="E28" s="4">
        <v>36855000</v>
      </c>
      <c r="F28" s="4"/>
    </row>
    <row r="29" spans="1:7" x14ac:dyDescent="0.25">
      <c r="A29">
        <v>2042</v>
      </c>
      <c r="B29" s="4">
        <v>0</v>
      </c>
      <c r="C29" s="4">
        <v>58202081.259999998</v>
      </c>
      <c r="D29" s="4">
        <v>14615833.210000001</v>
      </c>
      <c r="E29" s="4"/>
      <c r="F29" s="4"/>
    </row>
    <row r="30" spans="1:7" x14ac:dyDescent="0.25">
      <c r="A30">
        <v>2043</v>
      </c>
      <c r="B30" s="4">
        <v>0</v>
      </c>
      <c r="C30" s="4">
        <v>31088028.129999999</v>
      </c>
      <c r="D30" s="4">
        <v>14615833.210000001</v>
      </c>
      <c r="E30" s="4"/>
      <c r="F30" s="4"/>
    </row>
    <row r="31" spans="1:7" x14ac:dyDescent="0.25">
      <c r="A31">
        <v>2044</v>
      </c>
      <c r="B31" s="4">
        <v>0</v>
      </c>
      <c r="C31" s="4">
        <v>0</v>
      </c>
      <c r="D31" s="4">
        <v>14615833.23</v>
      </c>
      <c r="E31" s="4"/>
      <c r="F31" s="4"/>
    </row>
    <row r="32" spans="1:7" x14ac:dyDescent="0.25">
      <c r="A32">
        <v>2045</v>
      </c>
      <c r="B32" s="4">
        <v>0</v>
      </c>
      <c r="C32" s="4">
        <v>0</v>
      </c>
      <c r="D32" s="4">
        <v>14615833.23</v>
      </c>
      <c r="E32" s="4"/>
      <c r="F32" s="4"/>
    </row>
    <row r="33" spans="1:6" x14ac:dyDescent="0.25">
      <c r="A33">
        <v>2046</v>
      </c>
      <c r="B33" s="4">
        <v>0</v>
      </c>
      <c r="C33" s="4">
        <v>0</v>
      </c>
      <c r="D33" s="4">
        <v>14615833.24</v>
      </c>
      <c r="E33" s="4"/>
      <c r="F33" s="4"/>
    </row>
    <row r="34" spans="1:6" x14ac:dyDescent="0.25">
      <c r="A34">
        <v>2047</v>
      </c>
      <c r="B34" s="4">
        <v>0</v>
      </c>
      <c r="C34" s="4">
        <v>0</v>
      </c>
      <c r="D34" s="4">
        <v>14615833.24</v>
      </c>
      <c r="E34" s="4"/>
      <c r="F34" s="4"/>
    </row>
    <row r="35" spans="1:6" x14ac:dyDescent="0.25">
      <c r="A35">
        <v>2048</v>
      </c>
      <c r="B35" s="4">
        <v>0</v>
      </c>
      <c r="C35" s="4">
        <v>0</v>
      </c>
      <c r="D35" s="4">
        <v>14615833.25</v>
      </c>
      <c r="E35" s="4"/>
      <c r="F35" s="4"/>
    </row>
    <row r="36" spans="1:6" x14ac:dyDescent="0.25">
      <c r="A36">
        <v>2049</v>
      </c>
      <c r="B36" s="4">
        <v>0</v>
      </c>
      <c r="C36" s="4">
        <v>0</v>
      </c>
      <c r="D36" s="4">
        <v>14615833.23</v>
      </c>
      <c r="E36" s="4"/>
      <c r="F36" s="4"/>
    </row>
    <row r="37" spans="1:6" x14ac:dyDescent="0.25">
      <c r="A37">
        <v>2050</v>
      </c>
      <c r="B37" s="4">
        <v>0</v>
      </c>
      <c r="C37" s="4">
        <v>0</v>
      </c>
      <c r="D37" s="4">
        <v>14615833.26</v>
      </c>
      <c r="E37" s="4"/>
      <c r="F37" s="4"/>
    </row>
    <row r="38" spans="1:6" x14ac:dyDescent="0.25">
      <c r="A38">
        <v>2051</v>
      </c>
      <c r="B38" s="4">
        <v>0</v>
      </c>
      <c r="C38" s="4">
        <v>0</v>
      </c>
      <c r="D38" s="4">
        <v>14615833.18</v>
      </c>
      <c r="E38" s="4"/>
      <c r="F38"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10" workbookViewId="0">
      <selection activeCell="D48" sqref="D48"/>
    </sheetView>
  </sheetViews>
  <sheetFormatPr defaultRowHeight="15" x14ac:dyDescent="0.25"/>
  <cols>
    <col min="1" max="1" width="5" bestFit="1" customWidth="1"/>
    <col min="2" max="2" width="21.7109375" bestFit="1" customWidth="1"/>
    <col min="3" max="3" width="24.42578125" bestFit="1" customWidth="1"/>
    <col min="4" max="4" width="32.42578125" bestFit="1" customWidth="1"/>
    <col min="5" max="5" width="39.140625" bestFit="1" customWidth="1"/>
    <col min="6" max="6" width="33" bestFit="1" customWidth="1"/>
  </cols>
  <sheetData>
    <row r="2" spans="1:6" x14ac:dyDescent="0.25">
      <c r="A2" s="1" t="s">
        <v>0</v>
      </c>
      <c r="B2" s="1" t="s">
        <v>11</v>
      </c>
      <c r="C2" s="1" t="s">
        <v>12</v>
      </c>
      <c r="D2" s="1" t="s">
        <v>13</v>
      </c>
      <c r="E2" s="1" t="s">
        <v>14</v>
      </c>
      <c r="F2" s="1" t="s">
        <v>15</v>
      </c>
    </row>
    <row r="3" spans="1:6" x14ac:dyDescent="0.25">
      <c r="A3">
        <v>2000</v>
      </c>
      <c r="B3" s="5">
        <v>614334588.42009997</v>
      </c>
      <c r="C3" s="5">
        <v>11068000000</v>
      </c>
      <c r="D3" s="5">
        <v>0</v>
      </c>
      <c r="E3" s="5">
        <v>0</v>
      </c>
      <c r="F3" s="6">
        <v>5.550547419769606E-2</v>
      </c>
    </row>
    <row r="4" spans="1:6" x14ac:dyDescent="0.25">
      <c r="A4">
        <v>2001</v>
      </c>
      <c r="B4" s="5">
        <v>666019485.90489995</v>
      </c>
      <c r="C4" s="5">
        <v>11560000000</v>
      </c>
      <c r="D4" s="5">
        <v>0</v>
      </c>
      <c r="E4" s="5">
        <v>0</v>
      </c>
      <c r="F4" s="6">
        <v>5.7614142379316606E-2</v>
      </c>
    </row>
    <row r="5" spans="1:6" x14ac:dyDescent="0.25">
      <c r="A5">
        <v>2002</v>
      </c>
      <c r="B5" s="5">
        <v>689529862.59080005</v>
      </c>
      <c r="C5" s="5">
        <v>11632000000</v>
      </c>
      <c r="D5" s="5">
        <v>0</v>
      </c>
      <c r="E5" s="5">
        <v>0</v>
      </c>
      <c r="F5" s="6">
        <v>5.9278702079676761E-2</v>
      </c>
    </row>
    <row r="6" spans="1:6" x14ac:dyDescent="0.25">
      <c r="A6">
        <v>2003</v>
      </c>
      <c r="B6" s="5">
        <v>685645841.16060007</v>
      </c>
      <c r="C6" s="5">
        <v>11721000000</v>
      </c>
      <c r="D6" s="5">
        <v>0</v>
      </c>
      <c r="E6" s="5">
        <v>0</v>
      </c>
      <c r="F6" s="6">
        <v>5.8497213647350915E-2</v>
      </c>
    </row>
    <row r="7" spans="1:6" x14ac:dyDescent="0.25">
      <c r="A7">
        <v>2004</v>
      </c>
      <c r="B7" s="5">
        <v>678286049.27869999</v>
      </c>
      <c r="C7" s="5">
        <v>12358000000</v>
      </c>
      <c r="D7" s="5">
        <v>0</v>
      </c>
      <c r="E7" s="5">
        <v>0</v>
      </c>
      <c r="F7" s="6">
        <v>5.4886393370990452E-2</v>
      </c>
    </row>
    <row r="8" spans="1:6" x14ac:dyDescent="0.25">
      <c r="A8">
        <v>2005</v>
      </c>
      <c r="B8" s="5">
        <v>729777171.0309</v>
      </c>
      <c r="C8" s="5">
        <v>13036000000</v>
      </c>
      <c r="D8" s="5">
        <v>0</v>
      </c>
      <c r="E8" s="5">
        <v>0</v>
      </c>
      <c r="F8" s="6">
        <v>5.598167927515342E-2</v>
      </c>
    </row>
    <row r="9" spans="1:6" x14ac:dyDescent="0.25">
      <c r="A9">
        <v>2006</v>
      </c>
      <c r="B9" s="5">
        <v>756988814.60010004</v>
      </c>
      <c r="C9" s="5">
        <v>14318000000</v>
      </c>
      <c r="D9" s="5">
        <v>115000000</v>
      </c>
      <c r="E9" s="5">
        <v>0</v>
      </c>
      <c r="F9" s="6">
        <v>5.2448473262668889E-2</v>
      </c>
    </row>
    <row r="10" spans="1:6" x14ac:dyDescent="0.25">
      <c r="A10">
        <v>2007</v>
      </c>
      <c r="B10" s="5">
        <v>797759127.99290001</v>
      </c>
      <c r="C10" s="5">
        <v>15467000000</v>
      </c>
      <c r="D10" s="5">
        <v>266000000</v>
      </c>
      <c r="E10" s="5">
        <v>0</v>
      </c>
      <c r="F10" s="6">
        <v>5.0706103603438635E-2</v>
      </c>
    </row>
    <row r="11" spans="1:6" x14ac:dyDescent="0.25">
      <c r="A11">
        <v>2008</v>
      </c>
      <c r="B11" s="5">
        <v>843230577.34579992</v>
      </c>
      <c r="C11" s="5">
        <v>15659000000</v>
      </c>
      <c r="D11" s="5">
        <v>213000000</v>
      </c>
      <c r="E11" s="5">
        <v>0</v>
      </c>
      <c r="F11" s="6">
        <v>5.3126926496081146E-2</v>
      </c>
    </row>
    <row r="12" spans="1:6" x14ac:dyDescent="0.25">
      <c r="A12">
        <v>2009</v>
      </c>
      <c r="B12" s="5">
        <v>908086344.83039999</v>
      </c>
      <c r="C12" s="5">
        <v>14158000000</v>
      </c>
      <c r="D12" s="5">
        <v>224000000</v>
      </c>
      <c r="E12" s="5">
        <v>0</v>
      </c>
      <c r="F12" s="6">
        <v>6.3140477320984559E-2</v>
      </c>
    </row>
    <row r="13" spans="1:6" x14ac:dyDescent="0.25">
      <c r="A13">
        <v>2010</v>
      </c>
      <c r="B13" s="5">
        <v>957776439.84800005</v>
      </c>
      <c r="C13" s="5">
        <v>13571000000</v>
      </c>
      <c r="D13" s="5">
        <v>157000000</v>
      </c>
      <c r="E13" s="5">
        <v>0</v>
      </c>
      <c r="F13" s="6">
        <v>6.9768097308275059E-2</v>
      </c>
    </row>
    <row r="14" spans="1:6" x14ac:dyDescent="0.25">
      <c r="A14">
        <v>2011</v>
      </c>
      <c r="B14" s="5">
        <v>992697370.38080013</v>
      </c>
      <c r="C14" s="5">
        <v>14648000000</v>
      </c>
      <c r="D14" s="5">
        <v>112000000</v>
      </c>
      <c r="E14" s="5">
        <v>99000000</v>
      </c>
      <c r="F14" s="6">
        <v>6.6807818182973294E-2</v>
      </c>
    </row>
    <row r="15" spans="1:6" x14ac:dyDescent="0.25">
      <c r="A15">
        <v>2012</v>
      </c>
      <c r="B15" s="5">
        <v>1023303951.3126999</v>
      </c>
      <c r="C15" s="5">
        <v>14874000000</v>
      </c>
      <c r="D15" s="5">
        <v>114000000</v>
      </c>
      <c r="E15" s="5">
        <v>118000000</v>
      </c>
      <c r="F15" s="6">
        <v>6.774155642213027E-2</v>
      </c>
    </row>
    <row r="16" spans="1:6" x14ac:dyDescent="0.25">
      <c r="A16">
        <v>2013</v>
      </c>
      <c r="B16" s="5">
        <v>1053379180.2981998</v>
      </c>
      <c r="C16" s="5">
        <v>15783000000</v>
      </c>
      <c r="D16" s="5">
        <v>101000000</v>
      </c>
      <c r="E16" s="5">
        <v>126000000</v>
      </c>
      <c r="F16" s="6">
        <v>6.579507684560898E-2</v>
      </c>
    </row>
    <row r="17" spans="1:6" x14ac:dyDescent="0.25">
      <c r="A17">
        <v>2014</v>
      </c>
      <c r="B17" s="5">
        <v>1087877046.0599999</v>
      </c>
      <c r="C17" s="5">
        <v>16383000000</v>
      </c>
      <c r="D17" s="5">
        <v>197000000</v>
      </c>
      <c r="E17" s="5">
        <v>114000000</v>
      </c>
      <c r="F17" s="6">
        <v>6.5165750932071401E-2</v>
      </c>
    </row>
    <row r="18" spans="1:6" x14ac:dyDescent="0.25">
      <c r="A18">
        <v>2015</v>
      </c>
      <c r="B18" s="5">
        <v>1154461018.73</v>
      </c>
      <c r="C18" s="5">
        <v>17283000000</v>
      </c>
      <c r="D18" s="5">
        <v>207000000</v>
      </c>
      <c r="E18" s="5">
        <v>120000000</v>
      </c>
      <c r="F18" s="6">
        <v>6.5557127696195344E-2</v>
      </c>
    </row>
    <row r="19" spans="1:6" x14ac:dyDescent="0.25">
      <c r="A19">
        <v>2016</v>
      </c>
      <c r="B19" s="5">
        <v>1178368285.2</v>
      </c>
      <c r="C19" s="5">
        <v>18281000000</v>
      </c>
      <c r="D19" s="5">
        <v>213000000</v>
      </c>
      <c r="E19" s="5">
        <v>133000000</v>
      </c>
      <c r="F19" s="6">
        <v>6.3261302689644069E-2</v>
      </c>
    </row>
    <row r="20" spans="1:6" x14ac:dyDescent="0.25">
      <c r="A20">
        <v>2017</v>
      </c>
      <c r="B20" s="5">
        <v>1222674790.77</v>
      </c>
      <c r="C20" s="5">
        <v>18923000000</v>
      </c>
      <c r="D20" s="5">
        <v>233000000</v>
      </c>
      <c r="E20" s="5">
        <v>132000000</v>
      </c>
      <c r="F20" s="6">
        <v>6.3390439173060975E-2</v>
      </c>
    </row>
    <row r="21" spans="1:6" x14ac:dyDescent="0.25">
      <c r="B21" s="5"/>
      <c r="C21" s="5"/>
      <c r="D21" s="5"/>
      <c r="E21"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8"/>
  <sheetViews>
    <sheetView topLeftCell="A49" workbookViewId="0">
      <selection activeCell="A86" sqref="A86"/>
    </sheetView>
  </sheetViews>
  <sheetFormatPr defaultRowHeight="15" x14ac:dyDescent="0.25"/>
  <cols>
    <col min="1" max="1" width="64.42578125" style="7" bestFit="1" customWidth="1"/>
    <col min="2" max="10" width="15.28515625" style="7" hidden="1" customWidth="1"/>
    <col min="11" max="38" width="17.42578125" style="7" bestFit="1" customWidth="1"/>
    <col min="257" max="257" width="64.42578125" bestFit="1" customWidth="1"/>
    <col min="258" max="266" width="0" hidden="1" customWidth="1"/>
    <col min="267" max="294" width="17.42578125" bestFit="1" customWidth="1"/>
    <col min="513" max="513" width="64.42578125" bestFit="1" customWidth="1"/>
    <col min="514" max="522" width="0" hidden="1" customWidth="1"/>
    <col min="523" max="550" width="17.42578125" bestFit="1" customWidth="1"/>
    <col min="769" max="769" width="64.42578125" bestFit="1" customWidth="1"/>
    <col min="770" max="778" width="0" hidden="1" customWidth="1"/>
    <col min="779" max="806" width="17.42578125" bestFit="1" customWidth="1"/>
    <col min="1025" max="1025" width="64.42578125" bestFit="1" customWidth="1"/>
    <col min="1026" max="1034" width="0" hidden="1" customWidth="1"/>
    <col min="1035" max="1062" width="17.42578125" bestFit="1" customWidth="1"/>
    <col min="1281" max="1281" width="64.42578125" bestFit="1" customWidth="1"/>
    <col min="1282" max="1290" width="0" hidden="1" customWidth="1"/>
    <col min="1291" max="1318" width="17.42578125" bestFit="1" customWidth="1"/>
    <col min="1537" max="1537" width="64.42578125" bestFit="1" customWidth="1"/>
    <col min="1538" max="1546" width="0" hidden="1" customWidth="1"/>
    <col min="1547" max="1574" width="17.42578125" bestFit="1" customWidth="1"/>
    <col min="1793" max="1793" width="64.42578125" bestFit="1" customWidth="1"/>
    <col min="1794" max="1802" width="0" hidden="1" customWidth="1"/>
    <col min="1803" max="1830" width="17.42578125" bestFit="1" customWidth="1"/>
    <col min="2049" max="2049" width="64.42578125" bestFit="1" customWidth="1"/>
    <col min="2050" max="2058" width="0" hidden="1" customWidth="1"/>
    <col min="2059" max="2086" width="17.42578125" bestFit="1" customWidth="1"/>
    <col min="2305" max="2305" width="64.42578125" bestFit="1" customWidth="1"/>
    <col min="2306" max="2314" width="0" hidden="1" customWidth="1"/>
    <col min="2315" max="2342" width="17.42578125" bestFit="1" customWidth="1"/>
    <col min="2561" max="2561" width="64.42578125" bestFit="1" customWidth="1"/>
    <col min="2562" max="2570" width="0" hidden="1" customWidth="1"/>
    <col min="2571" max="2598" width="17.42578125" bestFit="1" customWidth="1"/>
    <col min="2817" max="2817" width="64.42578125" bestFit="1" customWidth="1"/>
    <col min="2818" max="2826" width="0" hidden="1" customWidth="1"/>
    <col min="2827" max="2854" width="17.42578125" bestFit="1" customWidth="1"/>
    <col min="3073" max="3073" width="64.42578125" bestFit="1" customWidth="1"/>
    <col min="3074" max="3082" width="0" hidden="1" customWidth="1"/>
    <col min="3083" max="3110" width="17.42578125" bestFit="1" customWidth="1"/>
    <col min="3329" max="3329" width="64.42578125" bestFit="1" customWidth="1"/>
    <col min="3330" max="3338" width="0" hidden="1" customWidth="1"/>
    <col min="3339" max="3366" width="17.42578125" bestFit="1" customWidth="1"/>
    <col min="3585" max="3585" width="64.42578125" bestFit="1" customWidth="1"/>
    <col min="3586" max="3594" width="0" hidden="1" customWidth="1"/>
    <col min="3595" max="3622" width="17.42578125" bestFit="1" customWidth="1"/>
    <col min="3841" max="3841" width="64.42578125" bestFit="1" customWidth="1"/>
    <col min="3842" max="3850" width="0" hidden="1" customWidth="1"/>
    <col min="3851" max="3878" width="17.42578125" bestFit="1" customWidth="1"/>
    <col min="4097" max="4097" width="64.42578125" bestFit="1" customWidth="1"/>
    <col min="4098" max="4106" width="0" hidden="1" customWidth="1"/>
    <col min="4107" max="4134" width="17.42578125" bestFit="1" customWidth="1"/>
    <col min="4353" max="4353" width="64.42578125" bestFit="1" customWidth="1"/>
    <col min="4354" max="4362" width="0" hidden="1" customWidth="1"/>
    <col min="4363" max="4390" width="17.42578125" bestFit="1" customWidth="1"/>
    <col min="4609" max="4609" width="64.42578125" bestFit="1" customWidth="1"/>
    <col min="4610" max="4618" width="0" hidden="1" customWidth="1"/>
    <col min="4619" max="4646" width="17.42578125" bestFit="1" customWidth="1"/>
    <col min="4865" max="4865" width="64.42578125" bestFit="1" customWidth="1"/>
    <col min="4866" max="4874" width="0" hidden="1" customWidth="1"/>
    <col min="4875" max="4902" width="17.42578125" bestFit="1" customWidth="1"/>
    <col min="5121" max="5121" width="64.42578125" bestFit="1" customWidth="1"/>
    <col min="5122" max="5130" width="0" hidden="1" customWidth="1"/>
    <col min="5131" max="5158" width="17.42578125" bestFit="1" customWidth="1"/>
    <col min="5377" max="5377" width="64.42578125" bestFit="1" customWidth="1"/>
    <col min="5378" max="5386" width="0" hidden="1" customWidth="1"/>
    <col min="5387" max="5414" width="17.42578125" bestFit="1" customWidth="1"/>
    <col min="5633" max="5633" width="64.42578125" bestFit="1" customWidth="1"/>
    <col min="5634" max="5642" width="0" hidden="1" customWidth="1"/>
    <col min="5643" max="5670" width="17.42578125" bestFit="1" customWidth="1"/>
    <col min="5889" max="5889" width="64.42578125" bestFit="1" customWidth="1"/>
    <col min="5890" max="5898" width="0" hidden="1" customWidth="1"/>
    <col min="5899" max="5926" width="17.42578125" bestFit="1" customWidth="1"/>
    <col min="6145" max="6145" width="64.42578125" bestFit="1" customWidth="1"/>
    <col min="6146" max="6154" width="0" hidden="1" customWidth="1"/>
    <col min="6155" max="6182" width="17.42578125" bestFit="1" customWidth="1"/>
    <col min="6401" max="6401" width="64.42578125" bestFit="1" customWidth="1"/>
    <col min="6402" max="6410" width="0" hidden="1" customWidth="1"/>
    <col min="6411" max="6438" width="17.42578125" bestFit="1" customWidth="1"/>
    <col min="6657" max="6657" width="64.42578125" bestFit="1" customWidth="1"/>
    <col min="6658" max="6666" width="0" hidden="1" customWidth="1"/>
    <col min="6667" max="6694" width="17.42578125" bestFit="1" customWidth="1"/>
    <col min="6913" max="6913" width="64.42578125" bestFit="1" customWidth="1"/>
    <col min="6914" max="6922" width="0" hidden="1" customWidth="1"/>
    <col min="6923" max="6950" width="17.42578125" bestFit="1" customWidth="1"/>
    <col min="7169" max="7169" width="64.42578125" bestFit="1" customWidth="1"/>
    <col min="7170" max="7178" width="0" hidden="1" customWidth="1"/>
    <col min="7179" max="7206" width="17.42578125" bestFit="1" customWidth="1"/>
    <col min="7425" max="7425" width="64.42578125" bestFit="1" customWidth="1"/>
    <col min="7426" max="7434" width="0" hidden="1" customWidth="1"/>
    <col min="7435" max="7462" width="17.42578125" bestFit="1" customWidth="1"/>
    <col min="7681" max="7681" width="64.42578125" bestFit="1" customWidth="1"/>
    <col min="7682" max="7690" width="0" hidden="1" customWidth="1"/>
    <col min="7691" max="7718" width="17.42578125" bestFit="1" customWidth="1"/>
    <col min="7937" max="7937" width="64.42578125" bestFit="1" customWidth="1"/>
    <col min="7938" max="7946" width="0" hidden="1" customWidth="1"/>
    <col min="7947" max="7974" width="17.42578125" bestFit="1" customWidth="1"/>
    <col min="8193" max="8193" width="64.42578125" bestFit="1" customWidth="1"/>
    <col min="8194" max="8202" width="0" hidden="1" customWidth="1"/>
    <col min="8203" max="8230" width="17.42578125" bestFit="1" customWidth="1"/>
    <col min="8449" max="8449" width="64.42578125" bestFit="1" customWidth="1"/>
    <col min="8450" max="8458" width="0" hidden="1" customWidth="1"/>
    <col min="8459" max="8486" width="17.42578125" bestFit="1" customWidth="1"/>
    <col min="8705" max="8705" width="64.42578125" bestFit="1" customWidth="1"/>
    <col min="8706" max="8714" width="0" hidden="1" customWidth="1"/>
    <col min="8715" max="8742" width="17.42578125" bestFit="1" customWidth="1"/>
    <col min="8961" max="8961" width="64.42578125" bestFit="1" customWidth="1"/>
    <col min="8962" max="8970" width="0" hidden="1" customWidth="1"/>
    <col min="8971" max="8998" width="17.42578125" bestFit="1" customWidth="1"/>
    <col min="9217" max="9217" width="64.42578125" bestFit="1" customWidth="1"/>
    <col min="9218" max="9226" width="0" hidden="1" customWidth="1"/>
    <col min="9227" max="9254" width="17.42578125" bestFit="1" customWidth="1"/>
    <col min="9473" max="9473" width="64.42578125" bestFit="1" customWidth="1"/>
    <col min="9474" max="9482" width="0" hidden="1" customWidth="1"/>
    <col min="9483" max="9510" width="17.42578125" bestFit="1" customWidth="1"/>
    <col min="9729" max="9729" width="64.42578125" bestFit="1" customWidth="1"/>
    <col min="9730" max="9738" width="0" hidden="1" customWidth="1"/>
    <col min="9739" max="9766" width="17.42578125" bestFit="1" customWidth="1"/>
    <col min="9985" max="9985" width="64.42578125" bestFit="1" customWidth="1"/>
    <col min="9986" max="9994" width="0" hidden="1" customWidth="1"/>
    <col min="9995" max="10022" width="17.42578125" bestFit="1" customWidth="1"/>
    <col min="10241" max="10241" width="64.42578125" bestFit="1" customWidth="1"/>
    <col min="10242" max="10250" width="0" hidden="1" customWidth="1"/>
    <col min="10251" max="10278" width="17.42578125" bestFit="1" customWidth="1"/>
    <col min="10497" max="10497" width="64.42578125" bestFit="1" customWidth="1"/>
    <col min="10498" max="10506" width="0" hidden="1" customWidth="1"/>
    <col min="10507" max="10534" width="17.42578125" bestFit="1" customWidth="1"/>
    <col min="10753" max="10753" width="64.42578125" bestFit="1" customWidth="1"/>
    <col min="10754" max="10762" width="0" hidden="1" customWidth="1"/>
    <col min="10763" max="10790" width="17.42578125" bestFit="1" customWidth="1"/>
    <col min="11009" max="11009" width="64.42578125" bestFit="1" customWidth="1"/>
    <col min="11010" max="11018" width="0" hidden="1" customWidth="1"/>
    <col min="11019" max="11046" width="17.42578125" bestFit="1" customWidth="1"/>
    <col min="11265" max="11265" width="64.42578125" bestFit="1" customWidth="1"/>
    <col min="11266" max="11274" width="0" hidden="1" customWidth="1"/>
    <col min="11275" max="11302" width="17.42578125" bestFit="1" customWidth="1"/>
    <col min="11521" max="11521" width="64.42578125" bestFit="1" customWidth="1"/>
    <col min="11522" max="11530" width="0" hidden="1" customWidth="1"/>
    <col min="11531" max="11558" width="17.42578125" bestFit="1" customWidth="1"/>
    <col min="11777" max="11777" width="64.42578125" bestFit="1" customWidth="1"/>
    <col min="11778" max="11786" width="0" hidden="1" customWidth="1"/>
    <col min="11787" max="11814" width="17.42578125" bestFit="1" customWidth="1"/>
    <col min="12033" max="12033" width="64.42578125" bestFit="1" customWidth="1"/>
    <col min="12034" max="12042" width="0" hidden="1" customWidth="1"/>
    <col min="12043" max="12070" width="17.42578125" bestFit="1" customWidth="1"/>
    <col min="12289" max="12289" width="64.42578125" bestFit="1" customWidth="1"/>
    <col min="12290" max="12298" width="0" hidden="1" customWidth="1"/>
    <col min="12299" max="12326" width="17.42578125" bestFit="1" customWidth="1"/>
    <col min="12545" max="12545" width="64.42578125" bestFit="1" customWidth="1"/>
    <col min="12546" max="12554" width="0" hidden="1" customWidth="1"/>
    <col min="12555" max="12582" width="17.42578125" bestFit="1" customWidth="1"/>
    <col min="12801" max="12801" width="64.42578125" bestFit="1" customWidth="1"/>
    <col min="12802" max="12810" width="0" hidden="1" customWidth="1"/>
    <col min="12811" max="12838" width="17.42578125" bestFit="1" customWidth="1"/>
    <col min="13057" max="13057" width="64.42578125" bestFit="1" customWidth="1"/>
    <col min="13058" max="13066" width="0" hidden="1" customWidth="1"/>
    <col min="13067" max="13094" width="17.42578125" bestFit="1" customWidth="1"/>
    <col min="13313" max="13313" width="64.42578125" bestFit="1" customWidth="1"/>
    <col min="13314" max="13322" width="0" hidden="1" customWidth="1"/>
    <col min="13323" max="13350" width="17.42578125" bestFit="1" customWidth="1"/>
    <col min="13569" max="13569" width="64.42578125" bestFit="1" customWidth="1"/>
    <col min="13570" max="13578" width="0" hidden="1" customWidth="1"/>
    <col min="13579" max="13606" width="17.42578125" bestFit="1" customWidth="1"/>
    <col min="13825" max="13825" width="64.42578125" bestFit="1" customWidth="1"/>
    <col min="13826" max="13834" width="0" hidden="1" customWidth="1"/>
    <col min="13835" max="13862" width="17.42578125" bestFit="1" customWidth="1"/>
    <col min="14081" max="14081" width="64.42578125" bestFit="1" customWidth="1"/>
    <col min="14082" max="14090" width="0" hidden="1" customWidth="1"/>
    <col min="14091" max="14118" width="17.42578125" bestFit="1" customWidth="1"/>
    <col min="14337" max="14337" width="64.42578125" bestFit="1" customWidth="1"/>
    <col min="14338" max="14346" width="0" hidden="1" customWidth="1"/>
    <col min="14347" max="14374" width="17.42578125" bestFit="1" customWidth="1"/>
    <col min="14593" max="14593" width="64.42578125" bestFit="1" customWidth="1"/>
    <col min="14594" max="14602" width="0" hidden="1" customWidth="1"/>
    <col min="14603" max="14630" width="17.42578125" bestFit="1" customWidth="1"/>
    <col min="14849" max="14849" width="64.42578125" bestFit="1" customWidth="1"/>
    <col min="14850" max="14858" width="0" hidden="1" customWidth="1"/>
    <col min="14859" max="14886" width="17.42578125" bestFit="1" customWidth="1"/>
    <col min="15105" max="15105" width="64.42578125" bestFit="1" customWidth="1"/>
    <col min="15106" max="15114" width="0" hidden="1" customWidth="1"/>
    <col min="15115" max="15142" width="17.42578125" bestFit="1" customWidth="1"/>
    <col min="15361" max="15361" width="64.42578125" bestFit="1" customWidth="1"/>
    <col min="15362" max="15370" width="0" hidden="1" customWidth="1"/>
    <col min="15371" max="15398" width="17.42578125" bestFit="1" customWidth="1"/>
    <col min="15617" max="15617" width="64.42578125" bestFit="1" customWidth="1"/>
    <col min="15618" max="15626" width="0" hidden="1" customWidth="1"/>
    <col min="15627" max="15654" width="17.42578125" bestFit="1" customWidth="1"/>
    <col min="15873" max="15873" width="64.42578125" bestFit="1" customWidth="1"/>
    <col min="15874" max="15882" width="0" hidden="1" customWidth="1"/>
    <col min="15883" max="15910" width="17.42578125" bestFit="1" customWidth="1"/>
    <col min="16129" max="16129" width="64.42578125" bestFit="1" customWidth="1"/>
    <col min="16130" max="16138" width="0" hidden="1" customWidth="1"/>
    <col min="16139" max="16166" width="17.42578125" bestFit="1" customWidth="1"/>
  </cols>
  <sheetData>
    <row r="1" spans="1:39" x14ac:dyDescent="0.25">
      <c r="B1" s="8">
        <v>1991</v>
      </c>
      <c r="C1" s="8">
        <f>B1+1</f>
        <v>1992</v>
      </c>
      <c r="D1" s="8">
        <f t="shared" ref="D1:AL1" si="0">C1+1</f>
        <v>1993</v>
      </c>
      <c r="E1" s="8">
        <f t="shared" si="0"/>
        <v>1994</v>
      </c>
      <c r="F1" s="8">
        <f t="shared" si="0"/>
        <v>1995</v>
      </c>
      <c r="G1" s="8">
        <f t="shared" si="0"/>
        <v>1996</v>
      </c>
      <c r="H1" s="8">
        <f t="shared" si="0"/>
        <v>1997</v>
      </c>
      <c r="I1" s="8">
        <f t="shared" si="0"/>
        <v>1998</v>
      </c>
      <c r="J1" s="8">
        <f t="shared" si="0"/>
        <v>1999</v>
      </c>
      <c r="K1" s="8">
        <f t="shared" si="0"/>
        <v>2000</v>
      </c>
      <c r="L1" s="8">
        <f t="shared" si="0"/>
        <v>2001</v>
      </c>
      <c r="M1" s="8">
        <f t="shared" si="0"/>
        <v>2002</v>
      </c>
      <c r="N1" s="8">
        <f t="shared" si="0"/>
        <v>2003</v>
      </c>
      <c r="O1" s="8">
        <f t="shared" si="0"/>
        <v>2004</v>
      </c>
      <c r="P1" s="8">
        <f t="shared" si="0"/>
        <v>2005</v>
      </c>
      <c r="Q1" s="8">
        <f t="shared" si="0"/>
        <v>2006</v>
      </c>
      <c r="R1" s="8">
        <f t="shared" si="0"/>
        <v>2007</v>
      </c>
      <c r="S1" s="8">
        <f t="shared" si="0"/>
        <v>2008</v>
      </c>
      <c r="T1" s="8">
        <f t="shared" si="0"/>
        <v>2009</v>
      </c>
      <c r="U1" s="8">
        <f t="shared" si="0"/>
        <v>2010</v>
      </c>
      <c r="V1" s="8">
        <f t="shared" si="0"/>
        <v>2011</v>
      </c>
      <c r="W1" s="8">
        <f t="shared" si="0"/>
        <v>2012</v>
      </c>
      <c r="X1" s="8">
        <f t="shared" si="0"/>
        <v>2013</v>
      </c>
      <c r="Y1" s="8">
        <f t="shared" si="0"/>
        <v>2014</v>
      </c>
      <c r="Z1" s="8">
        <f t="shared" si="0"/>
        <v>2015</v>
      </c>
      <c r="AA1" s="8">
        <f t="shared" si="0"/>
        <v>2016</v>
      </c>
      <c r="AB1" s="8">
        <f t="shared" si="0"/>
        <v>2017</v>
      </c>
      <c r="AC1" s="8">
        <f t="shared" si="0"/>
        <v>2018</v>
      </c>
      <c r="AD1" s="8">
        <f t="shared" si="0"/>
        <v>2019</v>
      </c>
      <c r="AE1" s="8">
        <f t="shared" si="0"/>
        <v>2020</v>
      </c>
      <c r="AF1" s="8">
        <f t="shared" si="0"/>
        <v>2021</v>
      </c>
      <c r="AG1" s="8">
        <f t="shared" si="0"/>
        <v>2022</v>
      </c>
      <c r="AH1" s="8">
        <f t="shared" si="0"/>
        <v>2023</v>
      </c>
      <c r="AI1" s="8">
        <f t="shared" si="0"/>
        <v>2024</v>
      </c>
      <c r="AJ1" s="8">
        <f t="shared" si="0"/>
        <v>2025</v>
      </c>
      <c r="AK1" s="8">
        <f t="shared" si="0"/>
        <v>2026</v>
      </c>
      <c r="AL1" s="8">
        <f t="shared" si="0"/>
        <v>2027</v>
      </c>
    </row>
    <row r="2" spans="1:39" x14ac:dyDescent="0.25">
      <c r="A2" s="9" t="s">
        <v>16</v>
      </c>
    </row>
    <row r="3" spans="1:39" x14ac:dyDescent="0.25">
      <c r="A3" s="10" t="s">
        <v>17</v>
      </c>
      <c r="B3" s="7">
        <v>590424372</v>
      </c>
      <c r="C3" s="7">
        <v>634507983</v>
      </c>
      <c r="D3" s="7">
        <v>642319243.90999997</v>
      </c>
      <c r="E3" s="7">
        <v>662493422.93799996</v>
      </c>
      <c r="F3" s="7">
        <v>669717031.97000003</v>
      </c>
      <c r="G3" s="7">
        <v>675353639.42999995</v>
      </c>
      <c r="H3" s="7">
        <v>694874135.00999999</v>
      </c>
      <c r="I3" s="7">
        <v>718507997.21000004</v>
      </c>
      <c r="J3" s="7">
        <v>747576653.88999999</v>
      </c>
      <c r="K3" s="11">
        <v>766379771.63999999</v>
      </c>
      <c r="L3" s="11">
        <v>760622435</v>
      </c>
      <c r="M3" s="11">
        <v>762894046.88</v>
      </c>
      <c r="N3" s="11">
        <v>771923104</v>
      </c>
      <c r="O3" s="11">
        <v>922496983.47000003</v>
      </c>
      <c r="P3" s="11">
        <v>956000000</v>
      </c>
      <c r="Q3" s="11">
        <v>1055000000</v>
      </c>
      <c r="R3" s="11">
        <v>1161000000</v>
      </c>
      <c r="S3" s="11">
        <v>1244000000</v>
      </c>
      <c r="T3" s="11">
        <v>1247000000</v>
      </c>
      <c r="U3" s="11">
        <v>1233830267</v>
      </c>
      <c r="V3" s="11">
        <v>1255352270</v>
      </c>
      <c r="W3" s="11">
        <v>1241669496</v>
      </c>
      <c r="X3" s="11">
        <v>1246186307</v>
      </c>
      <c r="Y3" s="11">
        <v>1262410554</v>
      </c>
      <c r="Z3" s="11">
        <v>1286412539</v>
      </c>
      <c r="AA3" s="11">
        <v>1512778900</v>
      </c>
      <c r="AB3" s="11">
        <v>1727392500</v>
      </c>
      <c r="AC3" s="11">
        <v>1761908700</v>
      </c>
      <c r="AD3" s="11">
        <v>1773509100</v>
      </c>
      <c r="AE3" s="11">
        <v>1781911900</v>
      </c>
      <c r="AF3" s="11">
        <v>1789697000</v>
      </c>
      <c r="AG3" s="11">
        <v>1795537300</v>
      </c>
      <c r="AH3" s="11">
        <v>1798967400</v>
      </c>
      <c r="AI3" s="11">
        <v>1802621600</v>
      </c>
      <c r="AJ3" s="11">
        <v>1806310400</v>
      </c>
      <c r="AK3" s="11">
        <v>1810389300</v>
      </c>
      <c r="AL3" s="11">
        <v>1814818300</v>
      </c>
      <c r="AM3" s="12"/>
    </row>
    <row r="4" spans="1:39" x14ac:dyDescent="0.25">
      <c r="A4" s="10" t="s">
        <v>18</v>
      </c>
      <c r="B4" s="7">
        <v>-13594223</v>
      </c>
      <c r="C4" s="7">
        <v>-20990384.169999998</v>
      </c>
      <c r="D4" s="7">
        <v>-42772631.219999999</v>
      </c>
      <c r="E4" s="7">
        <v>-43156774.317999996</v>
      </c>
      <c r="F4" s="7">
        <v>-49739268.209999993</v>
      </c>
      <c r="G4" s="7">
        <v>-16028570.199999999</v>
      </c>
      <c r="H4" s="7">
        <v>-18356594.23</v>
      </c>
      <c r="I4" s="7">
        <v>-24902957.59</v>
      </c>
      <c r="J4" s="7">
        <v>-31159584.310000002</v>
      </c>
      <c r="K4" s="11">
        <v>-41071399.810000002</v>
      </c>
      <c r="L4" s="11">
        <v>-33467803.310000002</v>
      </c>
      <c r="M4" s="11">
        <v>-37351412.100000001</v>
      </c>
      <c r="N4" s="11">
        <v>-33304449</v>
      </c>
      <c r="O4" s="11">
        <v>-34259394.460000001</v>
      </c>
      <c r="P4" s="11">
        <v>-41000000</v>
      </c>
      <c r="Q4" s="11">
        <v>-43000000</v>
      </c>
      <c r="R4" s="11">
        <v>-44000000</v>
      </c>
      <c r="S4" s="11">
        <v>-73000000</v>
      </c>
      <c r="T4" s="11">
        <v>-79000000</v>
      </c>
      <c r="U4" s="11">
        <v>-56915181</v>
      </c>
      <c r="V4" s="11">
        <v>-62294923</v>
      </c>
      <c r="W4" s="11">
        <v>-81115032</v>
      </c>
      <c r="X4" s="11">
        <v>-65734742</v>
      </c>
      <c r="Y4" s="11">
        <v>-67069814</v>
      </c>
      <c r="Z4" s="11">
        <v>-70675110</v>
      </c>
      <c r="AA4" s="11">
        <v>-92464300</v>
      </c>
      <c r="AB4" s="11">
        <v>-97703700</v>
      </c>
      <c r="AC4" s="11">
        <v>-101599100</v>
      </c>
      <c r="AD4" s="11">
        <v>-103111000</v>
      </c>
      <c r="AE4" s="11">
        <v>-104554500</v>
      </c>
      <c r="AF4" s="11">
        <v>-106030000</v>
      </c>
      <c r="AG4" s="11">
        <v>-107515300</v>
      </c>
      <c r="AH4" s="11">
        <v>-108975300</v>
      </c>
      <c r="AI4" s="11">
        <v>-110546300</v>
      </c>
      <c r="AJ4" s="11">
        <v>-112152900</v>
      </c>
      <c r="AK4" s="11">
        <v>-113813200</v>
      </c>
      <c r="AL4" s="11">
        <v>-115420200</v>
      </c>
      <c r="AM4" s="12"/>
    </row>
    <row r="5" spans="1:39" ht="15.75" thickBot="1" x14ac:dyDescent="0.3">
      <c r="A5" s="13" t="s">
        <v>19</v>
      </c>
      <c r="B5" s="14">
        <v>576830149</v>
      </c>
      <c r="C5" s="14">
        <v>613517598.83000004</v>
      </c>
      <c r="D5" s="14">
        <v>599546612.68999994</v>
      </c>
      <c r="E5" s="14">
        <v>619336648.62</v>
      </c>
      <c r="F5" s="14">
        <v>619977763.75999999</v>
      </c>
      <c r="G5" s="14">
        <v>659325069.2299999</v>
      </c>
      <c r="H5" s="14">
        <v>676517540.77999997</v>
      </c>
      <c r="I5" s="14">
        <v>693605039.62</v>
      </c>
      <c r="J5" s="14">
        <v>716417069.57999992</v>
      </c>
      <c r="K5" s="15">
        <v>725308371.82999992</v>
      </c>
      <c r="L5" s="15">
        <v>727154631.69000006</v>
      </c>
      <c r="M5" s="15">
        <v>725542634.77999997</v>
      </c>
      <c r="N5" s="15">
        <v>738618655</v>
      </c>
      <c r="O5" s="15">
        <v>888237589.00999999</v>
      </c>
      <c r="P5" s="15">
        <v>915000000</v>
      </c>
      <c r="Q5" s="15">
        <v>1012000000</v>
      </c>
      <c r="R5" s="15">
        <v>1117000000</v>
      </c>
      <c r="S5" s="15">
        <v>1171000000</v>
      </c>
      <c r="T5" s="15">
        <v>1168000000</v>
      </c>
      <c r="U5" s="15">
        <v>1176915086</v>
      </c>
      <c r="V5" s="15">
        <v>1193057347</v>
      </c>
      <c r="W5" s="15">
        <v>1160554464</v>
      </c>
      <c r="X5" s="15">
        <v>1180451565</v>
      </c>
      <c r="Y5" s="15">
        <v>1195340740</v>
      </c>
      <c r="Z5" s="15">
        <v>1215737429</v>
      </c>
      <c r="AA5" s="15">
        <v>1420314600</v>
      </c>
      <c r="AB5" s="15">
        <v>1629688800</v>
      </c>
      <c r="AC5" s="15">
        <v>1660309600</v>
      </c>
      <c r="AD5" s="15">
        <v>1670398100</v>
      </c>
      <c r="AE5" s="15">
        <v>1677357400</v>
      </c>
      <c r="AF5" s="15">
        <v>1683667000</v>
      </c>
      <c r="AG5" s="15">
        <v>1688022000</v>
      </c>
      <c r="AH5" s="15">
        <v>1689992100</v>
      </c>
      <c r="AI5" s="15">
        <v>1692075300</v>
      </c>
      <c r="AJ5" s="15">
        <v>1694157500</v>
      </c>
      <c r="AK5" s="15">
        <v>1696576100</v>
      </c>
      <c r="AL5" s="15">
        <v>1699398100</v>
      </c>
      <c r="AM5" s="12"/>
    </row>
    <row r="6" spans="1:39" ht="15.75" thickTop="1" x14ac:dyDescent="0.25">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row>
    <row r="7" spans="1:39" x14ac:dyDescent="0.25">
      <c r="A7" s="9" t="s">
        <v>20</v>
      </c>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row>
    <row r="8" spans="1:39" x14ac:dyDescent="0.25">
      <c r="A8" s="16" t="s">
        <v>21</v>
      </c>
      <c r="K8" s="11"/>
      <c r="L8" s="11"/>
      <c r="M8" s="11"/>
      <c r="N8" s="11"/>
      <c r="O8" s="11"/>
      <c r="P8" s="11"/>
      <c r="Q8" s="11"/>
      <c r="R8" s="11"/>
      <c r="S8" s="11"/>
      <c r="T8" s="11"/>
      <c r="U8" s="11"/>
      <c r="V8" s="11"/>
      <c r="W8" s="11"/>
      <c r="X8" s="11"/>
      <c r="Y8" s="11"/>
      <c r="Z8" s="11"/>
      <c r="AA8" s="11"/>
      <c r="AB8" s="11">
        <v>34700000</v>
      </c>
      <c r="AC8" s="11">
        <v>35100000</v>
      </c>
      <c r="AD8" s="11">
        <v>35100000</v>
      </c>
      <c r="AE8" s="11">
        <v>35149845.744054601</v>
      </c>
      <c r="AF8" s="11">
        <v>35290726.889321402</v>
      </c>
      <c r="AG8" s="11">
        <v>49879046.938303798</v>
      </c>
      <c r="AH8" s="11">
        <v>49879046.938303798</v>
      </c>
      <c r="AI8" s="11">
        <v>50007738.137745596</v>
      </c>
      <c r="AJ8" s="11">
        <v>50208169.953928903</v>
      </c>
      <c r="AK8" s="11">
        <v>50301836.321000002</v>
      </c>
      <c r="AL8" s="11">
        <v>50523146.251000002</v>
      </c>
      <c r="AM8" s="12"/>
    </row>
    <row r="9" spans="1:39" x14ac:dyDescent="0.25">
      <c r="A9" s="16" t="s">
        <v>22</v>
      </c>
      <c r="K9" s="11"/>
      <c r="L9" s="11"/>
      <c r="M9" s="11"/>
      <c r="N9" s="11"/>
      <c r="O9" s="11"/>
      <c r="P9" s="11"/>
      <c r="Q9" s="11"/>
      <c r="R9" s="11"/>
      <c r="S9" s="11"/>
      <c r="T9" s="11"/>
      <c r="U9" s="11"/>
      <c r="V9" s="11"/>
      <c r="W9" s="11"/>
      <c r="X9" s="11"/>
      <c r="Y9" s="11"/>
      <c r="Z9" s="11"/>
      <c r="AA9" s="11"/>
      <c r="AB9" s="11">
        <v>7231900</v>
      </c>
      <c r="AC9" s="11">
        <v>15420000</v>
      </c>
      <c r="AD9" s="11">
        <v>14533000</v>
      </c>
      <c r="AE9" s="11">
        <v>3386200</v>
      </c>
      <c r="AF9" s="11">
        <v>3423700</v>
      </c>
      <c r="AG9" s="11">
        <v>3459400</v>
      </c>
      <c r="AH9" s="11">
        <v>3491300</v>
      </c>
      <c r="AI9" s="11">
        <v>3517600</v>
      </c>
      <c r="AJ9" s="11">
        <v>3553100</v>
      </c>
      <c r="AK9" s="11">
        <v>3579400</v>
      </c>
      <c r="AL9" s="11">
        <v>3607500</v>
      </c>
      <c r="AM9" s="12"/>
    </row>
    <row r="10" spans="1:39" ht="15.75" thickBot="1" x14ac:dyDescent="0.3">
      <c r="A10" s="17" t="s">
        <v>8</v>
      </c>
      <c r="B10" s="14">
        <v>0</v>
      </c>
      <c r="C10" s="14">
        <v>0</v>
      </c>
      <c r="D10" s="14">
        <v>0</v>
      </c>
      <c r="E10" s="14">
        <v>0</v>
      </c>
      <c r="F10" s="14">
        <v>0</v>
      </c>
      <c r="G10" s="14">
        <v>0</v>
      </c>
      <c r="H10" s="14">
        <v>0</v>
      </c>
      <c r="I10" s="14">
        <v>0</v>
      </c>
      <c r="J10" s="14">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41931900</v>
      </c>
      <c r="AC10" s="15">
        <v>50520000</v>
      </c>
      <c r="AD10" s="15">
        <v>49633000</v>
      </c>
      <c r="AE10" s="15">
        <v>38536045.744054601</v>
      </c>
      <c r="AF10" s="15">
        <v>38714426.889321402</v>
      </c>
      <c r="AG10" s="15">
        <v>53338446.938303798</v>
      </c>
      <c r="AH10" s="15">
        <v>53370346.938303798</v>
      </c>
      <c r="AI10" s="15">
        <v>53525338.137745596</v>
      </c>
      <c r="AJ10" s="15">
        <v>53761269.953928903</v>
      </c>
      <c r="AK10" s="15">
        <v>53881236.321000002</v>
      </c>
      <c r="AL10" s="15">
        <v>54130646.251000002</v>
      </c>
      <c r="AM10" s="12"/>
    </row>
    <row r="11" spans="1:39" ht="15.75" thickTop="1" x14ac:dyDescent="0.25">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2"/>
    </row>
    <row r="12" spans="1:39" x14ac:dyDescent="0.25">
      <c r="A12" s="9" t="s">
        <v>23</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2"/>
    </row>
    <row r="13" spans="1:39" ht="15.75" thickBot="1" x14ac:dyDescent="0.3">
      <c r="A13" s="18" t="s">
        <v>24</v>
      </c>
      <c r="B13" s="14"/>
      <c r="C13" s="14"/>
      <c r="D13" s="14"/>
      <c r="E13" s="14"/>
      <c r="F13" s="14"/>
      <c r="G13" s="14"/>
      <c r="H13" s="14"/>
      <c r="I13" s="14"/>
      <c r="J13" s="14"/>
      <c r="K13" s="15">
        <v>262248148</v>
      </c>
      <c r="L13" s="15">
        <v>265863126</v>
      </c>
      <c r="M13" s="15">
        <v>272774270.46999997</v>
      </c>
      <c r="N13" s="15">
        <v>283076649.90999997</v>
      </c>
      <c r="O13" s="15">
        <v>290546600.55000001</v>
      </c>
      <c r="P13" s="15">
        <v>292849049.18181819</v>
      </c>
      <c r="Q13" s="15">
        <v>314873674.9600001</v>
      </c>
      <c r="R13" s="15">
        <v>334723733.12</v>
      </c>
      <c r="S13" s="15">
        <v>343610834.18200004</v>
      </c>
      <c r="T13" s="15">
        <v>338375530.40999997</v>
      </c>
      <c r="U13" s="15">
        <v>328749591</v>
      </c>
      <c r="V13" s="15">
        <v>336442617</v>
      </c>
      <c r="W13" s="15">
        <v>342855362</v>
      </c>
      <c r="X13" s="15">
        <v>352218467</v>
      </c>
      <c r="Y13" s="15">
        <v>355005920</v>
      </c>
      <c r="Z13" s="15">
        <v>371762537</v>
      </c>
      <c r="AA13" s="15">
        <v>372505500</v>
      </c>
      <c r="AB13" s="15">
        <v>420589800</v>
      </c>
      <c r="AC13" s="15">
        <v>432225000</v>
      </c>
      <c r="AD13" s="15">
        <v>435535400</v>
      </c>
      <c r="AE13" s="15">
        <v>428262700</v>
      </c>
      <c r="AF13" s="15">
        <v>431847000</v>
      </c>
      <c r="AG13" s="15">
        <v>449662600</v>
      </c>
      <c r="AH13" s="15">
        <v>452727260</v>
      </c>
      <c r="AI13" s="15">
        <v>455865300</v>
      </c>
      <c r="AJ13" s="15">
        <v>459357800</v>
      </c>
      <c r="AK13" s="15">
        <v>463191900</v>
      </c>
      <c r="AL13" s="15">
        <v>467432200</v>
      </c>
      <c r="AM13" s="12"/>
    </row>
    <row r="14" spans="1:39" ht="15.75" thickTop="1" x14ac:dyDescent="0.25">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2"/>
    </row>
    <row r="15" spans="1:39" ht="15.75" thickBot="1" x14ac:dyDescent="0.3">
      <c r="A15" s="17" t="s">
        <v>25</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f>SUM(AD10,AD13)</f>
        <v>485168400</v>
      </c>
      <c r="AE15" s="15">
        <f t="shared" ref="AE15:AL15" si="1">SUM(AE10,AE13)</f>
        <v>466798745.74405462</v>
      </c>
      <c r="AF15" s="15">
        <f t="shared" si="1"/>
        <v>470561426.88932139</v>
      </c>
      <c r="AG15" s="15">
        <f t="shared" si="1"/>
        <v>503001046.93830383</v>
      </c>
      <c r="AH15" s="15">
        <f t="shared" si="1"/>
        <v>506097606.93830383</v>
      </c>
      <c r="AI15" s="15">
        <f t="shared" si="1"/>
        <v>509390638.13774562</v>
      </c>
      <c r="AJ15" s="15">
        <f t="shared" si="1"/>
        <v>513119069.95392889</v>
      </c>
      <c r="AK15" s="15">
        <f t="shared" si="1"/>
        <v>517073136.32099998</v>
      </c>
      <c r="AL15" s="15">
        <f t="shared" si="1"/>
        <v>521562846.25099999</v>
      </c>
      <c r="AM15" s="12"/>
    </row>
    <row r="16" spans="1:39" ht="15.75" thickTop="1" x14ac:dyDescent="0.25">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2"/>
    </row>
    <row r="17" spans="1:39" x14ac:dyDescent="0.25">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2"/>
    </row>
    <row r="18" spans="1:39" x14ac:dyDescent="0.25">
      <c r="A18" s="19" t="s">
        <v>26</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2"/>
    </row>
    <row r="19" spans="1:39" x14ac:dyDescent="0.25">
      <c r="A19" s="20" t="s">
        <v>27</v>
      </c>
      <c r="K19" s="11"/>
      <c r="L19" s="11"/>
      <c r="M19" s="11"/>
      <c r="N19" s="11"/>
      <c r="O19" s="11"/>
      <c r="P19" s="11"/>
      <c r="Q19" s="11"/>
      <c r="R19" s="11"/>
      <c r="S19" s="11"/>
      <c r="T19" s="11"/>
      <c r="U19" s="11"/>
      <c r="V19" s="11"/>
      <c r="W19" s="11"/>
      <c r="X19" s="11"/>
      <c r="Y19" s="11"/>
      <c r="Z19" s="11"/>
      <c r="AA19" s="11"/>
      <c r="AB19" s="11">
        <v>34700000</v>
      </c>
      <c r="AC19" s="11">
        <v>35100000</v>
      </c>
      <c r="AD19" s="11">
        <v>35100000</v>
      </c>
      <c r="AE19" s="11">
        <v>35149845.744054601</v>
      </c>
      <c r="AF19" s="11">
        <v>35290726.889321402</v>
      </c>
      <c r="AG19" s="11">
        <v>49879046.938303798</v>
      </c>
      <c r="AH19" s="11">
        <v>49879046.938303798</v>
      </c>
      <c r="AI19" s="11">
        <v>50007738.137745596</v>
      </c>
      <c r="AJ19" s="11">
        <v>50208169.953928903</v>
      </c>
      <c r="AK19" s="11">
        <v>50301836.321000002</v>
      </c>
      <c r="AL19" s="11">
        <v>50523146.251000002</v>
      </c>
      <c r="AM19" s="12"/>
    </row>
    <row r="20" spans="1:39" x14ac:dyDescent="0.25">
      <c r="A20" s="20" t="s">
        <v>28</v>
      </c>
      <c r="K20" s="11"/>
      <c r="L20" s="11"/>
      <c r="M20" s="11"/>
      <c r="N20" s="11"/>
      <c r="O20" s="11"/>
      <c r="P20" s="11"/>
      <c r="Q20" s="11"/>
      <c r="R20" s="11"/>
      <c r="S20" s="11"/>
      <c r="T20" s="11"/>
      <c r="U20" s="11">
        <v>0</v>
      </c>
      <c r="V20" s="11">
        <v>0</v>
      </c>
      <c r="W20" s="11">
        <v>0</v>
      </c>
      <c r="X20" s="11">
        <v>0</v>
      </c>
      <c r="Y20" s="11">
        <v>0</v>
      </c>
      <c r="Z20" s="11">
        <v>0</v>
      </c>
      <c r="AA20" s="11">
        <v>0</v>
      </c>
      <c r="AB20" s="11">
        <v>10484500</v>
      </c>
      <c r="AC20" s="11">
        <v>10510800</v>
      </c>
      <c r="AD20" s="11">
        <v>10535500</v>
      </c>
      <c r="AE20" s="11">
        <v>10552300</v>
      </c>
      <c r="AF20" s="11">
        <v>10606200</v>
      </c>
      <c r="AG20" s="11">
        <v>10646200</v>
      </c>
      <c r="AH20" s="11">
        <v>10666900</v>
      </c>
      <c r="AI20" s="11">
        <v>10690000</v>
      </c>
      <c r="AJ20" s="11">
        <v>10724700</v>
      </c>
      <c r="AK20" s="11">
        <v>10770600</v>
      </c>
      <c r="AL20" s="11">
        <v>10833300</v>
      </c>
      <c r="AM20" s="12"/>
    </row>
    <row r="21" spans="1:39" ht="15.75" thickBot="1" x14ac:dyDescent="0.3">
      <c r="A21" s="21" t="s">
        <v>8</v>
      </c>
      <c r="B21" s="22"/>
      <c r="C21" s="22"/>
      <c r="D21" s="22"/>
      <c r="E21" s="22"/>
      <c r="F21" s="22"/>
      <c r="G21" s="22"/>
      <c r="H21" s="22"/>
      <c r="I21" s="22"/>
      <c r="J21" s="22"/>
      <c r="K21" s="23"/>
      <c r="L21" s="23"/>
      <c r="M21" s="23"/>
      <c r="N21" s="23"/>
      <c r="O21" s="23"/>
      <c r="P21" s="23"/>
      <c r="Q21" s="23"/>
      <c r="R21" s="23"/>
      <c r="S21" s="23"/>
      <c r="T21" s="23"/>
      <c r="U21" s="23"/>
      <c r="V21" s="23"/>
      <c r="W21" s="23"/>
      <c r="X21" s="23"/>
      <c r="Y21" s="23"/>
      <c r="Z21" s="23"/>
      <c r="AA21" s="23"/>
      <c r="AB21" s="24">
        <f>SUM(AB19:AB20)</f>
        <v>45184500</v>
      </c>
      <c r="AC21" s="24">
        <f t="shared" ref="AC21:AL21" si="2">SUM(AC19:AC20)</f>
        <v>45610800</v>
      </c>
      <c r="AD21" s="24">
        <f t="shared" si="2"/>
        <v>45635500</v>
      </c>
      <c r="AE21" s="24">
        <f t="shared" si="2"/>
        <v>45702145.744054601</v>
      </c>
      <c r="AF21" s="24">
        <f t="shared" si="2"/>
        <v>45896926.889321402</v>
      </c>
      <c r="AG21" s="24">
        <f t="shared" si="2"/>
        <v>60525246.938303798</v>
      </c>
      <c r="AH21" s="24">
        <f t="shared" si="2"/>
        <v>60545946.938303798</v>
      </c>
      <c r="AI21" s="24">
        <f t="shared" si="2"/>
        <v>60697738.137745596</v>
      </c>
      <c r="AJ21" s="24">
        <f t="shared" si="2"/>
        <v>60932869.953928903</v>
      </c>
      <c r="AK21" s="24">
        <f t="shared" si="2"/>
        <v>61072436.321000002</v>
      </c>
      <c r="AL21" s="24">
        <f t="shared" si="2"/>
        <v>61356446.251000002</v>
      </c>
      <c r="AM21" s="12"/>
    </row>
    <row r="22" spans="1:39" ht="15.75" thickTop="1" x14ac:dyDescent="0.25">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row>
    <row r="23" spans="1:39" x14ac:dyDescent="0.25">
      <c r="A23" s="9" t="s">
        <v>29</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row>
    <row r="24" spans="1:39" x14ac:dyDescent="0.25">
      <c r="A24" s="16" t="s">
        <v>30</v>
      </c>
      <c r="B24" s="7">
        <v>105578098.48999999</v>
      </c>
      <c r="C24" s="7">
        <v>105204921.59</v>
      </c>
      <c r="D24" s="7">
        <v>106488726.38</v>
      </c>
      <c r="E24" s="7">
        <v>102685226.73999999</v>
      </c>
      <c r="F24" s="7">
        <v>101449110.94</v>
      </c>
      <c r="G24" s="7">
        <v>110110954.37</v>
      </c>
      <c r="H24" s="7">
        <v>112613507.09</v>
      </c>
      <c r="I24" s="7">
        <v>119453694.28</v>
      </c>
      <c r="J24" s="7">
        <v>121439351.88</v>
      </c>
      <c r="K24" s="11">
        <v>121875827.06999999</v>
      </c>
      <c r="L24" s="11">
        <v>123193881.76000001</v>
      </c>
      <c r="M24" s="11">
        <v>136442538.30000001</v>
      </c>
      <c r="N24" s="11">
        <v>150573691.56999999</v>
      </c>
      <c r="O24" s="11">
        <v>149437369.68000001</v>
      </c>
      <c r="P24" s="11">
        <v>166686142.94999999</v>
      </c>
      <c r="Q24" s="11">
        <v>182838933.19999999</v>
      </c>
      <c r="R24" s="11">
        <v>215643429.94</v>
      </c>
      <c r="S24" s="11">
        <v>260963798.31</v>
      </c>
      <c r="T24" s="11">
        <v>318691322.81</v>
      </c>
      <c r="U24" s="11">
        <v>354069396.69999999</v>
      </c>
      <c r="V24" s="11">
        <v>421626118.92000002</v>
      </c>
      <c r="W24" s="11">
        <v>442943500.91000003</v>
      </c>
      <c r="X24" s="11">
        <v>465751897.38999999</v>
      </c>
      <c r="Y24" s="11">
        <v>544219738.94000006</v>
      </c>
      <c r="Z24" s="11">
        <v>570937831.15999997</v>
      </c>
      <c r="AA24" s="11">
        <v>594503126.12</v>
      </c>
      <c r="AB24" s="11">
        <v>614430111.87</v>
      </c>
      <c r="AC24" s="11">
        <v>609423989.53999996</v>
      </c>
      <c r="AD24" s="11">
        <v>609994819.76999998</v>
      </c>
      <c r="AE24" s="11">
        <v>607426250.41999996</v>
      </c>
      <c r="AF24" s="11">
        <v>596907515.75999999</v>
      </c>
      <c r="AG24" s="11">
        <v>596347723.53999996</v>
      </c>
      <c r="AH24" s="11">
        <v>585276430.29999995</v>
      </c>
      <c r="AI24" s="11">
        <v>582559426.13</v>
      </c>
      <c r="AJ24" s="11">
        <v>580527625.90999997</v>
      </c>
      <c r="AK24" s="11">
        <v>577352236.34000003</v>
      </c>
      <c r="AL24" s="11">
        <v>562027877.14999998</v>
      </c>
      <c r="AM24" s="12"/>
    </row>
    <row r="25" spans="1:39" x14ac:dyDescent="0.25">
      <c r="A25" s="16" t="s">
        <v>31</v>
      </c>
      <c r="K25" s="11"/>
      <c r="L25" s="11"/>
      <c r="M25" s="11"/>
      <c r="N25" s="11"/>
      <c r="O25" s="11"/>
      <c r="P25" s="11"/>
      <c r="Q25" s="11"/>
      <c r="R25" s="11"/>
      <c r="S25" s="11"/>
      <c r="T25" s="11"/>
      <c r="U25" s="11"/>
      <c r="V25" s="11"/>
      <c r="W25" s="11"/>
      <c r="X25" s="11"/>
      <c r="Y25" s="11"/>
      <c r="Z25" s="11"/>
      <c r="AA25" s="11"/>
      <c r="AB25" s="11">
        <v>10871871.853339341</v>
      </c>
      <c r="AC25" s="11">
        <v>37651459.255230993</v>
      </c>
      <c r="AD25" s="11">
        <v>70789641.162268847</v>
      </c>
      <c r="AE25" s="11">
        <v>105398779.39868987</v>
      </c>
      <c r="AF25" s="11">
        <v>153817623.43040174</v>
      </c>
      <c r="AG25" s="11">
        <v>202189244.1424998</v>
      </c>
      <c r="AH25" s="11">
        <v>247240158.62722269</v>
      </c>
      <c r="AI25" s="11">
        <v>292291073.11194557</v>
      </c>
      <c r="AJ25" s="11">
        <v>336862330.03049207</v>
      </c>
      <c r="AK25" s="11">
        <v>381433586.94903851</v>
      </c>
      <c r="AL25" s="11">
        <v>427037952.47165722</v>
      </c>
      <c r="AM25" s="12"/>
    </row>
    <row r="26" spans="1:39" x14ac:dyDescent="0.25">
      <c r="A26" s="16" t="s">
        <v>32</v>
      </c>
      <c r="K26" s="11"/>
      <c r="L26" s="11"/>
      <c r="M26" s="11"/>
      <c r="N26" s="11"/>
      <c r="O26" s="11"/>
      <c r="P26" s="11"/>
      <c r="Q26" s="11"/>
      <c r="R26" s="11"/>
      <c r="S26" s="11"/>
      <c r="T26" s="11"/>
      <c r="U26" s="11"/>
      <c r="V26" s="11"/>
      <c r="W26" s="11">
        <v>15253527.01</v>
      </c>
      <c r="X26" s="11">
        <v>26024975</v>
      </c>
      <c r="Y26" s="11">
        <v>26024975</v>
      </c>
      <c r="Z26" s="11">
        <v>26024975</v>
      </c>
      <c r="AA26" s="11">
        <v>26024975</v>
      </c>
      <c r="AB26" s="11">
        <v>36859975</v>
      </c>
      <c r="AC26" s="11">
        <v>36858225</v>
      </c>
      <c r="AD26" s="11">
        <v>36859475</v>
      </c>
      <c r="AE26" s="11">
        <v>36857225</v>
      </c>
      <c r="AF26" s="11">
        <v>36855225</v>
      </c>
      <c r="AG26" s="11">
        <v>36856975</v>
      </c>
      <c r="AH26" s="11">
        <v>36855725</v>
      </c>
      <c r="AI26" s="11">
        <v>36854975</v>
      </c>
      <c r="AJ26" s="11">
        <v>36857975</v>
      </c>
      <c r="AK26" s="11">
        <v>36857725</v>
      </c>
      <c r="AL26" s="11">
        <v>36855462.5</v>
      </c>
      <c r="AM26" s="12"/>
    </row>
    <row r="27" spans="1:39" ht="15.75" thickBot="1" x14ac:dyDescent="0.3">
      <c r="A27" s="14" t="s">
        <v>8</v>
      </c>
      <c r="B27" s="14">
        <f>SUM(B24:B26)</f>
        <v>105578098.48999999</v>
      </c>
      <c r="C27" s="14">
        <f t="shared" ref="C27:AL27" si="3">SUM(C24:C26)</f>
        <v>105204921.59</v>
      </c>
      <c r="D27" s="14">
        <f t="shared" si="3"/>
        <v>106488726.38</v>
      </c>
      <c r="E27" s="14">
        <f t="shared" si="3"/>
        <v>102685226.73999999</v>
      </c>
      <c r="F27" s="14">
        <f t="shared" si="3"/>
        <v>101449110.94</v>
      </c>
      <c r="G27" s="14">
        <f t="shared" si="3"/>
        <v>110110954.37</v>
      </c>
      <c r="H27" s="14">
        <f t="shared" si="3"/>
        <v>112613507.09</v>
      </c>
      <c r="I27" s="14">
        <f t="shared" si="3"/>
        <v>119453694.28</v>
      </c>
      <c r="J27" s="14">
        <f t="shared" si="3"/>
        <v>121439351.88</v>
      </c>
      <c r="K27" s="15">
        <f t="shared" si="3"/>
        <v>121875827.06999999</v>
      </c>
      <c r="L27" s="15">
        <f t="shared" si="3"/>
        <v>123193881.76000001</v>
      </c>
      <c r="M27" s="15">
        <f t="shared" si="3"/>
        <v>136442538.30000001</v>
      </c>
      <c r="N27" s="15">
        <f t="shared" si="3"/>
        <v>150573691.56999999</v>
      </c>
      <c r="O27" s="15">
        <f t="shared" si="3"/>
        <v>149437369.68000001</v>
      </c>
      <c r="P27" s="15">
        <f t="shared" si="3"/>
        <v>166686142.94999999</v>
      </c>
      <c r="Q27" s="15">
        <f t="shared" si="3"/>
        <v>182838933.19999999</v>
      </c>
      <c r="R27" s="15">
        <f t="shared" si="3"/>
        <v>215643429.94</v>
      </c>
      <c r="S27" s="15">
        <f t="shared" si="3"/>
        <v>260963798.31</v>
      </c>
      <c r="T27" s="15">
        <f t="shared" si="3"/>
        <v>318691322.81</v>
      </c>
      <c r="U27" s="15">
        <f t="shared" si="3"/>
        <v>354069396.69999999</v>
      </c>
      <c r="V27" s="15">
        <f t="shared" si="3"/>
        <v>421626118.92000002</v>
      </c>
      <c r="W27" s="15">
        <f t="shared" si="3"/>
        <v>458197027.92000002</v>
      </c>
      <c r="X27" s="15">
        <f t="shared" si="3"/>
        <v>491776872.38999999</v>
      </c>
      <c r="Y27" s="15">
        <f t="shared" si="3"/>
        <v>570244713.94000006</v>
      </c>
      <c r="Z27" s="15">
        <f t="shared" si="3"/>
        <v>596962806.15999997</v>
      </c>
      <c r="AA27" s="15">
        <f t="shared" si="3"/>
        <v>620528101.12</v>
      </c>
      <c r="AB27" s="15">
        <f t="shared" si="3"/>
        <v>662161958.72333932</v>
      </c>
      <c r="AC27" s="15">
        <f t="shared" si="3"/>
        <v>683933673.79523098</v>
      </c>
      <c r="AD27" s="15">
        <f t="shared" si="3"/>
        <v>717643935.93226886</v>
      </c>
      <c r="AE27" s="15">
        <f t="shared" si="3"/>
        <v>749682254.81868982</v>
      </c>
      <c r="AF27" s="15">
        <f t="shared" si="3"/>
        <v>787580364.19040179</v>
      </c>
      <c r="AG27" s="15">
        <f t="shared" si="3"/>
        <v>835393942.68249977</v>
      </c>
      <c r="AH27" s="15">
        <f t="shared" si="3"/>
        <v>869372313.92722261</v>
      </c>
      <c r="AI27" s="15">
        <f t="shared" si="3"/>
        <v>911705474.24194551</v>
      </c>
      <c r="AJ27" s="15">
        <f t="shared" si="3"/>
        <v>954247930.94049203</v>
      </c>
      <c r="AK27" s="15">
        <f t="shared" si="3"/>
        <v>995643548.28903854</v>
      </c>
      <c r="AL27" s="15">
        <f t="shared" si="3"/>
        <v>1025921292.1216571</v>
      </c>
      <c r="AM27" s="12"/>
    </row>
    <row r="28" spans="1:39" ht="15.75" thickTop="1" x14ac:dyDescent="0.25">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row>
    <row r="29" spans="1:39" x14ac:dyDescent="0.25">
      <c r="A29" s="9" t="s">
        <v>33</v>
      </c>
    </row>
    <row r="30" spans="1:39" x14ac:dyDescent="0.25">
      <c r="A30" s="16" t="s">
        <v>34</v>
      </c>
      <c r="B30" s="7">
        <f t="shared" ref="B30:AL30" si="4">B5/B27</f>
        <v>5.4635398558029102</v>
      </c>
      <c r="C30" s="7">
        <f t="shared" si="4"/>
        <v>5.8316435158896258</v>
      </c>
      <c r="D30" s="7">
        <f t="shared" si="4"/>
        <v>5.6301416410085157</v>
      </c>
      <c r="E30" s="7">
        <f t="shared" si="4"/>
        <v>6.0314094664090918</v>
      </c>
      <c r="F30" s="7">
        <f t="shared" si="4"/>
        <v>6.1112192902969174</v>
      </c>
      <c r="G30" s="7">
        <f t="shared" si="4"/>
        <v>5.9878244903273181</v>
      </c>
      <c r="H30" s="7">
        <f t="shared" si="4"/>
        <v>6.0074280453705384</v>
      </c>
      <c r="I30" s="7">
        <f t="shared" si="4"/>
        <v>5.8064762567676365</v>
      </c>
      <c r="J30" s="7">
        <f t="shared" si="4"/>
        <v>5.8993815306913504</v>
      </c>
      <c r="K30" s="7">
        <f t="shared" si="4"/>
        <v>5.9512077929400666</v>
      </c>
      <c r="L30" s="7">
        <f t="shared" si="4"/>
        <v>5.9025222787167744</v>
      </c>
      <c r="M30" s="7">
        <f t="shared" si="4"/>
        <v>5.3175691673569512</v>
      </c>
      <c r="N30" s="7">
        <f t="shared" si="4"/>
        <v>4.9053632629882395</v>
      </c>
      <c r="O30" s="7">
        <f t="shared" si="4"/>
        <v>5.9438786356588125</v>
      </c>
      <c r="P30" s="7">
        <f t="shared" si="4"/>
        <v>5.4893585261881546</v>
      </c>
      <c r="Q30" s="7">
        <f t="shared" si="4"/>
        <v>5.5349261904356819</v>
      </c>
      <c r="R30" s="7">
        <f t="shared" si="4"/>
        <v>5.1798471222183347</v>
      </c>
      <c r="S30" s="7">
        <f t="shared" si="4"/>
        <v>4.4872124316989135</v>
      </c>
      <c r="T30" s="7">
        <f t="shared" si="4"/>
        <v>3.6649883959857537</v>
      </c>
      <c r="U30" s="7">
        <f t="shared" si="4"/>
        <v>3.323967270171023</v>
      </c>
      <c r="V30" s="7">
        <f t="shared" si="4"/>
        <v>2.8296571143553195</v>
      </c>
      <c r="W30" s="7">
        <f t="shared" si="4"/>
        <v>2.5328720905684916</v>
      </c>
      <c r="X30" s="7">
        <f t="shared" si="4"/>
        <v>2.400380398661472</v>
      </c>
      <c r="Y30" s="7">
        <f t="shared" si="4"/>
        <v>2.0961890759863691</v>
      </c>
      <c r="Z30" s="7">
        <f t="shared" si="4"/>
        <v>2.0365379826932704</v>
      </c>
      <c r="AA30" s="7">
        <f t="shared" si="4"/>
        <v>2.2888803866198066</v>
      </c>
      <c r="AB30" s="7">
        <f t="shared" si="4"/>
        <v>2.4611634337044528</v>
      </c>
      <c r="AC30" s="7">
        <f t="shared" si="4"/>
        <v>2.4275886151163468</v>
      </c>
      <c r="AD30" s="7">
        <f t="shared" si="4"/>
        <v>2.3276140386109971</v>
      </c>
      <c r="AE30" s="7">
        <f t="shared" si="4"/>
        <v>2.2374244411129456</v>
      </c>
      <c r="AF30" s="7">
        <f t="shared" si="4"/>
        <v>2.1377716821707917</v>
      </c>
      <c r="AG30" s="7">
        <f t="shared" si="4"/>
        <v>2.0206299253016615</v>
      </c>
      <c r="AH30" s="7">
        <f t="shared" si="4"/>
        <v>1.9439221527147386</v>
      </c>
      <c r="AI30" s="7">
        <f t="shared" si="4"/>
        <v>1.8559450917050899</v>
      </c>
      <c r="AJ30" s="7">
        <f t="shared" si="4"/>
        <v>1.7753850389073043</v>
      </c>
      <c r="AK30" s="7">
        <f t="shared" si="4"/>
        <v>1.7039994915002237</v>
      </c>
      <c r="AL30" s="7">
        <f t="shared" si="4"/>
        <v>1.656460503403296</v>
      </c>
    </row>
    <row r="31" spans="1:39" x14ac:dyDescent="0.25">
      <c r="A31" s="16" t="s">
        <v>35</v>
      </c>
      <c r="B31" s="7">
        <f t="shared" ref="B31:AL31" si="5">(SUM(B5,B10))/B27</f>
        <v>5.4635398558029102</v>
      </c>
      <c r="C31" s="7">
        <f t="shared" si="5"/>
        <v>5.8316435158896258</v>
      </c>
      <c r="D31" s="7">
        <f t="shared" si="5"/>
        <v>5.6301416410085157</v>
      </c>
      <c r="E31" s="7">
        <f t="shared" si="5"/>
        <v>6.0314094664090918</v>
      </c>
      <c r="F31" s="7">
        <f t="shared" si="5"/>
        <v>6.1112192902969174</v>
      </c>
      <c r="G31" s="7">
        <f t="shared" si="5"/>
        <v>5.9878244903273181</v>
      </c>
      <c r="H31" s="7">
        <f t="shared" si="5"/>
        <v>6.0074280453705384</v>
      </c>
      <c r="I31" s="7">
        <f t="shared" si="5"/>
        <v>5.8064762567676365</v>
      </c>
      <c r="J31" s="7">
        <f t="shared" si="5"/>
        <v>5.8993815306913504</v>
      </c>
      <c r="K31" s="7">
        <f t="shared" si="5"/>
        <v>5.9512077929400666</v>
      </c>
      <c r="L31" s="7">
        <f t="shared" si="5"/>
        <v>5.9025222787167744</v>
      </c>
      <c r="M31" s="7">
        <f t="shared" si="5"/>
        <v>5.3175691673569512</v>
      </c>
      <c r="N31" s="7">
        <f t="shared" si="5"/>
        <v>4.9053632629882395</v>
      </c>
      <c r="O31" s="7">
        <f t="shared" si="5"/>
        <v>5.9438786356588125</v>
      </c>
      <c r="P31" s="7">
        <f t="shared" si="5"/>
        <v>5.4893585261881546</v>
      </c>
      <c r="Q31" s="7">
        <f t="shared" si="5"/>
        <v>5.5349261904356819</v>
      </c>
      <c r="R31" s="7">
        <f t="shared" si="5"/>
        <v>5.1798471222183347</v>
      </c>
      <c r="S31" s="7">
        <f t="shared" si="5"/>
        <v>4.4872124316989135</v>
      </c>
      <c r="T31" s="7">
        <f t="shared" si="5"/>
        <v>3.6649883959857537</v>
      </c>
      <c r="U31" s="7">
        <f t="shared" si="5"/>
        <v>3.323967270171023</v>
      </c>
      <c r="V31" s="7">
        <f t="shared" si="5"/>
        <v>2.8296571143553195</v>
      </c>
      <c r="W31" s="7">
        <f t="shared" si="5"/>
        <v>2.5328720905684916</v>
      </c>
      <c r="X31" s="7">
        <f t="shared" si="5"/>
        <v>2.400380398661472</v>
      </c>
      <c r="Y31" s="7">
        <f t="shared" si="5"/>
        <v>2.0961890759863691</v>
      </c>
      <c r="Z31" s="7">
        <f t="shared" si="5"/>
        <v>2.0365379826932704</v>
      </c>
      <c r="AA31" s="7">
        <f t="shared" si="5"/>
        <v>2.2888803866198066</v>
      </c>
      <c r="AB31" s="7">
        <f t="shared" si="5"/>
        <v>2.5244891796908964</v>
      </c>
      <c r="AC31" s="7">
        <f t="shared" si="5"/>
        <v>2.5014554269661837</v>
      </c>
      <c r="AD31" s="7">
        <f t="shared" si="5"/>
        <v>2.3967750772750018</v>
      </c>
      <c r="AE31" s="7">
        <f t="shared" si="5"/>
        <v>2.2888276129185456</v>
      </c>
      <c r="AF31" s="7">
        <f t="shared" si="5"/>
        <v>2.1869278427984353</v>
      </c>
      <c r="AG31" s="7">
        <f t="shared" si="5"/>
        <v>2.0844781820498861</v>
      </c>
      <c r="AH31" s="7">
        <f t="shared" si="5"/>
        <v>2.0053116702819742</v>
      </c>
      <c r="AI31" s="7">
        <f t="shared" si="5"/>
        <v>1.9146541152329459</v>
      </c>
      <c r="AJ31" s="7">
        <f t="shared" si="5"/>
        <v>1.8317239296827263</v>
      </c>
      <c r="AK31" s="7">
        <f t="shared" si="5"/>
        <v>1.7581164858940428</v>
      </c>
      <c r="AL31" s="7">
        <f t="shared" si="5"/>
        <v>1.7092234655005685</v>
      </c>
    </row>
    <row r="32" spans="1:39" x14ac:dyDescent="0.25">
      <c r="A32" s="16" t="s">
        <v>36</v>
      </c>
      <c r="K32" s="7">
        <f>K30</f>
        <v>5.9512077929400666</v>
      </c>
      <c r="L32" s="7">
        <f t="shared" ref="L32:Z32" si="6">L30</f>
        <v>5.9025222787167744</v>
      </c>
      <c r="M32" s="7">
        <f t="shared" si="6"/>
        <v>5.3175691673569512</v>
      </c>
      <c r="N32" s="7">
        <f t="shared" si="6"/>
        <v>4.9053632629882395</v>
      </c>
      <c r="O32" s="7">
        <f t="shared" si="6"/>
        <v>5.9438786356588125</v>
      </c>
      <c r="P32" s="7">
        <f t="shared" si="6"/>
        <v>5.4893585261881546</v>
      </c>
      <c r="Q32" s="7">
        <f t="shared" si="6"/>
        <v>5.5349261904356819</v>
      </c>
      <c r="R32" s="7">
        <f t="shared" si="6"/>
        <v>5.1798471222183347</v>
      </c>
      <c r="S32" s="7">
        <f t="shared" si="6"/>
        <v>4.4872124316989135</v>
      </c>
      <c r="T32" s="7">
        <f t="shared" si="6"/>
        <v>3.6649883959857537</v>
      </c>
      <c r="U32" s="7">
        <f t="shared" si="6"/>
        <v>3.323967270171023</v>
      </c>
      <c r="V32" s="7">
        <f t="shared" si="6"/>
        <v>2.8296571143553195</v>
      </c>
      <c r="W32" s="7">
        <f t="shared" si="6"/>
        <v>2.5328720905684916</v>
      </c>
      <c r="X32" s="7">
        <f t="shared" si="6"/>
        <v>2.400380398661472</v>
      </c>
      <c r="Y32" s="7">
        <f t="shared" si="6"/>
        <v>2.0961890759863691</v>
      </c>
      <c r="Z32" s="7">
        <f t="shared" si="6"/>
        <v>2.0365379826932704</v>
      </c>
      <c r="AA32" s="7">
        <f>AA30</f>
        <v>2.2888803866198066</v>
      </c>
      <c r="AB32" s="7">
        <f t="shared" ref="AB32:AL32" si="7">(SUM(AB5,AB10,AB13))/AB27</f>
        <v>3.1596658074919031</v>
      </c>
      <c r="AC32" s="7">
        <f t="shared" si="7"/>
        <v>3.1334246025757584</v>
      </c>
      <c r="AD32" s="7">
        <f t="shared" si="7"/>
        <v>3.0036713083902407</v>
      </c>
      <c r="AE32" s="7">
        <f t="shared" si="7"/>
        <v>2.8600865659580235</v>
      </c>
      <c r="AF32" s="7">
        <f t="shared" si="7"/>
        <v>2.7352490296069965</v>
      </c>
      <c r="AG32" s="7">
        <f t="shared" si="7"/>
        <v>2.622742319513113</v>
      </c>
      <c r="AH32" s="7">
        <f t="shared" si="7"/>
        <v>2.5260635423480307</v>
      </c>
      <c r="AI32" s="7">
        <f t="shared" si="7"/>
        <v>2.4146678947696301</v>
      </c>
      <c r="AJ32" s="7">
        <f t="shared" si="7"/>
        <v>2.3131059532698921</v>
      </c>
      <c r="AK32" s="7">
        <f t="shared" si="7"/>
        <v>2.223335088270336</v>
      </c>
      <c r="AL32" s="7">
        <f t="shared" si="7"/>
        <v>2.1648453573450457</v>
      </c>
    </row>
    <row r="33" spans="1:38" x14ac:dyDescent="0.25">
      <c r="A33" s="20" t="s">
        <v>37</v>
      </c>
      <c r="K33" s="7">
        <f>SUM(K5,K21)/K27</f>
        <v>5.9512077929400666</v>
      </c>
      <c r="L33" s="7">
        <f t="shared" ref="L33:AL33" si="8">SUM(L5,L21)/L27</f>
        <v>5.9025222787167744</v>
      </c>
      <c r="M33" s="7">
        <f t="shared" si="8"/>
        <v>5.3175691673569512</v>
      </c>
      <c r="N33" s="7">
        <f t="shared" si="8"/>
        <v>4.9053632629882395</v>
      </c>
      <c r="O33" s="7">
        <f t="shared" si="8"/>
        <v>5.9438786356588125</v>
      </c>
      <c r="P33" s="7">
        <f t="shared" si="8"/>
        <v>5.4893585261881546</v>
      </c>
      <c r="Q33" s="7">
        <f t="shared" si="8"/>
        <v>5.5349261904356819</v>
      </c>
      <c r="R33" s="7">
        <f t="shared" si="8"/>
        <v>5.1798471222183347</v>
      </c>
      <c r="S33" s="7">
        <f t="shared" si="8"/>
        <v>4.4872124316989135</v>
      </c>
      <c r="T33" s="7">
        <f t="shared" si="8"/>
        <v>3.6649883959857537</v>
      </c>
      <c r="U33" s="7">
        <f t="shared" si="8"/>
        <v>3.323967270171023</v>
      </c>
      <c r="V33" s="7">
        <f t="shared" si="8"/>
        <v>2.8296571143553195</v>
      </c>
      <c r="W33" s="7">
        <f t="shared" si="8"/>
        <v>2.5328720905684916</v>
      </c>
      <c r="X33" s="7">
        <f t="shared" si="8"/>
        <v>2.400380398661472</v>
      </c>
      <c r="Y33" s="7">
        <f t="shared" si="8"/>
        <v>2.0961890759863691</v>
      </c>
      <c r="Z33" s="7">
        <f t="shared" si="8"/>
        <v>2.0365379826932704</v>
      </c>
      <c r="AA33" s="7">
        <f t="shared" si="8"/>
        <v>2.2888803866198066</v>
      </c>
      <c r="AB33" s="7">
        <f t="shared" si="8"/>
        <v>2.5294012709959768</v>
      </c>
      <c r="AC33" s="7">
        <f t="shared" si="8"/>
        <v>2.4942775379572124</v>
      </c>
      <c r="AD33" s="7">
        <f t="shared" si="8"/>
        <v>2.3912047661501581</v>
      </c>
      <c r="AE33" s="7">
        <f t="shared" si="8"/>
        <v>2.2983864626231223</v>
      </c>
      <c r="AF33" s="7">
        <f t="shared" si="8"/>
        <v>2.1960475470553886</v>
      </c>
      <c r="AG33" s="7">
        <f t="shared" si="8"/>
        <v>2.0930810694217081</v>
      </c>
      <c r="AH33" s="7">
        <f t="shared" si="8"/>
        <v>2.0135654412901465</v>
      </c>
      <c r="AI33" s="7">
        <f t="shared" si="8"/>
        <v>1.9225211295293816</v>
      </c>
      <c r="AJ33" s="7">
        <f t="shared" si="8"/>
        <v>1.8392393769448774</v>
      </c>
      <c r="AK33" s="7">
        <f t="shared" si="8"/>
        <v>1.7653391510861767</v>
      </c>
      <c r="AL33" s="7">
        <f t="shared" si="8"/>
        <v>1.7162666958687156</v>
      </c>
    </row>
    <row r="35" spans="1:38" x14ac:dyDescent="0.25">
      <c r="K35" s="8">
        <v>2014</v>
      </c>
      <c r="L35" s="8">
        <f t="shared" ref="L35:X35" si="9">K35+1</f>
        <v>2015</v>
      </c>
      <c r="M35" s="8">
        <f t="shared" si="9"/>
        <v>2016</v>
      </c>
      <c r="N35" s="8">
        <f t="shared" si="9"/>
        <v>2017</v>
      </c>
      <c r="O35" s="8">
        <f t="shared" si="9"/>
        <v>2018</v>
      </c>
      <c r="P35" s="8">
        <f t="shared" si="9"/>
        <v>2019</v>
      </c>
      <c r="Q35" s="8">
        <f t="shared" si="9"/>
        <v>2020</v>
      </c>
      <c r="R35" s="8">
        <f t="shared" si="9"/>
        <v>2021</v>
      </c>
      <c r="S35" s="8">
        <f t="shared" si="9"/>
        <v>2022</v>
      </c>
      <c r="T35" s="8">
        <f t="shared" si="9"/>
        <v>2023</v>
      </c>
      <c r="U35" s="8">
        <f t="shared" si="9"/>
        <v>2024</v>
      </c>
      <c r="V35" s="8">
        <f t="shared" si="9"/>
        <v>2025</v>
      </c>
      <c r="W35" s="8">
        <f t="shared" si="9"/>
        <v>2026</v>
      </c>
      <c r="X35" s="8">
        <f t="shared" si="9"/>
        <v>2027</v>
      </c>
    </row>
    <row r="36" spans="1:38" x14ac:dyDescent="0.25">
      <c r="A36" s="9" t="s">
        <v>16</v>
      </c>
    </row>
    <row r="37" spans="1:38" x14ac:dyDescent="0.25">
      <c r="A37" s="10" t="s">
        <v>17</v>
      </c>
      <c r="K37" s="11">
        <v>1262410554</v>
      </c>
      <c r="L37" s="11">
        <v>1286412539</v>
      </c>
      <c r="M37" s="11">
        <v>1512778900</v>
      </c>
      <c r="N37" s="11">
        <v>1727392500</v>
      </c>
      <c r="O37" s="11">
        <v>1761908700</v>
      </c>
      <c r="P37" s="11">
        <v>1773509100</v>
      </c>
      <c r="Q37" s="11">
        <v>1781911900</v>
      </c>
      <c r="R37" s="11">
        <v>1789697000</v>
      </c>
      <c r="S37" s="11">
        <v>1795537300</v>
      </c>
      <c r="T37" s="11">
        <v>1798967400</v>
      </c>
      <c r="U37" s="11">
        <v>1802621600</v>
      </c>
      <c r="V37" s="11">
        <v>1806310400</v>
      </c>
      <c r="W37" s="11">
        <v>1810389300</v>
      </c>
      <c r="X37" s="11">
        <v>1814818300</v>
      </c>
    </row>
    <row r="38" spans="1:38" x14ac:dyDescent="0.25">
      <c r="A38" s="10" t="s">
        <v>18</v>
      </c>
      <c r="K38" s="11">
        <v>-67069814</v>
      </c>
      <c r="L38" s="11">
        <v>-70675110</v>
      </c>
      <c r="M38" s="11">
        <v>-92464300</v>
      </c>
      <c r="N38" s="11">
        <v>-97703700</v>
      </c>
      <c r="O38" s="11">
        <v>-101599100</v>
      </c>
      <c r="P38" s="11">
        <v>-103111000</v>
      </c>
      <c r="Q38" s="11">
        <v>-104554500</v>
      </c>
      <c r="R38" s="11">
        <v>-106030000</v>
      </c>
      <c r="S38" s="11">
        <v>-107515300</v>
      </c>
      <c r="T38" s="11">
        <v>-108975300</v>
      </c>
      <c r="U38" s="11">
        <v>-110546300</v>
      </c>
      <c r="V38" s="11">
        <v>-112152900</v>
      </c>
      <c r="W38" s="11">
        <v>-113813200</v>
      </c>
      <c r="X38" s="11">
        <v>-115420200</v>
      </c>
    </row>
    <row r="39" spans="1:38" ht="15.75" thickBot="1" x14ac:dyDescent="0.3">
      <c r="A39" s="13" t="s">
        <v>19</v>
      </c>
      <c r="K39" s="15">
        <v>1195340740</v>
      </c>
      <c r="L39" s="15">
        <v>1215737429</v>
      </c>
      <c r="M39" s="15">
        <v>1420314600</v>
      </c>
      <c r="N39" s="15">
        <v>1629688800</v>
      </c>
      <c r="O39" s="15">
        <v>1660309600</v>
      </c>
      <c r="P39" s="15">
        <v>1670398100</v>
      </c>
      <c r="Q39" s="15">
        <v>1677357400</v>
      </c>
      <c r="R39" s="15">
        <v>1683667000</v>
      </c>
      <c r="S39" s="15">
        <v>1688022000</v>
      </c>
      <c r="T39" s="15">
        <v>1689992100</v>
      </c>
      <c r="U39" s="15">
        <v>1692075300</v>
      </c>
      <c r="V39" s="15">
        <v>1694157500</v>
      </c>
      <c r="W39" s="15">
        <v>1696576100</v>
      </c>
      <c r="X39" s="15">
        <v>1699398100</v>
      </c>
    </row>
    <row r="40" spans="1:38" ht="15.75" thickTop="1" x14ac:dyDescent="0.25">
      <c r="K40" s="11"/>
      <c r="L40" s="11"/>
      <c r="M40" s="11"/>
      <c r="N40" s="11"/>
      <c r="O40" s="11"/>
      <c r="P40" s="11"/>
      <c r="Q40" s="11"/>
      <c r="R40" s="11"/>
      <c r="S40" s="11"/>
      <c r="T40" s="11"/>
      <c r="U40" s="11"/>
      <c r="V40" s="11"/>
      <c r="W40" s="11"/>
      <c r="X40" s="11"/>
    </row>
    <row r="41" spans="1:38" x14ac:dyDescent="0.25">
      <c r="A41" s="9" t="s">
        <v>20</v>
      </c>
      <c r="K41" s="11"/>
      <c r="L41" s="11"/>
      <c r="M41" s="11"/>
      <c r="N41" s="11"/>
      <c r="O41" s="11"/>
      <c r="P41" s="11"/>
      <c r="Q41" s="11"/>
      <c r="R41" s="11"/>
      <c r="S41" s="11"/>
      <c r="T41" s="11"/>
      <c r="U41" s="11"/>
      <c r="V41" s="11"/>
      <c r="W41" s="11"/>
      <c r="X41" s="11"/>
    </row>
    <row r="42" spans="1:38" x14ac:dyDescent="0.25">
      <c r="A42" s="16" t="s">
        <v>21</v>
      </c>
      <c r="K42" s="11"/>
      <c r="L42" s="11"/>
      <c r="M42" s="11"/>
      <c r="N42" s="11">
        <v>34700000</v>
      </c>
      <c r="O42" s="11">
        <v>35100000</v>
      </c>
      <c r="P42" s="11">
        <v>35100000</v>
      </c>
      <c r="Q42" s="11">
        <v>35149845.744054601</v>
      </c>
      <c r="R42" s="11">
        <v>35290726.889321402</v>
      </c>
      <c r="S42" s="11">
        <v>49879046.938303798</v>
      </c>
      <c r="T42" s="11">
        <v>49879046.938303798</v>
      </c>
      <c r="U42" s="11">
        <v>50007738.137745596</v>
      </c>
      <c r="V42" s="11">
        <v>50208169.953928903</v>
      </c>
      <c r="W42" s="11">
        <v>50301836.321000002</v>
      </c>
      <c r="X42" s="11">
        <v>50523146.251000002</v>
      </c>
    </row>
    <row r="43" spans="1:38" x14ac:dyDescent="0.25">
      <c r="A43" s="16" t="s">
        <v>22</v>
      </c>
      <c r="K43" s="11"/>
      <c r="L43" s="11"/>
      <c r="M43" s="11"/>
      <c r="N43" s="11">
        <v>7231900</v>
      </c>
      <c r="O43" s="11">
        <v>15420000</v>
      </c>
      <c r="P43" s="11">
        <v>14533000</v>
      </c>
      <c r="Q43" s="11">
        <v>3386200</v>
      </c>
      <c r="R43" s="11">
        <v>3423700</v>
      </c>
      <c r="S43" s="11">
        <v>3459400</v>
      </c>
      <c r="T43" s="11">
        <v>3491300</v>
      </c>
      <c r="U43" s="11">
        <v>3517600</v>
      </c>
      <c r="V43" s="11">
        <v>3553100</v>
      </c>
      <c r="W43" s="11">
        <v>3579400</v>
      </c>
      <c r="X43" s="11">
        <v>3607500</v>
      </c>
    </row>
    <row r="44" spans="1:38" ht="15.75" thickBot="1" x14ac:dyDescent="0.3">
      <c r="A44" s="17" t="s">
        <v>8</v>
      </c>
      <c r="K44" s="15">
        <v>0</v>
      </c>
      <c r="L44" s="15">
        <v>0</v>
      </c>
      <c r="M44" s="15">
        <v>0</v>
      </c>
      <c r="N44" s="15">
        <v>41931900</v>
      </c>
      <c r="O44" s="15">
        <v>50520000</v>
      </c>
      <c r="P44" s="15">
        <v>49633000</v>
      </c>
      <c r="Q44" s="15">
        <v>38536045.744054601</v>
      </c>
      <c r="R44" s="15">
        <v>38714426.889321402</v>
      </c>
      <c r="S44" s="15">
        <v>53338446.938303798</v>
      </c>
      <c r="T44" s="15">
        <v>53370346.938303798</v>
      </c>
      <c r="U44" s="15">
        <v>53525338.137745596</v>
      </c>
      <c r="V44" s="15">
        <v>53761269.953928903</v>
      </c>
      <c r="W44" s="15">
        <v>53881236.321000002</v>
      </c>
      <c r="X44" s="15">
        <v>54130646.251000002</v>
      </c>
    </row>
    <row r="45" spans="1:38" ht="15.75" thickTop="1" x14ac:dyDescent="0.25">
      <c r="K45" s="11"/>
      <c r="L45" s="11"/>
      <c r="M45" s="11"/>
      <c r="N45" s="11"/>
      <c r="O45" s="11"/>
      <c r="P45" s="11"/>
      <c r="Q45" s="11"/>
      <c r="R45" s="11"/>
      <c r="S45" s="11"/>
      <c r="T45" s="11"/>
      <c r="U45" s="11"/>
      <c r="V45" s="11"/>
      <c r="W45" s="11"/>
      <c r="X45" s="11"/>
    </row>
    <row r="46" spans="1:38" x14ac:dyDescent="0.25">
      <c r="A46" s="9" t="s">
        <v>23</v>
      </c>
      <c r="K46" s="11"/>
      <c r="L46" s="11"/>
      <c r="M46" s="11"/>
      <c r="N46" s="11"/>
      <c r="O46" s="11"/>
      <c r="P46" s="11"/>
      <c r="Q46" s="11"/>
      <c r="R46" s="11"/>
      <c r="S46" s="11"/>
      <c r="T46" s="11"/>
      <c r="U46" s="11"/>
      <c r="V46" s="11"/>
      <c r="W46" s="11"/>
      <c r="X46" s="11"/>
    </row>
    <row r="47" spans="1:38" ht="15.75" thickBot="1" x14ac:dyDescent="0.3">
      <c r="A47" s="18" t="s">
        <v>24</v>
      </c>
      <c r="K47" s="15">
        <v>355005920</v>
      </c>
      <c r="L47" s="15">
        <v>371762537</v>
      </c>
      <c r="M47" s="15">
        <v>372505500</v>
      </c>
      <c r="N47" s="15">
        <v>420589800</v>
      </c>
      <c r="O47" s="15">
        <v>432225000</v>
      </c>
      <c r="P47" s="15">
        <v>435535400</v>
      </c>
      <c r="Q47" s="15">
        <v>428262700</v>
      </c>
      <c r="R47" s="15">
        <v>431847000</v>
      </c>
      <c r="S47" s="15">
        <v>449662600</v>
      </c>
      <c r="T47" s="15">
        <v>452727260</v>
      </c>
      <c r="U47" s="15">
        <v>455865300</v>
      </c>
      <c r="V47" s="15">
        <v>459357800</v>
      </c>
      <c r="W47" s="15">
        <v>463191900</v>
      </c>
      <c r="X47" s="15">
        <v>467432200</v>
      </c>
    </row>
    <row r="48" spans="1:38" ht="15.75" thickTop="1" x14ac:dyDescent="0.25">
      <c r="K48" s="11"/>
      <c r="L48" s="11"/>
      <c r="M48" s="11"/>
      <c r="N48" s="11"/>
      <c r="O48" s="11"/>
      <c r="P48" s="11"/>
      <c r="Q48" s="11"/>
      <c r="R48" s="11"/>
      <c r="S48" s="11"/>
      <c r="T48" s="11"/>
      <c r="U48" s="11"/>
      <c r="V48" s="11"/>
      <c r="W48" s="11"/>
      <c r="X48" s="11"/>
    </row>
    <row r="49" spans="1:24" x14ac:dyDescent="0.25">
      <c r="A49" s="9" t="s">
        <v>29</v>
      </c>
      <c r="K49" s="11"/>
      <c r="L49" s="11"/>
      <c r="M49" s="11"/>
      <c r="N49" s="11"/>
      <c r="O49" s="11"/>
      <c r="P49" s="11"/>
      <c r="Q49" s="11"/>
      <c r="R49" s="11"/>
      <c r="S49" s="11"/>
      <c r="T49" s="11"/>
      <c r="U49" s="11"/>
      <c r="V49" s="11"/>
      <c r="W49" s="11"/>
      <c r="X49" s="11"/>
    </row>
    <row r="50" spans="1:24" x14ac:dyDescent="0.25">
      <c r="A50" s="16" t="s">
        <v>30</v>
      </c>
      <c r="K50" s="11">
        <v>544219738.94000006</v>
      </c>
      <c r="L50" s="11">
        <v>570937831.15999997</v>
      </c>
      <c r="M50" s="11">
        <v>594503126.12</v>
      </c>
      <c r="N50" s="11">
        <v>614430111.87</v>
      </c>
      <c r="O50" s="11">
        <v>609423989.53999996</v>
      </c>
      <c r="P50" s="11">
        <v>609994819.76999998</v>
      </c>
      <c r="Q50" s="11">
        <v>607426250.41999996</v>
      </c>
      <c r="R50" s="11">
        <v>596907515.75999999</v>
      </c>
      <c r="S50" s="11">
        <v>596347723.53999996</v>
      </c>
      <c r="T50" s="11">
        <v>585276430.29999995</v>
      </c>
      <c r="U50" s="11">
        <v>582559426.13</v>
      </c>
      <c r="V50" s="11">
        <v>580527625.90999997</v>
      </c>
      <c r="W50" s="11">
        <v>577352236.34000003</v>
      </c>
      <c r="X50" s="11">
        <v>562027877.14999998</v>
      </c>
    </row>
    <row r="51" spans="1:24" x14ac:dyDescent="0.25">
      <c r="A51" s="25" t="s">
        <v>38</v>
      </c>
      <c r="K51" s="11"/>
      <c r="L51" s="11"/>
      <c r="M51" s="11"/>
      <c r="N51" s="26">
        <v>10871871.853339341</v>
      </c>
      <c r="O51" s="26">
        <v>37651459.255230993</v>
      </c>
      <c r="P51" s="26">
        <v>70789641.162268847</v>
      </c>
      <c r="Q51" s="26">
        <v>105398779.39868987</v>
      </c>
      <c r="R51" s="26">
        <v>153817623.43040174</v>
      </c>
      <c r="S51" s="26">
        <v>202189244.1424998</v>
      </c>
      <c r="T51" s="26">
        <v>247240158.62722269</v>
      </c>
      <c r="U51" s="26">
        <v>292291073.11194557</v>
      </c>
      <c r="V51" s="26">
        <v>336862330.03049207</v>
      </c>
      <c r="W51" s="26">
        <v>381433586.94903851</v>
      </c>
      <c r="X51" s="26">
        <v>427037952.47165722</v>
      </c>
    </row>
    <row r="52" spans="1:24" x14ac:dyDescent="0.25">
      <c r="A52" s="16" t="s">
        <v>32</v>
      </c>
      <c r="K52" s="11">
        <v>26024975</v>
      </c>
      <c r="L52" s="11">
        <v>26024975</v>
      </c>
      <c r="M52" s="11">
        <v>26024975</v>
      </c>
      <c r="N52" s="11">
        <v>36859975</v>
      </c>
      <c r="O52" s="11">
        <v>36858225</v>
      </c>
      <c r="P52" s="11">
        <v>36859475</v>
      </c>
      <c r="Q52" s="11">
        <v>36857225</v>
      </c>
      <c r="R52" s="11">
        <v>36855225</v>
      </c>
      <c r="S52" s="11">
        <v>36856975</v>
      </c>
      <c r="T52" s="11">
        <v>36855725</v>
      </c>
      <c r="U52" s="11">
        <v>36854975</v>
      </c>
      <c r="V52" s="11">
        <v>36857975</v>
      </c>
      <c r="W52" s="11">
        <v>36857725</v>
      </c>
      <c r="X52" s="11">
        <v>36855462.5</v>
      </c>
    </row>
    <row r="53" spans="1:24" ht="15.75" thickBot="1" x14ac:dyDescent="0.3">
      <c r="A53" s="14" t="s">
        <v>8</v>
      </c>
      <c r="K53" s="15">
        <f t="shared" ref="K53:X53" si="10">SUM(K50:K52)</f>
        <v>570244713.94000006</v>
      </c>
      <c r="L53" s="15">
        <f t="shared" si="10"/>
        <v>596962806.15999997</v>
      </c>
      <c r="M53" s="15">
        <f t="shared" si="10"/>
        <v>620528101.12</v>
      </c>
      <c r="N53" s="15">
        <f t="shared" si="10"/>
        <v>662161958.72333932</v>
      </c>
      <c r="O53" s="15">
        <f t="shared" si="10"/>
        <v>683933673.79523098</v>
      </c>
      <c r="P53" s="15">
        <f t="shared" si="10"/>
        <v>717643935.93226886</v>
      </c>
      <c r="Q53" s="15">
        <f t="shared" si="10"/>
        <v>749682254.81868982</v>
      </c>
      <c r="R53" s="15">
        <f t="shared" si="10"/>
        <v>787580364.19040179</v>
      </c>
      <c r="S53" s="15">
        <f t="shared" si="10"/>
        <v>835393942.68249977</v>
      </c>
      <c r="T53" s="15">
        <f t="shared" si="10"/>
        <v>869372313.92722261</v>
      </c>
      <c r="U53" s="15">
        <f t="shared" si="10"/>
        <v>911705474.24194551</v>
      </c>
      <c r="V53" s="15">
        <f t="shared" si="10"/>
        <v>954247930.94049203</v>
      </c>
      <c r="W53" s="15">
        <f t="shared" si="10"/>
        <v>995643548.28903854</v>
      </c>
      <c r="X53" s="15">
        <f t="shared" si="10"/>
        <v>1025921292.1216571</v>
      </c>
    </row>
    <row r="54" spans="1:24" ht="15.75" thickTop="1" x14ac:dyDescent="0.25">
      <c r="K54" s="11"/>
      <c r="L54" s="11"/>
      <c r="M54" s="11"/>
      <c r="N54" s="11"/>
      <c r="O54" s="11"/>
      <c r="P54" s="11"/>
      <c r="Q54" s="11"/>
      <c r="R54" s="11"/>
      <c r="S54" s="11"/>
      <c r="T54" s="11"/>
      <c r="U54" s="11"/>
      <c r="V54" s="11"/>
      <c r="W54" s="11"/>
      <c r="X54" s="11"/>
    </row>
    <row r="55" spans="1:24" x14ac:dyDescent="0.25">
      <c r="A55" s="9" t="s">
        <v>33</v>
      </c>
      <c r="N55" s="27"/>
      <c r="O55" s="27"/>
      <c r="P55" s="27"/>
      <c r="Q55" s="27"/>
      <c r="R55" s="27"/>
      <c r="S55" s="27"/>
      <c r="T55" s="27"/>
      <c r="U55" s="27"/>
      <c r="V55" s="27"/>
      <c r="W55" s="27"/>
      <c r="X55" s="27"/>
    </row>
    <row r="56" spans="1:24" x14ac:dyDescent="0.25">
      <c r="A56" s="16" t="s">
        <v>34</v>
      </c>
      <c r="K56" s="7">
        <f t="shared" ref="K56:X56" si="11">K39/K53</f>
        <v>2.0961890759863691</v>
      </c>
      <c r="L56" s="7">
        <f t="shared" si="11"/>
        <v>2.0365379826932704</v>
      </c>
      <c r="M56" s="7">
        <f t="shared" si="11"/>
        <v>2.2888803866198066</v>
      </c>
      <c r="N56" s="7">
        <f t="shared" si="11"/>
        <v>2.4611634337044528</v>
      </c>
      <c r="O56" s="7">
        <f t="shared" si="11"/>
        <v>2.4275886151163468</v>
      </c>
      <c r="P56" s="7">
        <f t="shared" si="11"/>
        <v>2.3276140386109971</v>
      </c>
      <c r="Q56" s="7">
        <f t="shared" si="11"/>
        <v>2.2374244411129456</v>
      </c>
      <c r="R56" s="7">
        <f t="shared" si="11"/>
        <v>2.1377716821707917</v>
      </c>
      <c r="S56" s="7">
        <f t="shared" si="11"/>
        <v>2.0206299253016615</v>
      </c>
      <c r="T56" s="7">
        <f t="shared" si="11"/>
        <v>1.9439221527147386</v>
      </c>
      <c r="U56" s="7">
        <f t="shared" si="11"/>
        <v>1.8559450917050899</v>
      </c>
      <c r="V56" s="7">
        <f t="shared" si="11"/>
        <v>1.7753850389073043</v>
      </c>
      <c r="W56" s="7">
        <f t="shared" si="11"/>
        <v>1.7039994915002237</v>
      </c>
      <c r="X56" s="7">
        <f t="shared" si="11"/>
        <v>1.656460503403296</v>
      </c>
    </row>
    <row r="57" spans="1:24" x14ac:dyDescent="0.25">
      <c r="A57" s="16" t="s">
        <v>35</v>
      </c>
      <c r="K57" s="7">
        <f t="shared" ref="K57:X57" si="12">(SUM(K39,K44))/K53</f>
        <v>2.0961890759863691</v>
      </c>
      <c r="L57" s="7">
        <f t="shared" si="12"/>
        <v>2.0365379826932704</v>
      </c>
      <c r="M57" s="7">
        <f t="shared" si="12"/>
        <v>2.2888803866198066</v>
      </c>
      <c r="N57" s="7">
        <f t="shared" si="12"/>
        <v>2.5244891796908964</v>
      </c>
      <c r="O57" s="7">
        <f t="shared" si="12"/>
        <v>2.5014554269661837</v>
      </c>
      <c r="P57" s="7">
        <f t="shared" si="12"/>
        <v>2.3967750772750018</v>
      </c>
      <c r="Q57" s="7">
        <f t="shared" si="12"/>
        <v>2.2888276129185456</v>
      </c>
      <c r="R57" s="7">
        <f t="shared" si="12"/>
        <v>2.1869278427984353</v>
      </c>
      <c r="S57" s="7">
        <f t="shared" si="12"/>
        <v>2.0844781820498861</v>
      </c>
      <c r="T57" s="7">
        <f t="shared" si="12"/>
        <v>2.0053116702819742</v>
      </c>
      <c r="U57" s="7">
        <f t="shared" si="12"/>
        <v>1.9146541152329459</v>
      </c>
      <c r="V57" s="7">
        <f t="shared" si="12"/>
        <v>1.8317239296827263</v>
      </c>
      <c r="W57" s="7">
        <f t="shared" si="12"/>
        <v>1.7581164858940428</v>
      </c>
      <c r="X57" s="7">
        <f t="shared" si="12"/>
        <v>1.7092234655005685</v>
      </c>
    </row>
    <row r="58" spans="1:24" x14ac:dyDescent="0.25">
      <c r="A58" s="16" t="s">
        <v>36</v>
      </c>
      <c r="K58" s="7">
        <f>K56</f>
        <v>2.0961890759863691</v>
      </c>
      <c r="L58" s="7">
        <f>L56</f>
        <v>2.0365379826932704</v>
      </c>
      <c r="M58" s="7">
        <f>M56</f>
        <v>2.2888803866198066</v>
      </c>
      <c r="N58" s="7">
        <f>(SUM(N39,N44,N47))/N53</f>
        <v>3.1596658074919031</v>
      </c>
      <c r="O58" s="7">
        <f t="shared" ref="O58:X58" si="13">(SUM(O39,O44,O47))/O53</f>
        <v>3.1334246025757584</v>
      </c>
      <c r="P58" s="7">
        <f t="shared" si="13"/>
        <v>3.0036713083902407</v>
      </c>
      <c r="Q58" s="7">
        <f t="shared" si="13"/>
        <v>2.8600865659580235</v>
      </c>
      <c r="R58" s="7">
        <f t="shared" si="13"/>
        <v>2.7352490296069965</v>
      </c>
      <c r="S58" s="7">
        <f t="shared" si="13"/>
        <v>2.622742319513113</v>
      </c>
      <c r="T58" s="7">
        <f t="shared" si="13"/>
        <v>2.5260635423480307</v>
      </c>
      <c r="U58" s="7">
        <f t="shared" si="13"/>
        <v>2.4146678947696301</v>
      </c>
      <c r="V58" s="7">
        <f t="shared" si="13"/>
        <v>2.3131059532698921</v>
      </c>
      <c r="W58" s="7">
        <f t="shared" si="13"/>
        <v>2.223335088270336</v>
      </c>
      <c r="X58" s="7">
        <f t="shared" si="13"/>
        <v>2.1648453573450457</v>
      </c>
    </row>
  </sheetData>
  <hyperlinks>
    <hyperlink ref="A51" r:id="rId1"/>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opLeftCell="A64" workbookViewId="0">
      <selection activeCell="E13" sqref="E13"/>
    </sheetView>
  </sheetViews>
  <sheetFormatPr defaultRowHeight="15" x14ac:dyDescent="0.25"/>
  <cols>
    <col min="1" max="1" width="22" customWidth="1"/>
    <col min="2" max="2" width="44.140625" customWidth="1"/>
    <col min="3" max="3" width="16" customWidth="1"/>
    <col min="4" max="4" width="10.140625" bestFit="1" customWidth="1"/>
    <col min="5" max="5" width="21.7109375" bestFit="1" customWidth="1"/>
    <col min="6" max="6" width="21" customWidth="1"/>
    <col min="7" max="10" width="31.5703125" customWidth="1"/>
  </cols>
  <sheetData>
    <row r="1" spans="1:8" x14ac:dyDescent="0.25">
      <c r="A1" s="28" t="s">
        <v>525</v>
      </c>
      <c r="B1" s="28" t="s">
        <v>540</v>
      </c>
      <c r="C1" s="28" t="s">
        <v>541</v>
      </c>
      <c r="D1" s="28" t="s">
        <v>533</v>
      </c>
      <c r="E1" s="28" t="s">
        <v>542</v>
      </c>
      <c r="F1" s="28" t="s">
        <v>543</v>
      </c>
      <c r="G1" s="28" t="s">
        <v>544</v>
      </c>
      <c r="H1" s="28" t="s">
        <v>545</v>
      </c>
    </row>
    <row r="2" spans="1:8" x14ac:dyDescent="0.25">
      <c r="A2" s="29" t="s">
        <v>43</v>
      </c>
      <c r="B2" s="29" t="s">
        <v>44</v>
      </c>
      <c r="C2" s="30">
        <v>32800</v>
      </c>
      <c r="D2" s="31">
        <v>1990</v>
      </c>
      <c r="E2" s="31">
        <v>7.1101355000000002</v>
      </c>
      <c r="F2" s="32">
        <v>51114122</v>
      </c>
      <c r="G2" s="29" t="s">
        <v>1</v>
      </c>
      <c r="H2" s="29" t="s">
        <v>45</v>
      </c>
    </row>
    <row r="3" spans="1:8" x14ac:dyDescent="0.25">
      <c r="A3" s="29" t="s">
        <v>46</v>
      </c>
      <c r="B3" s="29" t="s">
        <v>47</v>
      </c>
      <c r="C3" s="30">
        <v>33086</v>
      </c>
      <c r="D3" s="31">
        <v>1991</v>
      </c>
      <c r="E3" s="31">
        <v>6.8886000000000003</v>
      </c>
      <c r="F3" s="32">
        <v>185000000</v>
      </c>
      <c r="G3" s="29" t="s">
        <v>1</v>
      </c>
      <c r="H3" s="29" t="s">
        <v>45</v>
      </c>
    </row>
    <row r="4" spans="1:8" x14ac:dyDescent="0.25">
      <c r="A4" s="29" t="s">
        <v>48</v>
      </c>
      <c r="B4" s="29" t="s">
        <v>49</v>
      </c>
      <c r="C4" s="30">
        <v>33092</v>
      </c>
      <c r="D4" s="31">
        <v>1991</v>
      </c>
      <c r="E4" s="31">
        <v>6.9478249999999999</v>
      </c>
      <c r="F4" s="32">
        <v>21343609.5</v>
      </c>
      <c r="G4" s="29" t="s">
        <v>1</v>
      </c>
      <c r="H4" s="29" t="s">
        <v>45</v>
      </c>
    </row>
    <row r="5" spans="1:8" x14ac:dyDescent="0.25">
      <c r="A5" s="29" t="s">
        <v>50</v>
      </c>
      <c r="B5" s="29" t="s">
        <v>51</v>
      </c>
      <c r="C5" s="30">
        <v>33086</v>
      </c>
      <c r="D5" s="31">
        <v>1991</v>
      </c>
      <c r="E5" s="31">
        <v>6.6507269999999998</v>
      </c>
      <c r="F5" s="32">
        <v>10000000</v>
      </c>
      <c r="G5" s="29" t="s">
        <v>10</v>
      </c>
      <c r="H5" s="29" t="s">
        <v>45</v>
      </c>
    </row>
    <row r="6" spans="1:8" x14ac:dyDescent="0.25">
      <c r="A6" s="29" t="s">
        <v>52</v>
      </c>
      <c r="B6" s="29" t="s">
        <v>53</v>
      </c>
      <c r="C6" s="30">
        <v>33157</v>
      </c>
      <c r="D6" s="31">
        <v>1991</v>
      </c>
      <c r="E6" s="31">
        <v>7.2317558999999996</v>
      </c>
      <c r="F6" s="32">
        <v>22441447</v>
      </c>
      <c r="G6" s="29" t="s">
        <v>1</v>
      </c>
      <c r="H6" s="29" t="s">
        <v>45</v>
      </c>
    </row>
    <row r="7" spans="1:8" x14ac:dyDescent="0.25">
      <c r="A7" s="29" t="s">
        <v>54</v>
      </c>
      <c r="B7" s="29" t="s">
        <v>55</v>
      </c>
      <c r="C7" s="30">
        <v>32905</v>
      </c>
      <c r="D7" s="31">
        <v>1990</v>
      </c>
      <c r="E7" s="31">
        <v>6.8230000000000004</v>
      </c>
      <c r="F7" s="32">
        <v>120000000</v>
      </c>
      <c r="G7" s="29" t="s">
        <v>1</v>
      </c>
      <c r="H7" s="29" t="s">
        <v>45</v>
      </c>
    </row>
    <row r="8" spans="1:8" x14ac:dyDescent="0.25">
      <c r="A8" s="29" t="s">
        <v>56</v>
      </c>
      <c r="B8" s="29" t="s">
        <v>57</v>
      </c>
      <c r="C8" s="30">
        <v>33555</v>
      </c>
      <c r="D8" s="31">
        <v>1992</v>
      </c>
      <c r="E8" s="31">
        <v>6.4851320000000001</v>
      </c>
      <c r="F8" s="32">
        <v>20519925</v>
      </c>
      <c r="G8" s="29" t="s">
        <v>1</v>
      </c>
      <c r="H8" s="29" t="s">
        <v>45</v>
      </c>
    </row>
    <row r="9" spans="1:8" x14ac:dyDescent="0.25">
      <c r="A9" s="29" t="s">
        <v>58</v>
      </c>
      <c r="B9" s="29" t="s">
        <v>59</v>
      </c>
      <c r="C9" s="30">
        <v>33390</v>
      </c>
      <c r="D9" s="31">
        <v>1991</v>
      </c>
      <c r="E9" s="31">
        <v>6.8021269999999996</v>
      </c>
      <c r="F9" s="32">
        <v>150000000</v>
      </c>
      <c r="G9" s="29" t="s">
        <v>1</v>
      </c>
      <c r="H9" s="29" t="s">
        <v>45</v>
      </c>
    </row>
    <row r="10" spans="1:8" x14ac:dyDescent="0.25">
      <c r="A10" s="29" t="s">
        <v>60</v>
      </c>
      <c r="B10" s="29" t="s">
        <v>61</v>
      </c>
      <c r="C10" s="30">
        <v>33390</v>
      </c>
      <c r="D10" s="31">
        <v>1991</v>
      </c>
      <c r="E10" s="31">
        <v>6.8495869999999996</v>
      </c>
      <c r="F10" s="32">
        <v>5000000</v>
      </c>
      <c r="G10" s="29" t="s">
        <v>10</v>
      </c>
      <c r="H10" s="29" t="s">
        <v>45</v>
      </c>
    </row>
    <row r="11" spans="1:8" x14ac:dyDescent="0.25">
      <c r="A11" s="29" t="s">
        <v>62</v>
      </c>
      <c r="B11" s="29" t="s">
        <v>63</v>
      </c>
      <c r="C11" s="30">
        <v>33298</v>
      </c>
      <c r="D11" s="31">
        <v>1991</v>
      </c>
      <c r="E11" s="31">
        <v>6.4718</v>
      </c>
      <c r="F11" s="32">
        <v>200000000</v>
      </c>
      <c r="G11" s="29" t="s">
        <v>1</v>
      </c>
      <c r="H11" s="29" t="s">
        <v>45</v>
      </c>
    </row>
    <row r="12" spans="1:8" x14ac:dyDescent="0.25">
      <c r="A12" s="29" t="s">
        <v>64</v>
      </c>
      <c r="B12" s="29" t="s">
        <v>65</v>
      </c>
      <c r="C12" s="30">
        <v>33903</v>
      </c>
      <c r="D12" s="31">
        <v>1993</v>
      </c>
      <c r="E12" s="31">
        <v>6.0775854000000002</v>
      </c>
      <c r="F12" s="32">
        <v>28479018.969999999</v>
      </c>
      <c r="G12" s="29" t="s">
        <v>1</v>
      </c>
      <c r="H12" s="29" t="s">
        <v>45</v>
      </c>
    </row>
    <row r="13" spans="1:8" ht="30" x14ac:dyDescent="0.25">
      <c r="A13" s="29" t="s">
        <v>66</v>
      </c>
      <c r="B13" s="29" t="s">
        <v>67</v>
      </c>
      <c r="C13" s="30">
        <v>33635</v>
      </c>
      <c r="D13" s="31">
        <v>1992</v>
      </c>
      <c r="E13" s="31">
        <v>6.3246209999999996</v>
      </c>
      <c r="F13" s="32">
        <v>255520000</v>
      </c>
      <c r="G13" s="29" t="s">
        <v>1</v>
      </c>
      <c r="H13" s="29" t="s">
        <v>45</v>
      </c>
    </row>
    <row r="14" spans="1:8" x14ac:dyDescent="0.25">
      <c r="A14" s="29" t="s">
        <v>68</v>
      </c>
      <c r="B14" s="29" t="s">
        <v>69</v>
      </c>
      <c r="C14" s="30">
        <v>33756</v>
      </c>
      <c r="D14" s="31">
        <v>1992</v>
      </c>
      <c r="E14" s="31">
        <v>6.3120000000000003</v>
      </c>
      <c r="F14" s="32">
        <v>23400000</v>
      </c>
      <c r="G14" s="29" t="s">
        <v>10</v>
      </c>
      <c r="H14" s="29" t="s">
        <v>45</v>
      </c>
    </row>
    <row r="15" spans="1:8" x14ac:dyDescent="0.25">
      <c r="A15" s="29" t="s">
        <v>70</v>
      </c>
      <c r="B15" s="29" t="s">
        <v>71</v>
      </c>
      <c r="C15" s="30">
        <v>33756</v>
      </c>
      <c r="D15" s="31">
        <v>1992</v>
      </c>
      <c r="E15" s="31">
        <v>6.257269</v>
      </c>
      <c r="F15" s="32">
        <v>252300000</v>
      </c>
      <c r="G15" s="29" t="s">
        <v>1</v>
      </c>
      <c r="H15" s="29" t="s">
        <v>45</v>
      </c>
    </row>
    <row r="16" spans="1:8" x14ac:dyDescent="0.25">
      <c r="A16" s="29" t="s">
        <v>72</v>
      </c>
      <c r="B16" s="29" t="s">
        <v>73</v>
      </c>
      <c r="C16" s="30">
        <v>33848</v>
      </c>
      <c r="D16" s="31">
        <v>1993</v>
      </c>
      <c r="E16" s="31">
        <v>6.0674609999999998</v>
      </c>
      <c r="F16" s="32">
        <v>8000000</v>
      </c>
      <c r="G16" s="29" t="s">
        <v>10</v>
      </c>
      <c r="H16" s="29" t="s">
        <v>45</v>
      </c>
    </row>
    <row r="17" spans="1:8" x14ac:dyDescent="0.25">
      <c r="A17" s="29" t="s">
        <v>74</v>
      </c>
      <c r="B17" s="29" t="s">
        <v>75</v>
      </c>
      <c r="C17" s="30">
        <v>34090</v>
      </c>
      <c r="D17" s="31">
        <v>1993</v>
      </c>
      <c r="E17" s="31">
        <v>5.6052619999999997</v>
      </c>
      <c r="F17" s="32">
        <v>250000000</v>
      </c>
      <c r="G17" s="29" t="s">
        <v>1</v>
      </c>
      <c r="H17" s="29" t="s">
        <v>45</v>
      </c>
    </row>
    <row r="18" spans="1:8" x14ac:dyDescent="0.25">
      <c r="A18" s="29" t="s">
        <v>76</v>
      </c>
      <c r="B18" s="29" t="s">
        <v>77</v>
      </c>
      <c r="C18" s="30">
        <v>34090</v>
      </c>
      <c r="D18" s="31">
        <v>1993</v>
      </c>
      <c r="E18" s="31">
        <v>5.6111399999999998</v>
      </c>
      <c r="F18" s="32">
        <v>15000000</v>
      </c>
      <c r="G18" s="29" t="s">
        <v>10</v>
      </c>
      <c r="H18" s="29" t="s">
        <v>45</v>
      </c>
    </row>
    <row r="19" spans="1:8" x14ac:dyDescent="0.25">
      <c r="A19" s="29" t="s">
        <v>78</v>
      </c>
      <c r="B19" s="29" t="s">
        <v>79</v>
      </c>
      <c r="C19" s="30">
        <v>33848</v>
      </c>
      <c r="D19" s="31">
        <v>1993</v>
      </c>
      <c r="E19" s="31">
        <v>6.0640400000000003</v>
      </c>
      <c r="F19" s="32">
        <v>300000000</v>
      </c>
      <c r="G19" s="29" t="s">
        <v>1</v>
      </c>
      <c r="H19" s="29" t="s">
        <v>45</v>
      </c>
    </row>
    <row r="20" spans="1:8" x14ac:dyDescent="0.25">
      <c r="A20" s="29" t="s">
        <v>80</v>
      </c>
      <c r="B20" s="29" t="s">
        <v>81</v>
      </c>
      <c r="C20" s="30">
        <v>34270</v>
      </c>
      <c r="D20" s="31">
        <v>1994</v>
      </c>
      <c r="E20" s="31">
        <v>4.7868249</v>
      </c>
      <c r="F20" s="32">
        <v>16738357.6</v>
      </c>
      <c r="G20" s="29" t="s">
        <v>1</v>
      </c>
      <c r="H20" s="29" t="s">
        <v>45</v>
      </c>
    </row>
    <row r="21" spans="1:8" x14ac:dyDescent="0.25">
      <c r="A21" s="29" t="s">
        <v>82</v>
      </c>
      <c r="B21" s="29" t="s">
        <v>83</v>
      </c>
      <c r="C21" s="30">
        <v>34455</v>
      </c>
      <c r="D21" s="31">
        <v>1994</v>
      </c>
      <c r="E21" s="31">
        <v>5.867</v>
      </c>
      <c r="F21" s="32">
        <v>300000000</v>
      </c>
      <c r="G21" s="29" t="s">
        <v>1</v>
      </c>
      <c r="H21" s="29" t="s">
        <v>45</v>
      </c>
    </row>
    <row r="22" spans="1:8" x14ac:dyDescent="0.25">
      <c r="A22" s="29" t="s">
        <v>84</v>
      </c>
      <c r="B22" s="29" t="s">
        <v>85</v>
      </c>
      <c r="C22" s="30">
        <v>34455</v>
      </c>
      <c r="D22" s="31">
        <v>1994</v>
      </c>
      <c r="E22" s="31">
        <v>5.8936999999999999</v>
      </c>
      <c r="F22" s="32">
        <v>35000000</v>
      </c>
      <c r="G22" s="29" t="s">
        <v>10</v>
      </c>
      <c r="H22" s="29" t="s">
        <v>45</v>
      </c>
    </row>
    <row r="23" spans="1:8" x14ac:dyDescent="0.25">
      <c r="A23" s="29" t="s">
        <v>86</v>
      </c>
      <c r="B23" s="29" t="s">
        <v>87</v>
      </c>
      <c r="C23" s="30">
        <v>34578</v>
      </c>
      <c r="D23" s="31">
        <v>1995</v>
      </c>
      <c r="E23" s="31">
        <v>6.0519410000000002</v>
      </c>
      <c r="F23" s="32">
        <v>300000000</v>
      </c>
      <c r="G23" s="29" t="s">
        <v>1</v>
      </c>
      <c r="H23" s="29" t="s">
        <v>45</v>
      </c>
    </row>
    <row r="24" spans="1:8" x14ac:dyDescent="0.25">
      <c r="A24" s="29" t="s">
        <v>88</v>
      </c>
      <c r="B24" s="29" t="s">
        <v>89</v>
      </c>
      <c r="C24" s="30">
        <v>34578</v>
      </c>
      <c r="D24" s="31">
        <v>1995</v>
      </c>
      <c r="E24" s="31">
        <v>6.0919629999999998</v>
      </c>
      <c r="F24" s="32">
        <v>50620000</v>
      </c>
      <c r="G24" s="29" t="s">
        <v>10</v>
      </c>
      <c r="H24" s="29" t="s">
        <v>45</v>
      </c>
    </row>
    <row r="25" spans="1:8" x14ac:dyDescent="0.25">
      <c r="A25" s="29" t="s">
        <v>90</v>
      </c>
      <c r="B25" s="29" t="s">
        <v>91</v>
      </c>
      <c r="C25" s="30">
        <v>34243</v>
      </c>
      <c r="D25" s="31">
        <v>1994</v>
      </c>
      <c r="E25" s="31">
        <v>4.9511719999999997</v>
      </c>
      <c r="F25" s="32">
        <v>300000000</v>
      </c>
      <c r="G25" s="29" t="s">
        <v>1</v>
      </c>
      <c r="H25" s="29" t="s">
        <v>45</v>
      </c>
    </row>
    <row r="26" spans="1:8" x14ac:dyDescent="0.25">
      <c r="A26" s="29" t="s">
        <v>92</v>
      </c>
      <c r="B26" s="29" t="s">
        <v>93</v>
      </c>
      <c r="C26" s="30">
        <v>34675</v>
      </c>
      <c r="D26" s="31">
        <v>1995</v>
      </c>
      <c r="E26" s="31">
        <v>6.7858650000000003</v>
      </c>
      <c r="F26" s="32">
        <v>28728268.25</v>
      </c>
      <c r="G26" s="29" t="s">
        <v>1</v>
      </c>
      <c r="H26" s="29" t="s">
        <v>45</v>
      </c>
    </row>
    <row r="27" spans="1:8" x14ac:dyDescent="0.25">
      <c r="A27" s="29" t="s">
        <v>94</v>
      </c>
      <c r="B27" s="29" t="s">
        <v>95</v>
      </c>
      <c r="C27" s="30">
        <v>34820</v>
      </c>
      <c r="D27" s="31">
        <v>1995</v>
      </c>
      <c r="E27" s="31">
        <v>5.9208150000000002</v>
      </c>
      <c r="F27" s="32">
        <v>150000000</v>
      </c>
      <c r="G27" s="29" t="s">
        <v>1</v>
      </c>
      <c r="H27" s="29" t="s">
        <v>45</v>
      </c>
    </row>
    <row r="28" spans="1:8" x14ac:dyDescent="0.25">
      <c r="A28" s="29" t="s">
        <v>96</v>
      </c>
      <c r="B28" s="29" t="s">
        <v>97</v>
      </c>
      <c r="C28" s="30">
        <v>34820</v>
      </c>
      <c r="D28" s="31">
        <v>1995</v>
      </c>
      <c r="E28" s="31">
        <v>5.9024590000000003</v>
      </c>
      <c r="F28" s="32">
        <v>61980000</v>
      </c>
      <c r="G28" s="29" t="s">
        <v>10</v>
      </c>
      <c r="H28" s="29" t="s">
        <v>45</v>
      </c>
    </row>
    <row r="29" spans="1:8" x14ac:dyDescent="0.25">
      <c r="A29" s="29" t="s">
        <v>98</v>
      </c>
      <c r="B29" s="29" t="s">
        <v>99</v>
      </c>
      <c r="C29" s="30">
        <v>34820</v>
      </c>
      <c r="D29" s="31">
        <v>1995</v>
      </c>
      <c r="E29" s="31">
        <v>5.7348280000000003</v>
      </c>
      <c r="F29" s="32">
        <v>2835000</v>
      </c>
      <c r="G29" s="29" t="s">
        <v>1</v>
      </c>
      <c r="H29" s="29" t="s">
        <v>45</v>
      </c>
    </row>
    <row r="30" spans="1:8" x14ac:dyDescent="0.25">
      <c r="A30" s="29" t="s">
        <v>100</v>
      </c>
      <c r="B30" s="29" t="s">
        <v>101</v>
      </c>
      <c r="C30" s="30">
        <v>34820</v>
      </c>
      <c r="D30" s="31">
        <v>1995</v>
      </c>
      <c r="E30" s="31">
        <v>5.8991559999999996</v>
      </c>
      <c r="F30" s="32">
        <v>11380000</v>
      </c>
      <c r="G30" s="29" t="s">
        <v>10</v>
      </c>
      <c r="H30" s="29" t="s">
        <v>45</v>
      </c>
    </row>
    <row r="31" spans="1:8" x14ac:dyDescent="0.25">
      <c r="A31" s="29" t="s">
        <v>102</v>
      </c>
      <c r="B31" s="29" t="s">
        <v>103</v>
      </c>
      <c r="C31" s="30">
        <v>34820</v>
      </c>
      <c r="D31" s="31">
        <v>1995</v>
      </c>
      <c r="E31" s="31">
        <v>5.0904530000000001</v>
      </c>
      <c r="F31" s="32">
        <v>127355000</v>
      </c>
      <c r="G31" s="29" t="s">
        <v>1</v>
      </c>
      <c r="H31" s="29" t="s">
        <v>42</v>
      </c>
    </row>
    <row r="32" spans="1:8" x14ac:dyDescent="0.25">
      <c r="A32" s="29" t="s">
        <v>104</v>
      </c>
      <c r="B32" s="29" t="s">
        <v>105</v>
      </c>
      <c r="C32" s="30">
        <v>34820</v>
      </c>
      <c r="D32" s="31">
        <v>1995</v>
      </c>
      <c r="E32" s="31">
        <v>5.4808810000000001</v>
      </c>
      <c r="F32" s="32">
        <v>53685000</v>
      </c>
      <c r="G32" s="29" t="s">
        <v>10</v>
      </c>
      <c r="H32" s="29" t="s">
        <v>42</v>
      </c>
    </row>
    <row r="33" spans="1:8" x14ac:dyDescent="0.25">
      <c r="A33" s="29" t="s">
        <v>106</v>
      </c>
      <c r="B33" s="29" t="s">
        <v>107</v>
      </c>
      <c r="C33" s="30">
        <v>35010</v>
      </c>
      <c r="D33" s="31">
        <v>1996</v>
      </c>
      <c r="E33" s="31">
        <v>5.6254350000000004</v>
      </c>
      <c r="F33" s="32">
        <v>9657081.2699999996</v>
      </c>
      <c r="G33" s="29" t="s">
        <v>1</v>
      </c>
      <c r="H33" s="29" t="s">
        <v>45</v>
      </c>
    </row>
    <row r="34" spans="1:8" x14ac:dyDescent="0.25">
      <c r="A34" s="29" t="s">
        <v>108</v>
      </c>
      <c r="B34" s="29" t="s">
        <v>109</v>
      </c>
      <c r="C34" s="30">
        <v>34851</v>
      </c>
      <c r="D34" s="31">
        <v>1995</v>
      </c>
      <c r="E34" s="31">
        <v>5.4639800000000003</v>
      </c>
      <c r="F34" s="32">
        <v>7200000</v>
      </c>
      <c r="G34" s="29" t="s">
        <v>10</v>
      </c>
      <c r="H34" s="29" t="s">
        <v>45</v>
      </c>
    </row>
    <row r="35" spans="1:8" x14ac:dyDescent="0.25">
      <c r="A35" s="29" t="s">
        <v>110</v>
      </c>
      <c r="B35" s="29" t="s">
        <v>111</v>
      </c>
      <c r="C35" s="30">
        <v>34912</v>
      </c>
      <c r="D35" s="31">
        <v>1996</v>
      </c>
      <c r="E35" s="31">
        <v>5.7927</v>
      </c>
      <c r="F35" s="32">
        <v>150000000</v>
      </c>
      <c r="G35" s="29" t="s">
        <v>1</v>
      </c>
      <c r="H35" s="29" t="s">
        <v>45</v>
      </c>
    </row>
    <row r="36" spans="1:8" x14ac:dyDescent="0.25">
      <c r="A36" s="29" t="s">
        <v>112</v>
      </c>
      <c r="B36" s="29" t="s">
        <v>113</v>
      </c>
      <c r="C36" s="30">
        <v>35034</v>
      </c>
      <c r="D36" s="31">
        <v>1996</v>
      </c>
      <c r="E36" s="31">
        <v>5.5390560000000004</v>
      </c>
      <c r="F36" s="32">
        <v>97000000</v>
      </c>
      <c r="G36" s="29" t="s">
        <v>10</v>
      </c>
      <c r="H36" s="29" t="s">
        <v>45</v>
      </c>
    </row>
    <row r="37" spans="1:8" x14ac:dyDescent="0.25">
      <c r="A37" s="29" t="s">
        <v>114</v>
      </c>
      <c r="B37" s="29" t="s">
        <v>115</v>
      </c>
      <c r="C37" s="30">
        <v>35361</v>
      </c>
      <c r="D37" s="31">
        <v>1997</v>
      </c>
      <c r="E37" s="31">
        <v>5.7849254999999999</v>
      </c>
      <c r="F37" s="32">
        <v>33671033.090000004</v>
      </c>
      <c r="G37" s="29" t="s">
        <v>1</v>
      </c>
      <c r="H37" s="29" t="s">
        <v>45</v>
      </c>
    </row>
    <row r="38" spans="1:8" x14ac:dyDescent="0.25">
      <c r="A38" s="29" t="s">
        <v>116</v>
      </c>
      <c r="B38" s="29" t="s">
        <v>117</v>
      </c>
      <c r="C38" s="30">
        <v>35247</v>
      </c>
      <c r="D38" s="31">
        <v>1997</v>
      </c>
      <c r="E38" s="31">
        <v>5.8036510000000003</v>
      </c>
      <c r="F38" s="32">
        <v>200000000</v>
      </c>
      <c r="G38" s="29" t="s">
        <v>1</v>
      </c>
      <c r="H38" s="29" t="s">
        <v>45</v>
      </c>
    </row>
    <row r="39" spans="1:8" x14ac:dyDescent="0.25">
      <c r="A39" s="29" t="s">
        <v>118</v>
      </c>
      <c r="B39" s="29" t="s">
        <v>119</v>
      </c>
      <c r="C39" s="30">
        <v>35247</v>
      </c>
      <c r="D39" s="31">
        <v>1997</v>
      </c>
      <c r="E39" s="31">
        <v>5.8153550000000003</v>
      </c>
      <c r="F39" s="32">
        <v>101225000</v>
      </c>
      <c r="G39" s="29" t="s">
        <v>10</v>
      </c>
      <c r="H39" s="29" t="s">
        <v>45</v>
      </c>
    </row>
    <row r="40" spans="1:8" x14ac:dyDescent="0.25">
      <c r="A40" s="29" t="s">
        <v>120</v>
      </c>
      <c r="B40" s="29" t="s">
        <v>121</v>
      </c>
      <c r="C40" s="30">
        <v>35431</v>
      </c>
      <c r="D40" s="31">
        <v>1997</v>
      </c>
      <c r="E40" s="31">
        <v>5.5345950000000004</v>
      </c>
      <c r="F40" s="32">
        <v>150000000</v>
      </c>
      <c r="G40" s="29" t="s">
        <v>1</v>
      </c>
      <c r="H40" s="29" t="s">
        <v>45</v>
      </c>
    </row>
    <row r="41" spans="1:8" x14ac:dyDescent="0.25">
      <c r="A41" s="29" t="s">
        <v>122</v>
      </c>
      <c r="B41" s="29" t="s">
        <v>123</v>
      </c>
      <c r="C41" s="30">
        <v>35431</v>
      </c>
      <c r="D41" s="31">
        <v>1997</v>
      </c>
      <c r="E41" s="31">
        <v>5.564927</v>
      </c>
      <c r="F41" s="32">
        <v>95820000</v>
      </c>
      <c r="G41" s="29" t="s">
        <v>10</v>
      </c>
      <c r="H41" s="29" t="s">
        <v>45</v>
      </c>
    </row>
    <row r="42" spans="1:8" x14ac:dyDescent="0.25">
      <c r="A42" s="29" t="s">
        <v>124</v>
      </c>
      <c r="B42" s="29" t="s">
        <v>125</v>
      </c>
      <c r="C42" s="30">
        <v>35612</v>
      </c>
      <c r="D42" s="31">
        <v>1998</v>
      </c>
      <c r="E42" s="31">
        <v>5.2186000000000003</v>
      </c>
      <c r="F42" s="32">
        <v>265000000</v>
      </c>
      <c r="G42" s="29" t="s">
        <v>1</v>
      </c>
      <c r="H42" s="29" t="s">
        <v>45</v>
      </c>
    </row>
    <row r="43" spans="1:8" x14ac:dyDescent="0.25">
      <c r="A43" s="29" t="s">
        <v>126</v>
      </c>
      <c r="B43" s="29" t="s">
        <v>127</v>
      </c>
      <c r="C43" s="30">
        <v>35612</v>
      </c>
      <c r="D43" s="31">
        <v>1998</v>
      </c>
      <c r="E43" s="31">
        <v>5.334517</v>
      </c>
      <c r="F43" s="32">
        <v>28000000</v>
      </c>
      <c r="G43" s="29" t="s">
        <v>10</v>
      </c>
      <c r="H43" s="29" t="s">
        <v>45</v>
      </c>
    </row>
    <row r="44" spans="1:8" ht="30" x14ac:dyDescent="0.25">
      <c r="A44" s="29" t="s">
        <v>128</v>
      </c>
      <c r="B44" s="29" t="s">
        <v>129</v>
      </c>
      <c r="C44" s="30">
        <v>35400</v>
      </c>
      <c r="D44" s="31">
        <v>1997</v>
      </c>
      <c r="E44" s="31">
        <v>6.5175289999999997</v>
      </c>
      <c r="F44" s="32">
        <v>65385000</v>
      </c>
      <c r="G44" s="29" t="s">
        <v>1</v>
      </c>
      <c r="H44" s="29" t="s">
        <v>45</v>
      </c>
    </row>
    <row r="45" spans="1:8" x14ac:dyDescent="0.25">
      <c r="A45" s="29" t="s">
        <v>130</v>
      </c>
      <c r="B45" s="29" t="s">
        <v>131</v>
      </c>
      <c r="C45" s="30">
        <v>35765</v>
      </c>
      <c r="D45" s="31">
        <v>1998</v>
      </c>
      <c r="E45" s="31">
        <v>5.10243</v>
      </c>
      <c r="F45" s="32">
        <v>100000000</v>
      </c>
      <c r="G45" s="29" t="s">
        <v>1</v>
      </c>
      <c r="H45" s="29" t="s">
        <v>45</v>
      </c>
    </row>
    <row r="46" spans="1:8" x14ac:dyDescent="0.25">
      <c r="A46" s="29" t="s">
        <v>132</v>
      </c>
      <c r="B46" s="29" t="s">
        <v>133</v>
      </c>
      <c r="C46" s="30">
        <v>35765</v>
      </c>
      <c r="D46" s="31">
        <v>1998</v>
      </c>
      <c r="E46" s="31">
        <v>5.1040869999999998</v>
      </c>
      <c r="F46" s="32">
        <v>65000000</v>
      </c>
      <c r="G46" s="29" t="s">
        <v>10</v>
      </c>
      <c r="H46" s="29" t="s">
        <v>45</v>
      </c>
    </row>
    <row r="47" spans="1:8" x14ac:dyDescent="0.25">
      <c r="A47" s="29" t="s">
        <v>134</v>
      </c>
      <c r="B47" s="29" t="s">
        <v>135</v>
      </c>
      <c r="C47" s="30">
        <v>35886</v>
      </c>
      <c r="D47" s="31">
        <v>1998</v>
      </c>
      <c r="E47" s="31">
        <v>4.9381009999999996</v>
      </c>
      <c r="F47" s="32">
        <v>220000000</v>
      </c>
      <c r="G47" s="29" t="s">
        <v>1</v>
      </c>
      <c r="H47" s="29" t="s">
        <v>45</v>
      </c>
    </row>
    <row r="48" spans="1:8" ht="30" x14ac:dyDescent="0.25">
      <c r="A48" s="29" t="s">
        <v>136</v>
      </c>
      <c r="B48" s="29" t="s">
        <v>137</v>
      </c>
      <c r="C48" s="30">
        <v>35765</v>
      </c>
      <c r="D48" s="31">
        <v>1998</v>
      </c>
      <c r="E48" s="31">
        <v>6.4184390000000002</v>
      </c>
      <c r="F48" s="32">
        <v>51175000</v>
      </c>
      <c r="G48" s="29" t="s">
        <v>1</v>
      </c>
      <c r="H48" s="29" t="s">
        <v>45</v>
      </c>
    </row>
    <row r="49" spans="1:8" x14ac:dyDescent="0.25">
      <c r="A49" s="29" t="s">
        <v>138</v>
      </c>
      <c r="B49" s="29" t="s">
        <v>139</v>
      </c>
      <c r="C49" s="30">
        <v>36069</v>
      </c>
      <c r="D49" s="31">
        <v>1999</v>
      </c>
      <c r="E49" s="31">
        <v>4.9053307000000004</v>
      </c>
      <c r="F49" s="32">
        <v>180000000</v>
      </c>
      <c r="G49" s="29" t="s">
        <v>1</v>
      </c>
      <c r="H49" s="29" t="s">
        <v>45</v>
      </c>
    </row>
    <row r="50" spans="1:8" x14ac:dyDescent="0.25">
      <c r="A50" s="29" t="s">
        <v>140</v>
      </c>
      <c r="B50" s="29" t="s">
        <v>141</v>
      </c>
      <c r="C50" s="30">
        <v>36251</v>
      </c>
      <c r="D50" s="31">
        <v>1999</v>
      </c>
      <c r="E50" s="31">
        <v>4.9475280000000001</v>
      </c>
      <c r="F50" s="32">
        <v>300000000</v>
      </c>
      <c r="G50" s="29" t="s">
        <v>1</v>
      </c>
      <c r="H50" s="29" t="s">
        <v>45</v>
      </c>
    </row>
    <row r="51" spans="1:8" x14ac:dyDescent="0.25">
      <c r="A51" s="29" t="s">
        <v>142</v>
      </c>
      <c r="B51" s="29" t="s">
        <v>143</v>
      </c>
      <c r="C51" s="30">
        <v>36251</v>
      </c>
      <c r="D51" s="31">
        <v>1999</v>
      </c>
      <c r="E51" s="31">
        <v>4.9521706999999999</v>
      </c>
      <c r="F51" s="32">
        <v>38555000</v>
      </c>
      <c r="G51" s="29" t="s">
        <v>10</v>
      </c>
      <c r="H51" s="29" t="s">
        <v>45</v>
      </c>
    </row>
    <row r="52" spans="1:8" x14ac:dyDescent="0.25">
      <c r="A52" s="29" t="s">
        <v>144</v>
      </c>
      <c r="B52" s="29" t="s">
        <v>145</v>
      </c>
      <c r="C52" s="30">
        <v>36281</v>
      </c>
      <c r="D52" s="31">
        <v>1999</v>
      </c>
      <c r="E52" s="31">
        <v>4.8353460000000004</v>
      </c>
      <c r="F52" s="32">
        <v>68285000</v>
      </c>
      <c r="G52" s="29" t="s">
        <v>1</v>
      </c>
      <c r="H52" s="29" t="s">
        <v>45</v>
      </c>
    </row>
    <row r="53" spans="1:8" x14ac:dyDescent="0.25">
      <c r="A53" s="29" t="s">
        <v>146</v>
      </c>
      <c r="B53" s="29" t="s">
        <v>147</v>
      </c>
      <c r="C53" s="30">
        <v>36300</v>
      </c>
      <c r="D53" s="31">
        <v>1999</v>
      </c>
      <c r="E53" s="31">
        <v>5.3616643000000002</v>
      </c>
      <c r="F53" s="32">
        <v>19709416.600000001</v>
      </c>
      <c r="G53" s="29" t="s">
        <v>1</v>
      </c>
      <c r="H53" s="29" t="s">
        <v>45</v>
      </c>
    </row>
    <row r="54" spans="1:8" x14ac:dyDescent="0.25">
      <c r="A54" s="29" t="s">
        <v>148</v>
      </c>
      <c r="B54" s="29" t="s">
        <v>149</v>
      </c>
      <c r="C54" s="30">
        <v>36321</v>
      </c>
      <c r="D54" s="31">
        <v>1999</v>
      </c>
      <c r="E54" s="31">
        <v>5.4392567999999999</v>
      </c>
      <c r="F54" s="32">
        <v>11697482.5</v>
      </c>
      <c r="G54" s="29" t="s">
        <v>1</v>
      </c>
      <c r="H54" s="29" t="s">
        <v>45</v>
      </c>
    </row>
    <row r="55" spans="1:8" x14ac:dyDescent="0.25">
      <c r="A55" s="29" t="s">
        <v>150</v>
      </c>
      <c r="B55" s="29" t="s">
        <v>151</v>
      </c>
      <c r="C55" s="30">
        <v>36434</v>
      </c>
      <c r="D55" s="31">
        <v>2000</v>
      </c>
      <c r="E55" s="31">
        <v>5.685924</v>
      </c>
      <c r="F55" s="32">
        <v>273500000</v>
      </c>
      <c r="G55" s="29" t="s">
        <v>1</v>
      </c>
      <c r="H55" s="29" t="s">
        <v>45</v>
      </c>
    </row>
    <row r="56" spans="1:8" x14ac:dyDescent="0.25">
      <c r="A56" s="29" t="s">
        <v>152</v>
      </c>
      <c r="B56" s="29" t="s">
        <v>153</v>
      </c>
      <c r="C56" s="30">
        <v>36557</v>
      </c>
      <c r="D56" s="31">
        <v>2000</v>
      </c>
      <c r="E56" s="31">
        <v>5.8952879999999999</v>
      </c>
      <c r="F56" s="32">
        <v>253000000</v>
      </c>
      <c r="G56" s="29" t="s">
        <v>1</v>
      </c>
      <c r="H56" s="29" t="s">
        <v>45</v>
      </c>
    </row>
    <row r="57" spans="1:8" x14ac:dyDescent="0.25">
      <c r="A57" s="29" t="s">
        <v>154</v>
      </c>
      <c r="B57" s="29" t="s">
        <v>155</v>
      </c>
      <c r="C57" s="30">
        <v>36557</v>
      </c>
      <c r="D57" s="31">
        <v>2000</v>
      </c>
      <c r="E57" s="31">
        <v>5.9604290000000004</v>
      </c>
      <c r="F57" s="32">
        <v>27000000</v>
      </c>
      <c r="G57" s="29" t="s">
        <v>10</v>
      </c>
      <c r="H57" s="29" t="s">
        <v>45</v>
      </c>
    </row>
    <row r="58" spans="1:8" x14ac:dyDescent="0.25">
      <c r="A58" s="29" t="s">
        <v>156</v>
      </c>
      <c r="B58" s="29" t="s">
        <v>157</v>
      </c>
      <c r="C58" s="30">
        <v>36647</v>
      </c>
      <c r="D58" s="31">
        <v>2000</v>
      </c>
      <c r="E58" s="31">
        <v>5.3654250000000001</v>
      </c>
      <c r="F58" s="32">
        <v>124755000</v>
      </c>
      <c r="G58" s="29" t="s">
        <v>1</v>
      </c>
      <c r="H58" s="29" t="s">
        <v>45</v>
      </c>
    </row>
    <row r="59" spans="1:8" x14ac:dyDescent="0.25">
      <c r="A59" s="29" t="s">
        <v>158</v>
      </c>
      <c r="B59" s="29" t="s">
        <v>159</v>
      </c>
      <c r="C59" s="30">
        <v>36648</v>
      </c>
      <c r="D59" s="31">
        <v>2000</v>
      </c>
      <c r="E59" s="31">
        <v>6.0162979999999999</v>
      </c>
      <c r="F59" s="32">
        <v>70497818.700000003</v>
      </c>
      <c r="G59" s="29" t="s">
        <v>1</v>
      </c>
      <c r="H59" s="29" t="s">
        <v>45</v>
      </c>
    </row>
    <row r="60" spans="1:8" ht="30" x14ac:dyDescent="0.25">
      <c r="A60" s="29" t="s">
        <v>160</v>
      </c>
      <c r="B60" s="29" t="s">
        <v>161</v>
      </c>
      <c r="C60" s="30">
        <v>36434</v>
      </c>
      <c r="D60" s="31">
        <v>2000</v>
      </c>
      <c r="E60" s="31">
        <v>6.3782994000000004</v>
      </c>
      <c r="F60" s="32">
        <v>26500000</v>
      </c>
      <c r="G60" s="29" t="s">
        <v>1</v>
      </c>
      <c r="H60" s="29" t="s">
        <v>45</v>
      </c>
    </row>
    <row r="61" spans="1:8" x14ac:dyDescent="0.25">
      <c r="A61" s="29" t="s">
        <v>162</v>
      </c>
      <c r="B61" s="29" t="s">
        <v>163</v>
      </c>
      <c r="C61" s="30">
        <v>36770</v>
      </c>
      <c r="D61" s="31">
        <v>2001</v>
      </c>
      <c r="E61" s="31">
        <v>5.5204310000000003</v>
      </c>
      <c r="F61" s="32">
        <v>279525000</v>
      </c>
      <c r="G61" s="29" t="s">
        <v>1</v>
      </c>
      <c r="H61" s="29" t="s">
        <v>45</v>
      </c>
    </row>
    <row r="62" spans="1:8" x14ac:dyDescent="0.25">
      <c r="A62" s="29" t="s">
        <v>164</v>
      </c>
      <c r="B62" s="29" t="s">
        <v>165</v>
      </c>
      <c r="C62" s="30">
        <v>36770</v>
      </c>
      <c r="D62" s="31">
        <v>2001</v>
      </c>
      <c r="E62" s="31">
        <v>5.5167609999999998</v>
      </c>
      <c r="F62" s="32">
        <v>35355000</v>
      </c>
      <c r="G62" s="29" t="s">
        <v>10</v>
      </c>
      <c r="H62" s="29" t="s">
        <v>45</v>
      </c>
    </row>
    <row r="63" spans="1:8" x14ac:dyDescent="0.25">
      <c r="A63" s="29" t="s">
        <v>166</v>
      </c>
      <c r="B63" s="29" t="s">
        <v>167</v>
      </c>
      <c r="C63" s="30">
        <v>36892</v>
      </c>
      <c r="D63" s="31">
        <v>2001</v>
      </c>
      <c r="E63" s="31">
        <v>5.0280199999999997</v>
      </c>
      <c r="F63" s="32">
        <v>295075000</v>
      </c>
      <c r="G63" s="29" t="s">
        <v>1</v>
      </c>
      <c r="H63" s="29" t="s">
        <v>45</v>
      </c>
    </row>
    <row r="64" spans="1:8" x14ac:dyDescent="0.25">
      <c r="A64" s="29" t="s">
        <v>168</v>
      </c>
      <c r="B64" s="29" t="s">
        <v>169</v>
      </c>
      <c r="C64" s="30">
        <v>36892</v>
      </c>
      <c r="D64" s="31">
        <v>2001</v>
      </c>
      <c r="E64" s="31">
        <v>5.0240869999999997</v>
      </c>
      <c r="F64" s="32">
        <v>171190000</v>
      </c>
      <c r="G64" s="29" t="s">
        <v>10</v>
      </c>
      <c r="H64" s="29" t="s">
        <v>45</v>
      </c>
    </row>
    <row r="65" spans="1:8" ht="30" x14ac:dyDescent="0.25">
      <c r="A65" s="29" t="s">
        <v>170</v>
      </c>
      <c r="B65" s="29" t="s">
        <v>171</v>
      </c>
      <c r="C65" s="30">
        <v>36770</v>
      </c>
      <c r="D65" s="31">
        <v>2001</v>
      </c>
      <c r="E65" s="31">
        <v>6.809418</v>
      </c>
      <c r="F65" s="32">
        <v>26770000</v>
      </c>
      <c r="G65" s="29" t="s">
        <v>1</v>
      </c>
      <c r="H65" s="29" t="s">
        <v>45</v>
      </c>
    </row>
    <row r="66" spans="1:8" x14ac:dyDescent="0.25">
      <c r="A66" s="29" t="s">
        <v>172</v>
      </c>
      <c r="B66" s="29" t="s">
        <v>173</v>
      </c>
      <c r="C66" s="30">
        <v>37104</v>
      </c>
      <c r="D66" s="31">
        <v>2002</v>
      </c>
      <c r="E66" s="31">
        <v>4.9567290000000002</v>
      </c>
      <c r="F66" s="32">
        <v>306595000</v>
      </c>
      <c r="G66" s="29" t="s">
        <v>1</v>
      </c>
      <c r="H66" s="29" t="s">
        <v>45</v>
      </c>
    </row>
    <row r="67" spans="1:8" x14ac:dyDescent="0.25">
      <c r="A67" s="29" t="s">
        <v>174</v>
      </c>
      <c r="B67" s="29" t="s">
        <v>175</v>
      </c>
      <c r="C67" s="30">
        <v>37271</v>
      </c>
      <c r="D67" s="31">
        <v>2002</v>
      </c>
      <c r="E67" s="31">
        <v>4.930148</v>
      </c>
      <c r="F67" s="32">
        <v>253325000</v>
      </c>
      <c r="G67" s="29" t="s">
        <v>1</v>
      </c>
      <c r="H67" s="29" t="s">
        <v>45</v>
      </c>
    </row>
    <row r="68" spans="1:8" x14ac:dyDescent="0.25">
      <c r="A68" s="29" t="s">
        <v>176</v>
      </c>
      <c r="B68" s="29" t="s">
        <v>177</v>
      </c>
      <c r="C68" s="30">
        <v>37271</v>
      </c>
      <c r="D68" s="31">
        <v>2002</v>
      </c>
      <c r="E68" s="31">
        <v>4.9261210000000002</v>
      </c>
      <c r="F68" s="32">
        <v>338075000</v>
      </c>
      <c r="G68" s="29" t="s">
        <v>10</v>
      </c>
      <c r="H68" s="29" t="s">
        <v>45</v>
      </c>
    </row>
    <row r="69" spans="1:8" ht="30" x14ac:dyDescent="0.25">
      <c r="A69" s="29" t="s">
        <v>178</v>
      </c>
      <c r="B69" s="29" t="s">
        <v>179</v>
      </c>
      <c r="C69" s="30">
        <v>37104</v>
      </c>
      <c r="D69" s="31">
        <v>2002</v>
      </c>
      <c r="E69" s="31">
        <v>4.8540469999999996</v>
      </c>
      <c r="F69" s="32">
        <v>31500000</v>
      </c>
      <c r="G69" s="29" t="s">
        <v>1</v>
      </c>
      <c r="H69" s="29" t="s">
        <v>45</v>
      </c>
    </row>
    <row r="70" spans="1:8" x14ac:dyDescent="0.25">
      <c r="A70" s="29" t="s">
        <v>180</v>
      </c>
      <c r="B70" s="29" t="s">
        <v>181</v>
      </c>
      <c r="C70" s="30">
        <v>37469</v>
      </c>
      <c r="D70" s="31">
        <v>2003</v>
      </c>
      <c r="E70" s="31">
        <v>4.8150040000000001</v>
      </c>
      <c r="F70" s="32">
        <v>159570000</v>
      </c>
      <c r="G70" s="29" t="s">
        <v>1</v>
      </c>
      <c r="H70" s="29" t="s">
        <v>45</v>
      </c>
    </row>
    <row r="71" spans="1:8" x14ac:dyDescent="0.25">
      <c r="A71" s="29" t="s">
        <v>182</v>
      </c>
      <c r="B71" s="29" t="s">
        <v>183</v>
      </c>
      <c r="C71" s="30">
        <v>37530</v>
      </c>
      <c r="D71" s="31">
        <v>2003</v>
      </c>
      <c r="E71" s="31">
        <v>4.447991</v>
      </c>
      <c r="F71" s="32">
        <v>140500000</v>
      </c>
      <c r="G71" s="29" t="s">
        <v>10</v>
      </c>
      <c r="H71" s="29" t="s">
        <v>45</v>
      </c>
    </row>
    <row r="72" spans="1:8" x14ac:dyDescent="0.25">
      <c r="A72" s="29" t="s">
        <v>184</v>
      </c>
      <c r="B72" s="29" t="s">
        <v>185</v>
      </c>
      <c r="C72" s="30">
        <v>37531</v>
      </c>
      <c r="D72" s="31">
        <v>2003</v>
      </c>
      <c r="E72" s="31">
        <v>4.857424</v>
      </c>
      <c r="F72" s="32">
        <v>158000317.05000001</v>
      </c>
      <c r="G72" s="29" t="s">
        <v>10</v>
      </c>
      <c r="H72" s="29" t="s">
        <v>45</v>
      </c>
    </row>
    <row r="73" spans="1:8" x14ac:dyDescent="0.25">
      <c r="A73" s="29" t="s">
        <v>186</v>
      </c>
      <c r="B73" s="29" t="s">
        <v>187</v>
      </c>
      <c r="C73" s="30">
        <v>37657</v>
      </c>
      <c r="D73" s="31">
        <v>2003</v>
      </c>
      <c r="E73" s="31">
        <v>4.6202084000000001</v>
      </c>
      <c r="F73" s="32">
        <v>190000000</v>
      </c>
      <c r="G73" s="29" t="s">
        <v>1</v>
      </c>
      <c r="H73" s="29" t="s">
        <v>45</v>
      </c>
    </row>
    <row r="74" spans="1:8" x14ac:dyDescent="0.25">
      <c r="A74" s="29" t="s">
        <v>188</v>
      </c>
      <c r="B74" s="29" t="s">
        <v>189</v>
      </c>
      <c r="C74" s="30">
        <v>37657</v>
      </c>
      <c r="D74" s="31">
        <v>2003</v>
      </c>
      <c r="E74" s="31">
        <v>4.6356650999999998</v>
      </c>
      <c r="F74" s="32">
        <v>27530000</v>
      </c>
      <c r="G74" s="29" t="s">
        <v>10</v>
      </c>
      <c r="H74" s="29" t="s">
        <v>45</v>
      </c>
    </row>
    <row r="75" spans="1:8" x14ac:dyDescent="0.25">
      <c r="A75" s="29" t="s">
        <v>190</v>
      </c>
      <c r="B75" s="29" t="s">
        <v>191</v>
      </c>
      <c r="C75" s="30">
        <v>37657</v>
      </c>
      <c r="D75" s="31">
        <v>2003</v>
      </c>
      <c r="E75" s="31">
        <v>5.2375213</v>
      </c>
      <c r="F75" s="32">
        <v>75001618.400000006</v>
      </c>
      <c r="G75" s="29" t="s">
        <v>10</v>
      </c>
      <c r="H75" s="29" t="s">
        <v>45</v>
      </c>
    </row>
    <row r="76" spans="1:8" ht="30" x14ac:dyDescent="0.25">
      <c r="A76" s="29" t="s">
        <v>192</v>
      </c>
      <c r="B76" s="29" t="s">
        <v>193</v>
      </c>
      <c r="C76" s="30">
        <v>37469</v>
      </c>
      <c r="D76" s="31">
        <v>2003</v>
      </c>
      <c r="E76" s="31">
        <v>3.7473359999999998</v>
      </c>
      <c r="F76" s="32">
        <v>24885000</v>
      </c>
      <c r="G76" s="29" t="s">
        <v>1</v>
      </c>
      <c r="H76" s="29" t="s">
        <v>45</v>
      </c>
    </row>
    <row r="77" spans="1:8" x14ac:dyDescent="0.25">
      <c r="A77" s="29" t="s">
        <v>194</v>
      </c>
      <c r="B77" s="29" t="s">
        <v>195</v>
      </c>
      <c r="C77" s="30">
        <v>37839</v>
      </c>
      <c r="D77" s="31">
        <v>2004</v>
      </c>
      <c r="E77" s="31">
        <v>4.6500950000000003</v>
      </c>
      <c r="F77" s="32">
        <v>271400000</v>
      </c>
      <c r="G77" s="29" t="s">
        <v>1</v>
      </c>
      <c r="H77" s="29" t="s">
        <v>45</v>
      </c>
    </row>
    <row r="78" spans="1:8" x14ac:dyDescent="0.25">
      <c r="A78" s="29" t="s">
        <v>196</v>
      </c>
      <c r="B78" s="29" t="s">
        <v>197</v>
      </c>
      <c r="C78" s="30">
        <v>37839</v>
      </c>
      <c r="D78" s="31">
        <v>2004</v>
      </c>
      <c r="E78" s="31">
        <v>4.6466089999999998</v>
      </c>
      <c r="F78" s="32">
        <v>200000000</v>
      </c>
      <c r="G78" s="29" t="s">
        <v>10</v>
      </c>
      <c r="H78" s="29" t="s">
        <v>45</v>
      </c>
    </row>
    <row r="79" spans="1:8" x14ac:dyDescent="0.25">
      <c r="A79" s="29" t="s">
        <v>198</v>
      </c>
      <c r="B79" s="29" t="s">
        <v>199</v>
      </c>
      <c r="C79" s="30">
        <v>37839</v>
      </c>
      <c r="D79" s="31">
        <v>2004</v>
      </c>
      <c r="E79" s="31">
        <v>5.3788960000000001</v>
      </c>
      <c r="F79" s="32">
        <v>110001631.95</v>
      </c>
      <c r="G79" s="29" t="s">
        <v>10</v>
      </c>
      <c r="H79" s="29" t="s">
        <v>45</v>
      </c>
    </row>
    <row r="80" spans="1:8" x14ac:dyDescent="0.25">
      <c r="A80" s="29" t="s">
        <v>200</v>
      </c>
      <c r="B80" s="29" t="s">
        <v>201</v>
      </c>
      <c r="C80" s="30">
        <v>38036</v>
      </c>
      <c r="D80" s="31">
        <v>2004</v>
      </c>
      <c r="E80" s="31">
        <v>4.44313</v>
      </c>
      <c r="F80" s="32">
        <v>417425000</v>
      </c>
      <c r="G80" s="29" t="s">
        <v>1</v>
      </c>
      <c r="H80" s="29" t="s">
        <v>45</v>
      </c>
    </row>
    <row r="81" spans="1:8" x14ac:dyDescent="0.25">
      <c r="A81" s="29" t="s">
        <v>202</v>
      </c>
      <c r="B81" s="29" t="s">
        <v>203</v>
      </c>
      <c r="C81" s="30">
        <v>38036</v>
      </c>
      <c r="D81" s="31">
        <v>2004</v>
      </c>
      <c r="E81" s="31">
        <v>4.4089119999999999</v>
      </c>
      <c r="F81" s="32">
        <v>58850000</v>
      </c>
      <c r="G81" s="29" t="s">
        <v>10</v>
      </c>
      <c r="H81" s="29" t="s">
        <v>45</v>
      </c>
    </row>
    <row r="82" spans="1:8" x14ac:dyDescent="0.25">
      <c r="A82" s="29" t="s">
        <v>204</v>
      </c>
      <c r="B82" s="29" t="s">
        <v>205</v>
      </c>
      <c r="C82" s="30">
        <v>38036</v>
      </c>
      <c r="D82" s="31">
        <v>2004</v>
      </c>
      <c r="E82" s="31">
        <v>4.889481</v>
      </c>
      <c r="F82" s="32">
        <v>89982568.150000006</v>
      </c>
      <c r="G82" s="29" t="s">
        <v>10</v>
      </c>
      <c r="H82" s="29" t="s">
        <v>45</v>
      </c>
    </row>
    <row r="83" spans="1:8" ht="30" x14ac:dyDescent="0.25">
      <c r="A83" s="29" t="s">
        <v>206</v>
      </c>
      <c r="B83" s="29" t="s">
        <v>207</v>
      </c>
      <c r="C83" s="30">
        <v>37917</v>
      </c>
      <c r="D83" s="31">
        <v>2004</v>
      </c>
      <c r="E83" s="31">
        <v>1.991128</v>
      </c>
      <c r="F83" s="32">
        <v>20000000</v>
      </c>
      <c r="G83" s="29" t="s">
        <v>1</v>
      </c>
      <c r="H83" s="29" t="s">
        <v>45</v>
      </c>
    </row>
    <row r="84" spans="1:8" x14ac:dyDescent="0.25">
      <c r="A84" s="29" t="s">
        <v>208</v>
      </c>
      <c r="B84" s="29" t="s">
        <v>209</v>
      </c>
      <c r="C84" s="30">
        <v>38195</v>
      </c>
      <c r="D84" s="31">
        <v>2005</v>
      </c>
      <c r="E84" s="31">
        <v>4.7224950000000003</v>
      </c>
      <c r="F84" s="32">
        <v>350050000</v>
      </c>
      <c r="G84" s="29" t="s">
        <v>1</v>
      </c>
      <c r="H84" s="29" t="s">
        <v>45</v>
      </c>
    </row>
    <row r="85" spans="1:8" x14ac:dyDescent="0.25">
      <c r="A85" s="29" t="s">
        <v>210</v>
      </c>
      <c r="B85" s="29" t="s">
        <v>211</v>
      </c>
      <c r="C85" s="30">
        <v>38195</v>
      </c>
      <c r="D85" s="31">
        <v>2005</v>
      </c>
      <c r="E85" s="31">
        <v>4.6667920000000001</v>
      </c>
      <c r="F85" s="32">
        <v>173700000</v>
      </c>
      <c r="G85" s="29" t="s">
        <v>10</v>
      </c>
      <c r="H85" s="29" t="s">
        <v>45</v>
      </c>
    </row>
    <row r="86" spans="1:8" x14ac:dyDescent="0.25">
      <c r="A86" s="29" t="s">
        <v>212</v>
      </c>
      <c r="B86" s="29" t="s">
        <v>213</v>
      </c>
      <c r="C86" s="30">
        <v>38195</v>
      </c>
      <c r="D86" s="31">
        <v>2005</v>
      </c>
      <c r="E86" s="31">
        <v>5.1812329999999998</v>
      </c>
      <c r="F86" s="32">
        <v>65001473.450000003</v>
      </c>
      <c r="G86" s="29" t="s">
        <v>10</v>
      </c>
      <c r="H86" s="29" t="s">
        <v>45</v>
      </c>
    </row>
    <row r="87" spans="1:8" x14ac:dyDescent="0.25">
      <c r="A87" s="29" t="s">
        <v>214</v>
      </c>
      <c r="B87" s="29" t="s">
        <v>215</v>
      </c>
      <c r="C87" s="30">
        <v>38426</v>
      </c>
      <c r="D87" s="31">
        <v>2005</v>
      </c>
      <c r="E87" s="31">
        <v>4.4475870000000004</v>
      </c>
      <c r="F87" s="32">
        <v>319770000</v>
      </c>
      <c r="G87" s="29" t="s">
        <v>1</v>
      </c>
      <c r="H87" s="29" t="s">
        <v>45</v>
      </c>
    </row>
    <row r="88" spans="1:8" x14ac:dyDescent="0.25">
      <c r="A88" s="29" t="s">
        <v>216</v>
      </c>
      <c r="B88" s="29" t="s">
        <v>217</v>
      </c>
      <c r="C88" s="30">
        <v>38426</v>
      </c>
      <c r="D88" s="31">
        <v>2005</v>
      </c>
      <c r="E88" s="31">
        <v>4.4697032999999999</v>
      </c>
      <c r="F88" s="32">
        <v>85000000</v>
      </c>
      <c r="G88" s="29" t="s">
        <v>10</v>
      </c>
      <c r="H88" s="29" t="s">
        <v>45</v>
      </c>
    </row>
    <row r="89" spans="1:8" x14ac:dyDescent="0.25">
      <c r="A89" s="29" t="s">
        <v>218</v>
      </c>
      <c r="B89" s="29" t="s">
        <v>219</v>
      </c>
      <c r="C89" s="30">
        <v>38426</v>
      </c>
      <c r="D89" s="31">
        <v>2005</v>
      </c>
      <c r="E89" s="31">
        <v>4.8391517000000004</v>
      </c>
      <c r="F89" s="32">
        <v>45001192.450000003</v>
      </c>
      <c r="G89" s="29" t="s">
        <v>10</v>
      </c>
      <c r="H89" s="29" t="s">
        <v>45</v>
      </c>
    </row>
    <row r="90" spans="1:8" ht="30" x14ac:dyDescent="0.25">
      <c r="A90" s="29" t="s">
        <v>220</v>
      </c>
      <c r="B90" s="29" t="s">
        <v>221</v>
      </c>
      <c r="C90" s="30">
        <v>38195</v>
      </c>
      <c r="D90" s="31">
        <v>2005</v>
      </c>
      <c r="E90" s="31">
        <v>3.797606</v>
      </c>
      <c r="F90" s="32">
        <v>45375000</v>
      </c>
      <c r="G90" s="29" t="s">
        <v>1</v>
      </c>
      <c r="H90" s="29" t="s">
        <v>45</v>
      </c>
    </row>
    <row r="91" spans="1:8" x14ac:dyDescent="0.25">
      <c r="A91" s="29" t="s">
        <v>222</v>
      </c>
      <c r="B91" s="29" t="s">
        <v>223</v>
      </c>
      <c r="C91" s="30">
        <v>38594</v>
      </c>
      <c r="D91" s="31">
        <v>2006</v>
      </c>
      <c r="E91" s="31">
        <v>4.4436349999999996</v>
      </c>
      <c r="F91" s="32">
        <v>229885000</v>
      </c>
      <c r="G91" s="29" t="s">
        <v>1</v>
      </c>
      <c r="H91" s="29" t="s">
        <v>45</v>
      </c>
    </row>
    <row r="92" spans="1:8" x14ac:dyDescent="0.25">
      <c r="A92" s="29" t="s">
        <v>224</v>
      </c>
      <c r="B92" s="29" t="s">
        <v>225</v>
      </c>
      <c r="C92" s="30">
        <v>38594</v>
      </c>
      <c r="D92" s="31">
        <v>2006</v>
      </c>
      <c r="E92" s="31">
        <v>4.3751980000000001</v>
      </c>
      <c r="F92" s="32">
        <v>197000000</v>
      </c>
      <c r="G92" s="29" t="s">
        <v>10</v>
      </c>
      <c r="H92" s="29" t="s">
        <v>45</v>
      </c>
    </row>
    <row r="93" spans="1:8" x14ac:dyDescent="0.25">
      <c r="A93" s="29" t="s">
        <v>226</v>
      </c>
      <c r="B93" s="29" t="s">
        <v>227</v>
      </c>
      <c r="C93" s="30">
        <v>38616</v>
      </c>
      <c r="D93" s="31">
        <v>2006</v>
      </c>
      <c r="E93" s="31">
        <v>4.4430420000000002</v>
      </c>
      <c r="F93" s="32">
        <v>55000000</v>
      </c>
      <c r="G93" s="29" t="s">
        <v>10</v>
      </c>
      <c r="H93" s="29" t="s">
        <v>45</v>
      </c>
    </row>
    <row r="94" spans="1:8" x14ac:dyDescent="0.25">
      <c r="A94" s="29" t="s">
        <v>228</v>
      </c>
      <c r="B94" s="29" t="s">
        <v>229</v>
      </c>
      <c r="C94" s="30">
        <v>38755</v>
      </c>
      <c r="D94" s="31">
        <v>2006</v>
      </c>
      <c r="E94" s="31">
        <v>4.4312240000000003</v>
      </c>
      <c r="F94" s="32">
        <v>236000000</v>
      </c>
      <c r="G94" s="29" t="s">
        <v>1</v>
      </c>
      <c r="H94" s="29" t="s">
        <v>45</v>
      </c>
    </row>
    <row r="95" spans="1:8" x14ac:dyDescent="0.25">
      <c r="A95" s="29" t="s">
        <v>230</v>
      </c>
      <c r="B95" s="29" t="s">
        <v>231</v>
      </c>
      <c r="C95" s="30">
        <v>38755</v>
      </c>
      <c r="D95" s="31">
        <v>2006</v>
      </c>
      <c r="E95" s="31">
        <v>4.4226590000000003</v>
      </c>
      <c r="F95" s="32">
        <v>260000000</v>
      </c>
      <c r="G95" s="29" t="s">
        <v>10</v>
      </c>
      <c r="H95" s="29" t="s">
        <v>45</v>
      </c>
    </row>
    <row r="96" spans="1:8" x14ac:dyDescent="0.25">
      <c r="A96" s="29" t="s">
        <v>232</v>
      </c>
      <c r="B96" s="29" t="s">
        <v>233</v>
      </c>
      <c r="C96" s="30">
        <v>38755</v>
      </c>
      <c r="D96" s="31">
        <v>2006</v>
      </c>
      <c r="E96" s="31">
        <v>4.3813719999999998</v>
      </c>
      <c r="F96" s="32">
        <v>55001856</v>
      </c>
      <c r="G96" s="29" t="s">
        <v>10</v>
      </c>
      <c r="H96" s="29" t="s">
        <v>45</v>
      </c>
    </row>
    <row r="97" spans="1:8" x14ac:dyDescent="0.25">
      <c r="A97" s="29" t="s">
        <v>234</v>
      </c>
      <c r="B97" s="29" t="s">
        <v>235</v>
      </c>
      <c r="C97" s="30">
        <v>38594</v>
      </c>
      <c r="D97" s="31">
        <v>2006</v>
      </c>
      <c r="E97" s="31">
        <v>4.5382379999999998</v>
      </c>
      <c r="F97" s="32">
        <v>64205000</v>
      </c>
      <c r="G97" s="29" t="s">
        <v>1</v>
      </c>
      <c r="H97" s="29" t="s">
        <v>45</v>
      </c>
    </row>
    <row r="98" spans="1:8" x14ac:dyDescent="0.25">
      <c r="A98" s="29" t="s">
        <v>236</v>
      </c>
      <c r="B98" s="29" t="s">
        <v>237</v>
      </c>
      <c r="C98" s="30">
        <v>38930</v>
      </c>
      <c r="D98" s="31">
        <v>2007</v>
      </c>
      <c r="E98" s="31">
        <v>4.7243820999999997</v>
      </c>
      <c r="F98" s="32">
        <v>333165000</v>
      </c>
      <c r="G98" s="29" t="s">
        <v>1</v>
      </c>
      <c r="H98" s="29" t="s">
        <v>45</v>
      </c>
    </row>
    <row r="99" spans="1:8" x14ac:dyDescent="0.25">
      <c r="A99" s="29" t="s">
        <v>238</v>
      </c>
      <c r="B99" s="29" t="s">
        <v>239</v>
      </c>
      <c r="C99" s="30">
        <v>38930</v>
      </c>
      <c r="D99" s="31">
        <v>2007</v>
      </c>
      <c r="E99" s="31">
        <v>4.6926873999999996</v>
      </c>
      <c r="F99" s="32">
        <v>176060000</v>
      </c>
      <c r="G99" s="29" t="s">
        <v>10</v>
      </c>
      <c r="H99" s="29" t="s">
        <v>45</v>
      </c>
    </row>
    <row r="100" spans="1:8" x14ac:dyDescent="0.25">
      <c r="A100" s="29" t="s">
        <v>240</v>
      </c>
      <c r="B100" s="29" t="s">
        <v>241</v>
      </c>
      <c r="C100" s="30">
        <v>39119</v>
      </c>
      <c r="D100" s="31">
        <v>2007</v>
      </c>
      <c r="E100" s="31">
        <v>4.4126070000000004</v>
      </c>
      <c r="F100" s="32">
        <v>367705000</v>
      </c>
      <c r="G100" s="29" t="s">
        <v>1</v>
      </c>
      <c r="H100" s="29" t="s">
        <v>45</v>
      </c>
    </row>
    <row r="101" spans="1:8" x14ac:dyDescent="0.25">
      <c r="A101" s="29" t="s">
        <v>242</v>
      </c>
      <c r="B101" s="29" t="s">
        <v>243</v>
      </c>
      <c r="C101" s="30">
        <v>39119</v>
      </c>
      <c r="D101" s="31">
        <v>2007</v>
      </c>
      <c r="E101" s="31">
        <v>4.4078480000000004</v>
      </c>
      <c r="F101" s="32">
        <v>402350000</v>
      </c>
      <c r="G101" s="29" t="s">
        <v>10</v>
      </c>
      <c r="H101" s="29" t="s">
        <v>45</v>
      </c>
    </row>
    <row r="102" spans="1:8" x14ac:dyDescent="0.25">
      <c r="A102" s="29" t="s">
        <v>244</v>
      </c>
      <c r="B102" s="29" t="s">
        <v>245</v>
      </c>
      <c r="C102" s="30">
        <v>39119</v>
      </c>
      <c r="D102" s="31">
        <v>2007</v>
      </c>
      <c r="E102" s="31">
        <v>4.510008</v>
      </c>
      <c r="F102" s="32">
        <v>16180976.449999999</v>
      </c>
      <c r="G102" s="29" t="s">
        <v>10</v>
      </c>
      <c r="H102" s="29" t="s">
        <v>45</v>
      </c>
    </row>
    <row r="103" spans="1:8" x14ac:dyDescent="0.25">
      <c r="A103" s="29" t="s">
        <v>246</v>
      </c>
      <c r="B103" s="29" t="s">
        <v>247</v>
      </c>
      <c r="C103" s="30">
        <v>39232</v>
      </c>
      <c r="D103" s="31">
        <v>2007</v>
      </c>
      <c r="E103" s="31">
        <v>4.4027291999999996</v>
      </c>
      <c r="F103" s="32">
        <v>250000000</v>
      </c>
      <c r="G103" s="29" t="s">
        <v>1</v>
      </c>
      <c r="H103" s="29" t="s">
        <v>45</v>
      </c>
    </row>
    <row r="104" spans="1:8" x14ac:dyDescent="0.25">
      <c r="A104" s="29" t="s">
        <v>248</v>
      </c>
      <c r="B104" s="29" t="s">
        <v>249</v>
      </c>
      <c r="C104" s="30">
        <v>38930</v>
      </c>
      <c r="D104" s="31">
        <v>2007</v>
      </c>
      <c r="E104" s="31">
        <v>5.6188475999999996</v>
      </c>
      <c r="F104" s="32">
        <v>71900000</v>
      </c>
      <c r="G104" s="29" t="s">
        <v>1</v>
      </c>
      <c r="H104" s="29" t="s">
        <v>45</v>
      </c>
    </row>
    <row r="105" spans="1:8" x14ac:dyDescent="0.25">
      <c r="A105" s="29" t="s">
        <v>250</v>
      </c>
      <c r="B105" s="29" t="s">
        <v>251</v>
      </c>
      <c r="C105" s="30">
        <v>39351</v>
      </c>
      <c r="D105" s="31">
        <v>2008</v>
      </c>
      <c r="E105" s="31">
        <v>4.4643997000000004</v>
      </c>
      <c r="F105" s="32">
        <v>512905000</v>
      </c>
      <c r="G105" s="29" t="s">
        <v>1</v>
      </c>
      <c r="H105" s="29" t="s">
        <v>45</v>
      </c>
    </row>
    <row r="106" spans="1:8" x14ac:dyDescent="0.25">
      <c r="A106" s="29" t="s">
        <v>252</v>
      </c>
      <c r="B106" s="29" t="s">
        <v>253</v>
      </c>
      <c r="C106" s="30">
        <v>39351</v>
      </c>
      <c r="D106" s="31">
        <v>2008</v>
      </c>
      <c r="E106" s="31">
        <v>4.4316060999999998</v>
      </c>
      <c r="F106" s="32">
        <v>387000000</v>
      </c>
      <c r="G106" s="29" t="s">
        <v>10</v>
      </c>
      <c r="H106" s="29" t="s">
        <v>45</v>
      </c>
    </row>
    <row r="107" spans="1:8" x14ac:dyDescent="0.25">
      <c r="A107" s="29" t="s">
        <v>254</v>
      </c>
      <c r="B107" s="29" t="s">
        <v>255</v>
      </c>
      <c r="C107" s="30">
        <v>39469</v>
      </c>
      <c r="D107" s="31">
        <v>2008</v>
      </c>
      <c r="E107" s="31">
        <v>4.3124010000000004</v>
      </c>
      <c r="F107" s="32">
        <v>546245000</v>
      </c>
      <c r="G107" s="29" t="s">
        <v>1</v>
      </c>
      <c r="H107" s="29" t="s">
        <v>45</v>
      </c>
    </row>
    <row r="108" spans="1:8" x14ac:dyDescent="0.25">
      <c r="A108" s="29" t="s">
        <v>256</v>
      </c>
      <c r="B108" s="29" t="s">
        <v>257</v>
      </c>
      <c r="C108" s="30">
        <v>39469</v>
      </c>
      <c r="D108" s="31">
        <v>2008</v>
      </c>
      <c r="E108" s="31">
        <v>4.3109469999999996</v>
      </c>
      <c r="F108" s="32">
        <v>375000000</v>
      </c>
      <c r="G108" s="29" t="s">
        <v>10</v>
      </c>
      <c r="H108" s="29" t="s">
        <v>45</v>
      </c>
    </row>
    <row r="109" spans="1:8" x14ac:dyDescent="0.25">
      <c r="A109" s="29" t="s">
        <v>258</v>
      </c>
      <c r="B109" s="29" t="s">
        <v>259</v>
      </c>
      <c r="C109" s="30">
        <v>39351</v>
      </c>
      <c r="D109" s="31">
        <v>2008</v>
      </c>
      <c r="E109" s="31">
        <v>4.8088075000000003</v>
      </c>
      <c r="F109" s="32">
        <v>70000000</v>
      </c>
      <c r="G109" s="29" t="s">
        <v>1</v>
      </c>
      <c r="H109" s="29" t="s">
        <v>45</v>
      </c>
    </row>
    <row r="110" spans="1:8" x14ac:dyDescent="0.25">
      <c r="A110" s="29" t="s">
        <v>260</v>
      </c>
      <c r="B110" s="29" t="s">
        <v>261</v>
      </c>
      <c r="C110" s="30">
        <v>39652</v>
      </c>
      <c r="D110" s="31">
        <v>2009</v>
      </c>
      <c r="E110" s="31">
        <v>4.5589430000000002</v>
      </c>
      <c r="F110" s="32">
        <v>492505000</v>
      </c>
      <c r="G110" s="29" t="s">
        <v>1</v>
      </c>
      <c r="H110" s="29" t="s">
        <v>45</v>
      </c>
    </row>
    <row r="111" spans="1:8" x14ac:dyDescent="0.25">
      <c r="A111" s="29" t="s">
        <v>262</v>
      </c>
      <c r="B111" s="29" t="s">
        <v>263</v>
      </c>
      <c r="C111" s="30">
        <v>39652</v>
      </c>
      <c r="D111" s="31">
        <v>2009</v>
      </c>
      <c r="E111" s="31">
        <v>4.5116180000000004</v>
      </c>
      <c r="F111" s="32">
        <v>260000000</v>
      </c>
      <c r="G111" s="29" t="s">
        <v>10</v>
      </c>
      <c r="H111" s="29" t="s">
        <v>45</v>
      </c>
    </row>
    <row r="112" spans="1:8" x14ac:dyDescent="0.25">
      <c r="A112" s="29" t="s">
        <v>264</v>
      </c>
      <c r="B112" s="29" t="s">
        <v>265</v>
      </c>
      <c r="C112" s="30">
        <v>39835</v>
      </c>
      <c r="D112" s="31">
        <v>2009</v>
      </c>
      <c r="E112" s="31">
        <v>4.5573439999999996</v>
      </c>
      <c r="F112" s="32">
        <v>270000000</v>
      </c>
      <c r="G112" s="29" t="s">
        <v>1</v>
      </c>
      <c r="H112" s="29" t="s">
        <v>45</v>
      </c>
    </row>
    <row r="113" spans="1:8" x14ac:dyDescent="0.25">
      <c r="A113" s="29" t="s">
        <v>266</v>
      </c>
      <c r="B113" s="29" t="s">
        <v>267</v>
      </c>
      <c r="C113" s="30">
        <v>39835</v>
      </c>
      <c r="D113" s="31">
        <v>2009</v>
      </c>
      <c r="E113" s="31">
        <v>4.5649319999999998</v>
      </c>
      <c r="F113" s="32">
        <v>130000000</v>
      </c>
      <c r="G113" s="29" t="s">
        <v>10</v>
      </c>
      <c r="H113" s="29" t="s">
        <v>45</v>
      </c>
    </row>
    <row r="114" spans="1:8" x14ac:dyDescent="0.25">
      <c r="A114" s="29" t="s">
        <v>268</v>
      </c>
      <c r="B114" s="29" t="s">
        <v>269</v>
      </c>
      <c r="C114" s="30">
        <v>39924</v>
      </c>
      <c r="D114" s="31">
        <v>2009</v>
      </c>
      <c r="E114" s="31">
        <v>4.5347489999999997</v>
      </c>
      <c r="F114" s="32">
        <v>441385000</v>
      </c>
      <c r="G114" s="29" t="s">
        <v>1</v>
      </c>
      <c r="H114" s="29" t="s">
        <v>45</v>
      </c>
    </row>
    <row r="115" spans="1:8" x14ac:dyDescent="0.25">
      <c r="A115" s="29" t="s">
        <v>270</v>
      </c>
      <c r="B115" s="29" t="s">
        <v>271</v>
      </c>
      <c r="C115" s="30">
        <v>39924</v>
      </c>
      <c r="D115" s="31">
        <v>2009</v>
      </c>
      <c r="E115" s="31">
        <v>4.5585509999999996</v>
      </c>
      <c r="F115" s="32">
        <v>38225000</v>
      </c>
      <c r="G115" s="29" t="s">
        <v>10</v>
      </c>
      <c r="H115" s="29" t="s">
        <v>45</v>
      </c>
    </row>
    <row r="116" spans="1:8" x14ac:dyDescent="0.25">
      <c r="A116" s="29" t="s">
        <v>272</v>
      </c>
      <c r="B116" s="29" t="s">
        <v>273</v>
      </c>
      <c r="C116" s="30">
        <v>39652</v>
      </c>
      <c r="D116" s="31">
        <v>2009</v>
      </c>
      <c r="E116" s="31">
        <v>4.1470500000000001</v>
      </c>
      <c r="F116" s="32">
        <v>70585000</v>
      </c>
      <c r="G116" s="29" t="s">
        <v>1</v>
      </c>
      <c r="H116" s="29" t="s">
        <v>45</v>
      </c>
    </row>
    <row r="117" spans="1:8" x14ac:dyDescent="0.25">
      <c r="A117" s="29" t="s">
        <v>274</v>
      </c>
      <c r="B117" s="29" t="s">
        <v>275</v>
      </c>
      <c r="C117" s="30">
        <v>40022</v>
      </c>
      <c r="D117" s="31">
        <v>2010</v>
      </c>
      <c r="E117" s="31">
        <v>4.4300670000000002</v>
      </c>
      <c r="F117" s="32">
        <v>298800000</v>
      </c>
      <c r="G117" s="29" t="s">
        <v>1</v>
      </c>
      <c r="H117" s="29" t="s">
        <v>45</v>
      </c>
    </row>
    <row r="118" spans="1:8" x14ac:dyDescent="0.25">
      <c r="A118" s="29" t="s">
        <v>276</v>
      </c>
      <c r="B118" s="29" t="s">
        <v>277</v>
      </c>
      <c r="C118" s="30">
        <v>40022</v>
      </c>
      <c r="D118" s="31">
        <v>2010</v>
      </c>
      <c r="E118" s="31">
        <v>4.2748569999999999</v>
      </c>
      <c r="F118" s="32">
        <v>401410000</v>
      </c>
      <c r="G118" s="29" t="s">
        <v>10</v>
      </c>
      <c r="H118" s="29" t="s">
        <v>45</v>
      </c>
    </row>
    <row r="119" spans="1:8" x14ac:dyDescent="0.25">
      <c r="A119" s="29" t="s">
        <v>278</v>
      </c>
      <c r="B119" s="29" t="s">
        <v>279</v>
      </c>
      <c r="C119" s="30">
        <v>40114</v>
      </c>
      <c r="D119" s="31">
        <v>2010</v>
      </c>
      <c r="E119" s="31">
        <v>4.2309109999999999</v>
      </c>
      <c r="F119" s="32">
        <v>229970000</v>
      </c>
      <c r="G119" s="29" t="s">
        <v>1</v>
      </c>
      <c r="H119" s="29" t="s">
        <v>45</v>
      </c>
    </row>
    <row r="120" spans="1:8" ht="30" x14ac:dyDescent="0.25">
      <c r="A120" s="29" t="s">
        <v>280</v>
      </c>
      <c r="B120" s="29" t="s">
        <v>281</v>
      </c>
      <c r="C120" s="30">
        <v>40108</v>
      </c>
      <c r="D120" s="31">
        <v>2010</v>
      </c>
      <c r="E120" s="31">
        <v>3.5206569999999999</v>
      </c>
      <c r="F120" s="32">
        <v>503365000</v>
      </c>
      <c r="G120" s="29" t="s">
        <v>10</v>
      </c>
      <c r="H120" s="29" t="s">
        <v>45</v>
      </c>
    </row>
    <row r="121" spans="1:8" x14ac:dyDescent="0.25">
      <c r="A121" s="29" t="s">
        <v>282</v>
      </c>
      <c r="B121" s="29" t="s">
        <v>283</v>
      </c>
      <c r="C121" s="30">
        <v>40205</v>
      </c>
      <c r="D121" s="31">
        <v>2010</v>
      </c>
      <c r="E121" s="31">
        <v>4.0953480000000004</v>
      </c>
      <c r="F121" s="32">
        <v>487950000</v>
      </c>
      <c r="G121" s="29" t="s">
        <v>1</v>
      </c>
      <c r="H121" s="29" t="s">
        <v>45</v>
      </c>
    </row>
    <row r="122" spans="1:8" ht="30" x14ac:dyDescent="0.25">
      <c r="A122" s="29" t="s">
        <v>284</v>
      </c>
      <c r="B122" s="29" t="s">
        <v>285</v>
      </c>
      <c r="C122" s="30">
        <v>40330</v>
      </c>
      <c r="D122" s="31">
        <v>2010</v>
      </c>
      <c r="E122" s="31">
        <v>3.217314</v>
      </c>
      <c r="F122" s="32">
        <v>1156045000</v>
      </c>
      <c r="G122" s="29" t="s">
        <v>10</v>
      </c>
      <c r="H122" s="29" t="s">
        <v>45</v>
      </c>
    </row>
    <row r="123" spans="1:8" x14ac:dyDescent="0.25">
      <c r="A123" s="29" t="s">
        <v>286</v>
      </c>
      <c r="B123" s="29" t="s">
        <v>287</v>
      </c>
      <c r="C123" s="30">
        <v>40022</v>
      </c>
      <c r="D123" s="31">
        <v>2010</v>
      </c>
      <c r="E123" s="31">
        <v>3.0034580000000002</v>
      </c>
      <c r="F123" s="32">
        <v>64905000</v>
      </c>
      <c r="G123" s="29" t="s">
        <v>1</v>
      </c>
      <c r="H123" s="29" t="s">
        <v>45</v>
      </c>
    </row>
    <row r="124" spans="1:8" ht="30" x14ac:dyDescent="0.25">
      <c r="A124" s="29" t="s">
        <v>288</v>
      </c>
      <c r="B124" s="29" t="s">
        <v>289</v>
      </c>
      <c r="C124" s="30">
        <v>40513</v>
      </c>
      <c r="D124" s="31">
        <v>2011</v>
      </c>
      <c r="E124" s="31">
        <v>0</v>
      </c>
      <c r="F124" s="32">
        <v>0</v>
      </c>
      <c r="G124" s="29" t="s">
        <v>1</v>
      </c>
      <c r="H124" s="29" t="s">
        <v>42</v>
      </c>
    </row>
    <row r="125" spans="1:8" x14ac:dyDescent="0.25">
      <c r="A125" s="29" t="s">
        <v>290</v>
      </c>
      <c r="B125" s="29" t="s">
        <v>291</v>
      </c>
      <c r="C125" s="30">
        <v>40400</v>
      </c>
      <c r="D125" s="31">
        <v>2011</v>
      </c>
      <c r="E125" s="31">
        <v>4.2063198999999996</v>
      </c>
      <c r="F125" s="32">
        <v>347295000</v>
      </c>
      <c r="G125" s="29" t="s">
        <v>1</v>
      </c>
      <c r="H125" s="29" t="s">
        <v>45</v>
      </c>
    </row>
    <row r="126" spans="1:8" x14ac:dyDescent="0.25">
      <c r="A126" s="29" t="s">
        <v>292</v>
      </c>
      <c r="B126" s="29" t="s">
        <v>293</v>
      </c>
      <c r="C126" s="30">
        <v>40576</v>
      </c>
      <c r="D126" s="31">
        <v>2011</v>
      </c>
      <c r="E126" s="31">
        <v>4.9756738</v>
      </c>
      <c r="F126" s="32">
        <v>361950000</v>
      </c>
      <c r="G126" s="29" t="s">
        <v>1</v>
      </c>
      <c r="H126" s="29" t="s">
        <v>45</v>
      </c>
    </row>
    <row r="127" spans="1:8" x14ac:dyDescent="0.25">
      <c r="A127" s="29" t="s">
        <v>294</v>
      </c>
      <c r="B127" s="29" t="s">
        <v>295</v>
      </c>
      <c r="C127" s="30">
        <v>40400</v>
      </c>
      <c r="D127" s="31">
        <v>2011</v>
      </c>
      <c r="E127" s="31">
        <v>2.9772590000000001</v>
      </c>
      <c r="F127" s="32">
        <v>118215000</v>
      </c>
      <c r="G127" s="29" t="s">
        <v>1</v>
      </c>
      <c r="H127" s="29" t="s">
        <v>45</v>
      </c>
    </row>
    <row r="128" spans="1:8" x14ac:dyDescent="0.25">
      <c r="A128" s="29" t="s">
        <v>296</v>
      </c>
      <c r="B128" s="29" t="s">
        <v>297</v>
      </c>
      <c r="C128" s="30">
        <v>40576</v>
      </c>
      <c r="D128" s="31">
        <v>2011</v>
      </c>
      <c r="E128" s="31">
        <v>3.0254311</v>
      </c>
      <c r="F128" s="32">
        <v>90375000</v>
      </c>
      <c r="G128" s="29" t="s">
        <v>1</v>
      </c>
      <c r="H128" s="29" t="s">
        <v>45</v>
      </c>
    </row>
    <row r="129" spans="1:8" x14ac:dyDescent="0.25">
      <c r="A129" s="29" t="s">
        <v>298</v>
      </c>
      <c r="B129" s="29" t="s">
        <v>299</v>
      </c>
      <c r="C129" s="30">
        <v>40756</v>
      </c>
      <c r="D129" s="31">
        <v>2012</v>
      </c>
      <c r="E129" s="31">
        <v>4.0449254000000003</v>
      </c>
      <c r="F129" s="32">
        <v>390845000</v>
      </c>
      <c r="G129" s="29" t="s">
        <v>1</v>
      </c>
      <c r="H129" s="29" t="s">
        <v>45</v>
      </c>
    </row>
    <row r="130" spans="1:8" x14ac:dyDescent="0.25">
      <c r="A130" s="29" t="s">
        <v>300</v>
      </c>
      <c r="B130" s="29" t="s">
        <v>301</v>
      </c>
      <c r="C130" s="30">
        <v>40756</v>
      </c>
      <c r="D130" s="31">
        <v>2012</v>
      </c>
      <c r="E130" s="31">
        <v>4.2532725999999998</v>
      </c>
      <c r="F130" s="32">
        <v>238375000</v>
      </c>
      <c r="G130" s="29" t="s">
        <v>10</v>
      </c>
      <c r="H130" s="29" t="s">
        <v>45</v>
      </c>
    </row>
    <row r="131" spans="1:8" x14ac:dyDescent="0.25">
      <c r="A131" s="29" t="s">
        <v>302</v>
      </c>
      <c r="B131" s="29" t="s">
        <v>303</v>
      </c>
      <c r="C131" s="30">
        <v>40758</v>
      </c>
      <c r="D131" s="31">
        <v>2012</v>
      </c>
      <c r="E131" s="31">
        <v>2.6098357999999999</v>
      </c>
      <c r="F131" s="32">
        <v>89350000</v>
      </c>
      <c r="G131" s="29" t="s">
        <v>10</v>
      </c>
      <c r="H131" s="29" t="s">
        <v>45</v>
      </c>
    </row>
    <row r="132" spans="1:8" ht="30" x14ac:dyDescent="0.25">
      <c r="A132" s="29" t="s">
        <v>304</v>
      </c>
      <c r="B132" s="29" t="s">
        <v>305</v>
      </c>
      <c r="C132" s="30">
        <v>40847</v>
      </c>
      <c r="D132" s="31">
        <v>2012</v>
      </c>
      <c r="E132" s="31">
        <v>4.3110094999999999</v>
      </c>
      <c r="F132" s="32">
        <v>518775000</v>
      </c>
      <c r="G132" s="29" t="s">
        <v>3</v>
      </c>
      <c r="H132" s="29" t="s">
        <v>45</v>
      </c>
    </row>
    <row r="133" spans="1:8" x14ac:dyDescent="0.25">
      <c r="A133" s="29" t="s">
        <v>306</v>
      </c>
      <c r="B133" s="29" t="s">
        <v>307</v>
      </c>
      <c r="C133" s="30">
        <v>40977</v>
      </c>
      <c r="D133" s="31">
        <v>2012</v>
      </c>
      <c r="E133" s="31">
        <v>3.3467489000000001</v>
      </c>
      <c r="F133" s="32">
        <v>362560000</v>
      </c>
      <c r="G133" s="29" t="s">
        <v>1</v>
      </c>
      <c r="H133" s="29" t="s">
        <v>45</v>
      </c>
    </row>
    <row r="134" spans="1:8" x14ac:dyDescent="0.25">
      <c r="A134" s="29" t="s">
        <v>308</v>
      </c>
      <c r="B134" s="29" t="s">
        <v>309</v>
      </c>
      <c r="C134" s="30">
        <v>40977</v>
      </c>
      <c r="D134" s="31">
        <v>2012</v>
      </c>
      <c r="E134" s="31">
        <v>3.5154043000000001</v>
      </c>
      <c r="F134" s="32">
        <v>201065000</v>
      </c>
      <c r="G134" s="29" t="s">
        <v>10</v>
      </c>
      <c r="H134" s="29" t="s">
        <v>45</v>
      </c>
    </row>
    <row r="135" spans="1:8" ht="45" x14ac:dyDescent="0.25">
      <c r="A135" s="29" t="s">
        <v>310</v>
      </c>
      <c r="B135" s="29" t="s">
        <v>311</v>
      </c>
      <c r="C135" s="30">
        <v>41066</v>
      </c>
      <c r="D135" s="31">
        <v>2012</v>
      </c>
      <c r="E135" s="31">
        <v>2.2346629999999998</v>
      </c>
      <c r="F135" s="32">
        <v>500400000</v>
      </c>
      <c r="G135" s="29" t="s">
        <v>312</v>
      </c>
      <c r="H135" s="29" t="s">
        <v>45</v>
      </c>
    </row>
    <row r="136" spans="1:8" x14ac:dyDescent="0.25">
      <c r="A136" s="29" t="s">
        <v>313</v>
      </c>
      <c r="B136" s="29" t="s">
        <v>314</v>
      </c>
      <c r="C136" s="30">
        <v>40756</v>
      </c>
      <c r="D136" s="31">
        <v>2012</v>
      </c>
      <c r="E136" s="31">
        <v>0.67582900000000001</v>
      </c>
      <c r="F136" s="32">
        <v>27740000</v>
      </c>
      <c r="G136" s="29" t="s">
        <v>1</v>
      </c>
      <c r="H136" s="29" t="s">
        <v>45</v>
      </c>
    </row>
    <row r="137" spans="1:8" x14ac:dyDescent="0.25">
      <c r="A137" s="29" t="s">
        <v>315</v>
      </c>
      <c r="B137" s="29" t="s">
        <v>316</v>
      </c>
      <c r="C137" s="30">
        <v>41123</v>
      </c>
      <c r="D137" s="31">
        <v>2013</v>
      </c>
      <c r="E137" s="31">
        <v>3.2786192000000001</v>
      </c>
      <c r="F137" s="32">
        <v>273460000</v>
      </c>
      <c r="G137" s="29" t="s">
        <v>1</v>
      </c>
      <c r="H137" s="29" t="s">
        <v>45</v>
      </c>
    </row>
    <row r="138" spans="1:8" x14ac:dyDescent="0.25">
      <c r="A138" s="29" t="s">
        <v>317</v>
      </c>
      <c r="B138" s="29" t="s">
        <v>318</v>
      </c>
      <c r="C138" s="30">
        <v>41123</v>
      </c>
      <c r="D138" s="31">
        <v>2013</v>
      </c>
      <c r="E138" s="31">
        <v>3.4591281999999999</v>
      </c>
      <c r="F138" s="32">
        <v>173840000</v>
      </c>
      <c r="G138" s="29" t="s">
        <v>10</v>
      </c>
      <c r="H138" s="29" t="s">
        <v>45</v>
      </c>
    </row>
    <row r="139" spans="1:8" x14ac:dyDescent="0.25">
      <c r="A139" s="29" t="s">
        <v>319</v>
      </c>
      <c r="B139" s="29" t="s">
        <v>320</v>
      </c>
      <c r="C139" s="30">
        <v>41123</v>
      </c>
      <c r="D139" s="31">
        <v>2013</v>
      </c>
      <c r="E139" s="31">
        <v>2.9598415</v>
      </c>
      <c r="F139" s="32">
        <v>31510000</v>
      </c>
      <c r="G139" s="29" t="s">
        <v>10</v>
      </c>
      <c r="H139" s="29" t="s">
        <v>45</v>
      </c>
    </row>
    <row r="140" spans="1:8" ht="30" x14ac:dyDescent="0.25">
      <c r="A140" s="29" t="s">
        <v>321</v>
      </c>
      <c r="B140" s="29" t="s">
        <v>322</v>
      </c>
      <c r="C140" s="30">
        <v>41897</v>
      </c>
      <c r="D140" s="31">
        <v>2015</v>
      </c>
      <c r="E140" s="31">
        <v>2.99</v>
      </c>
      <c r="F140" s="32">
        <v>10000000</v>
      </c>
      <c r="G140" s="29" t="s">
        <v>5</v>
      </c>
      <c r="H140" s="29" t="s">
        <v>45</v>
      </c>
    </row>
    <row r="141" spans="1:8" ht="30" x14ac:dyDescent="0.25">
      <c r="A141" s="29" t="s">
        <v>323</v>
      </c>
      <c r="B141" s="29" t="s">
        <v>324</v>
      </c>
      <c r="C141" s="30">
        <v>42019</v>
      </c>
      <c r="D141" s="31">
        <v>2015</v>
      </c>
      <c r="E141" s="31">
        <v>2.99</v>
      </c>
      <c r="F141" s="32">
        <v>45066000</v>
      </c>
      <c r="G141" s="29" t="s">
        <v>5</v>
      </c>
      <c r="H141" s="29" t="s">
        <v>45</v>
      </c>
    </row>
    <row r="142" spans="1:8" ht="30" x14ac:dyDescent="0.25">
      <c r="A142" s="29" t="s">
        <v>325</v>
      </c>
      <c r="B142" s="29" t="s">
        <v>326</v>
      </c>
      <c r="C142" s="30">
        <v>42052</v>
      </c>
      <c r="D142" s="31">
        <v>2015</v>
      </c>
      <c r="E142" s="31">
        <v>2.99</v>
      </c>
      <c r="F142" s="32">
        <v>45066000</v>
      </c>
      <c r="G142" s="29" t="s">
        <v>5</v>
      </c>
      <c r="H142" s="29" t="s">
        <v>45</v>
      </c>
    </row>
    <row r="143" spans="1:8" ht="30" x14ac:dyDescent="0.25">
      <c r="A143" s="29" t="s">
        <v>327</v>
      </c>
      <c r="B143" s="29" t="s">
        <v>328</v>
      </c>
      <c r="C143" s="30">
        <v>42079</v>
      </c>
      <c r="D143" s="31">
        <v>2015</v>
      </c>
      <c r="E143" s="31">
        <v>2.99</v>
      </c>
      <c r="F143" s="32">
        <v>45066000</v>
      </c>
      <c r="G143" s="29" t="s">
        <v>5</v>
      </c>
      <c r="H143" s="29" t="s">
        <v>45</v>
      </c>
    </row>
    <row r="144" spans="1:8" ht="30" x14ac:dyDescent="0.25">
      <c r="A144" s="29" t="s">
        <v>329</v>
      </c>
      <c r="B144" s="29" t="s">
        <v>330</v>
      </c>
      <c r="C144" s="30">
        <v>42170</v>
      </c>
      <c r="D144" s="31">
        <v>2015</v>
      </c>
      <c r="E144" s="31">
        <v>2.99</v>
      </c>
      <c r="F144" s="32">
        <v>50001364</v>
      </c>
      <c r="G144" s="29" t="s">
        <v>5</v>
      </c>
      <c r="H144" s="29" t="s">
        <v>45</v>
      </c>
    </row>
    <row r="145" spans="1:8" ht="30" x14ac:dyDescent="0.25">
      <c r="A145" s="29" t="s">
        <v>331</v>
      </c>
      <c r="B145" s="29" t="s">
        <v>332</v>
      </c>
      <c r="C145" s="30">
        <v>42522</v>
      </c>
      <c r="D145" s="31">
        <v>2016</v>
      </c>
      <c r="E145" s="31">
        <v>2.99</v>
      </c>
      <c r="F145" s="32">
        <v>104800636</v>
      </c>
      <c r="G145" s="29" t="s">
        <v>5</v>
      </c>
      <c r="H145" s="29" t="s">
        <v>45</v>
      </c>
    </row>
    <row r="146" spans="1:8" x14ac:dyDescent="0.25">
      <c r="A146" s="29" t="s">
        <v>333</v>
      </c>
      <c r="B146" s="29" t="s">
        <v>334</v>
      </c>
      <c r="C146" s="30">
        <v>41310</v>
      </c>
      <c r="D146" s="31">
        <v>2013</v>
      </c>
      <c r="E146" s="31">
        <v>2.9679416000000001</v>
      </c>
      <c r="F146" s="32">
        <v>235895000</v>
      </c>
      <c r="G146" s="29" t="s">
        <v>1</v>
      </c>
      <c r="H146" s="29" t="s">
        <v>45</v>
      </c>
    </row>
    <row r="147" spans="1:8" x14ac:dyDescent="0.25">
      <c r="A147" s="29" t="s">
        <v>335</v>
      </c>
      <c r="B147" s="29" t="s">
        <v>336</v>
      </c>
      <c r="C147" s="30">
        <v>41310</v>
      </c>
      <c r="D147" s="31">
        <v>2013</v>
      </c>
      <c r="E147" s="31">
        <v>3.2115147999999998</v>
      </c>
      <c r="F147" s="32">
        <v>337000000</v>
      </c>
      <c r="G147" s="29" t="s">
        <v>10</v>
      </c>
      <c r="H147" s="29" t="s">
        <v>45</v>
      </c>
    </row>
    <row r="148" spans="1:8" x14ac:dyDescent="0.25">
      <c r="A148" s="29" t="s">
        <v>337</v>
      </c>
      <c r="B148" s="29" t="s">
        <v>338</v>
      </c>
      <c r="C148" s="30">
        <v>41123</v>
      </c>
      <c r="D148" s="31">
        <v>2013</v>
      </c>
      <c r="E148" s="31">
        <v>0.85736500000000004</v>
      </c>
      <c r="F148" s="32">
        <v>40475000</v>
      </c>
      <c r="G148" s="29" t="s">
        <v>1</v>
      </c>
      <c r="H148" s="29" t="s">
        <v>45</v>
      </c>
    </row>
    <row r="149" spans="1:8" x14ac:dyDescent="0.25">
      <c r="A149" s="29" t="s">
        <v>339</v>
      </c>
      <c r="B149" s="29" t="s">
        <v>340</v>
      </c>
      <c r="C149" s="30">
        <v>41507</v>
      </c>
      <c r="D149" s="31">
        <v>2014</v>
      </c>
      <c r="E149" s="31">
        <v>4.2586786999999999</v>
      </c>
      <c r="F149" s="32">
        <v>535320000</v>
      </c>
      <c r="G149" s="29" t="s">
        <v>1</v>
      </c>
      <c r="H149" s="29" t="s">
        <v>45</v>
      </c>
    </row>
    <row r="150" spans="1:8" x14ac:dyDescent="0.25">
      <c r="A150" s="29" t="s">
        <v>341</v>
      </c>
      <c r="B150" s="29" t="s">
        <v>342</v>
      </c>
      <c r="C150" s="30">
        <v>41507</v>
      </c>
      <c r="D150" s="31">
        <v>2014</v>
      </c>
      <c r="E150" s="31">
        <v>4.1950240000000001</v>
      </c>
      <c r="F150" s="32">
        <v>276470000</v>
      </c>
      <c r="G150" s="29" t="s">
        <v>10</v>
      </c>
      <c r="H150" s="29" t="s">
        <v>45</v>
      </c>
    </row>
    <row r="151" spans="1:8" ht="45" x14ac:dyDescent="0.25">
      <c r="A151" s="29" t="s">
        <v>343</v>
      </c>
      <c r="B151" s="29" t="s">
        <v>344</v>
      </c>
      <c r="C151" s="30">
        <v>41547</v>
      </c>
      <c r="D151" s="31">
        <v>2014</v>
      </c>
      <c r="E151" s="31">
        <v>2.8311703000000001</v>
      </c>
      <c r="F151" s="32">
        <v>285915000</v>
      </c>
      <c r="G151" s="29" t="s">
        <v>312</v>
      </c>
      <c r="H151" s="29" t="s">
        <v>45</v>
      </c>
    </row>
    <row r="152" spans="1:8" x14ac:dyDescent="0.25">
      <c r="A152" s="29" t="s">
        <v>345</v>
      </c>
      <c r="B152" s="29" t="s">
        <v>346</v>
      </c>
      <c r="C152" s="30">
        <v>41675</v>
      </c>
      <c r="D152" s="31">
        <v>2014</v>
      </c>
      <c r="E152" s="31">
        <v>4.0363134000000001</v>
      </c>
      <c r="F152" s="32">
        <v>344940000</v>
      </c>
      <c r="G152" s="29" t="s">
        <v>1</v>
      </c>
      <c r="H152" s="29" t="s">
        <v>45</v>
      </c>
    </row>
    <row r="153" spans="1:8" x14ac:dyDescent="0.25">
      <c r="A153" s="29" t="s">
        <v>347</v>
      </c>
      <c r="B153" s="29" t="s">
        <v>348</v>
      </c>
      <c r="C153" s="30">
        <v>41675</v>
      </c>
      <c r="D153" s="31">
        <v>2014</v>
      </c>
      <c r="E153" s="31">
        <v>3.8498611999999999</v>
      </c>
      <c r="F153" s="32">
        <v>265710000</v>
      </c>
      <c r="G153" s="29" t="s">
        <v>10</v>
      </c>
      <c r="H153" s="29" t="s">
        <v>45</v>
      </c>
    </row>
    <row r="154" spans="1:8" x14ac:dyDescent="0.25">
      <c r="A154" s="29" t="s">
        <v>349</v>
      </c>
      <c r="B154" s="29" t="s">
        <v>350</v>
      </c>
      <c r="C154" s="30">
        <v>41507</v>
      </c>
      <c r="D154" s="31">
        <v>2014</v>
      </c>
      <c r="E154" s="31">
        <v>0.96416389999999996</v>
      </c>
      <c r="F154" s="32">
        <v>55545000</v>
      </c>
      <c r="G154" s="29" t="s">
        <v>1</v>
      </c>
      <c r="H154" s="29" t="s">
        <v>45</v>
      </c>
    </row>
    <row r="155" spans="1:8" x14ac:dyDescent="0.25">
      <c r="A155" s="29" t="s">
        <v>351</v>
      </c>
      <c r="B155" s="29" t="s">
        <v>352</v>
      </c>
      <c r="C155" s="30">
        <v>41675</v>
      </c>
      <c r="D155" s="31">
        <v>2014</v>
      </c>
      <c r="E155" s="31">
        <v>2.0537116000000002</v>
      </c>
      <c r="F155" s="32">
        <v>87880000</v>
      </c>
      <c r="G155" s="29" t="s">
        <v>1</v>
      </c>
      <c r="H155" s="29" t="s">
        <v>45</v>
      </c>
    </row>
    <row r="156" spans="1:8" x14ac:dyDescent="0.25">
      <c r="A156" s="29" t="s">
        <v>353</v>
      </c>
      <c r="B156" s="29" t="s">
        <v>354</v>
      </c>
      <c r="C156" s="30">
        <v>41829</v>
      </c>
      <c r="D156" s="31">
        <v>2015</v>
      </c>
      <c r="E156" s="31">
        <v>3.8646845000000001</v>
      </c>
      <c r="F156" s="32">
        <v>205380000</v>
      </c>
      <c r="G156" s="29" t="s">
        <v>1</v>
      </c>
      <c r="H156" s="29" t="s">
        <v>45</v>
      </c>
    </row>
    <row r="157" spans="1:8" x14ac:dyDescent="0.25">
      <c r="A157" s="29" t="s">
        <v>355</v>
      </c>
      <c r="B157" s="29" t="s">
        <v>356</v>
      </c>
      <c r="C157" s="30">
        <v>41829</v>
      </c>
      <c r="D157" s="31">
        <v>2015</v>
      </c>
      <c r="E157" s="31">
        <v>3.1665874000000001</v>
      </c>
      <c r="F157" s="32">
        <v>22580000</v>
      </c>
      <c r="G157" s="29" t="s">
        <v>1</v>
      </c>
      <c r="H157" s="29" t="s">
        <v>45</v>
      </c>
    </row>
    <row r="158" spans="1:8" x14ac:dyDescent="0.25">
      <c r="A158" s="29" t="s">
        <v>357</v>
      </c>
      <c r="B158" s="29" t="s">
        <v>358</v>
      </c>
      <c r="C158" s="30">
        <v>42039</v>
      </c>
      <c r="D158" s="31">
        <v>2015</v>
      </c>
      <c r="E158" s="31">
        <v>3.3662299</v>
      </c>
      <c r="F158" s="32">
        <v>281750000</v>
      </c>
      <c r="G158" s="29" t="s">
        <v>1</v>
      </c>
      <c r="H158" s="29" t="s">
        <v>45</v>
      </c>
    </row>
    <row r="159" spans="1:8" x14ac:dyDescent="0.25">
      <c r="A159" s="29" t="s">
        <v>359</v>
      </c>
      <c r="B159" s="29" t="s">
        <v>360</v>
      </c>
      <c r="C159" s="30">
        <v>42039</v>
      </c>
      <c r="D159" s="31">
        <v>2015</v>
      </c>
      <c r="E159" s="31">
        <v>3.2649167000000001</v>
      </c>
      <c r="F159" s="32">
        <v>199920000</v>
      </c>
      <c r="G159" s="29" t="s">
        <v>10</v>
      </c>
      <c r="H159" s="29" t="s">
        <v>45</v>
      </c>
    </row>
    <row r="160" spans="1:8" x14ac:dyDescent="0.25">
      <c r="A160" s="29" t="s">
        <v>361</v>
      </c>
      <c r="B160" s="29" t="s">
        <v>362</v>
      </c>
      <c r="C160" s="30">
        <v>41829</v>
      </c>
      <c r="D160" s="31">
        <v>2015</v>
      </c>
      <c r="E160" s="31">
        <v>2.5579602000000001</v>
      </c>
      <c r="F160" s="32">
        <v>85920000</v>
      </c>
      <c r="G160" s="29" t="s">
        <v>1</v>
      </c>
      <c r="H160" s="29" t="s">
        <v>45</v>
      </c>
    </row>
    <row r="161" spans="1:8" x14ac:dyDescent="0.25">
      <c r="A161" s="29" t="s">
        <v>363</v>
      </c>
      <c r="B161" s="29" t="s">
        <v>364</v>
      </c>
      <c r="C161" s="30">
        <v>42039</v>
      </c>
      <c r="D161" s="31">
        <v>2015</v>
      </c>
      <c r="E161" s="31">
        <v>1.5819977000000001</v>
      </c>
      <c r="F161" s="32">
        <v>58120000</v>
      </c>
      <c r="G161" s="29" t="s">
        <v>1</v>
      </c>
      <c r="H161" s="29" t="s">
        <v>45</v>
      </c>
    </row>
    <row r="162" spans="1:8" x14ac:dyDescent="0.25">
      <c r="A162" s="29" t="s">
        <v>365</v>
      </c>
      <c r="B162" s="29" t="s">
        <v>366</v>
      </c>
      <c r="C162" s="30">
        <v>42285</v>
      </c>
      <c r="D162" s="31">
        <v>2016</v>
      </c>
      <c r="E162" s="31">
        <v>3.6018162999999999</v>
      </c>
      <c r="F162" s="32">
        <v>443830000</v>
      </c>
      <c r="G162" s="29" t="s">
        <v>1</v>
      </c>
      <c r="H162" s="29" t="s">
        <v>45</v>
      </c>
    </row>
    <row r="163" spans="1:8" x14ac:dyDescent="0.25">
      <c r="A163" s="29" t="s">
        <v>367</v>
      </c>
      <c r="B163" s="29" t="s">
        <v>368</v>
      </c>
      <c r="C163" s="30">
        <v>42285</v>
      </c>
      <c r="D163" s="31">
        <v>2016</v>
      </c>
      <c r="E163" s="31">
        <v>2.8254476999999998</v>
      </c>
      <c r="F163" s="32">
        <v>51085000</v>
      </c>
      <c r="G163" s="29" t="s">
        <v>1</v>
      </c>
      <c r="H163" s="29" t="s">
        <v>45</v>
      </c>
    </row>
    <row r="164" spans="1:8" x14ac:dyDescent="0.25">
      <c r="A164" s="29" t="s">
        <v>369</v>
      </c>
      <c r="B164" s="29" t="s">
        <v>370</v>
      </c>
      <c r="C164" s="30">
        <v>42285</v>
      </c>
      <c r="D164" s="31">
        <v>2016</v>
      </c>
      <c r="E164" s="31">
        <v>3.4915262999999999</v>
      </c>
      <c r="F164" s="32">
        <v>188020000</v>
      </c>
      <c r="G164" s="29" t="s">
        <v>10</v>
      </c>
      <c r="H164" s="29" t="s">
        <v>45</v>
      </c>
    </row>
    <row r="165" spans="1:8" x14ac:dyDescent="0.25">
      <c r="A165" s="29" t="s">
        <v>371</v>
      </c>
      <c r="B165" s="29" t="s">
        <v>372</v>
      </c>
      <c r="C165" s="30">
        <v>42416</v>
      </c>
      <c r="D165" s="31">
        <v>2016</v>
      </c>
      <c r="E165" s="31">
        <v>3.2183470999999999</v>
      </c>
      <c r="F165" s="32">
        <v>319170000</v>
      </c>
      <c r="G165" s="29" t="s">
        <v>1</v>
      </c>
      <c r="H165" s="29" t="s">
        <v>45</v>
      </c>
    </row>
    <row r="166" spans="1:8" x14ac:dyDescent="0.25">
      <c r="A166" s="29" t="s">
        <v>373</v>
      </c>
      <c r="B166" s="29" t="s">
        <v>374</v>
      </c>
      <c r="C166" s="30">
        <v>42416</v>
      </c>
      <c r="D166" s="31">
        <v>2016</v>
      </c>
      <c r="E166" s="31">
        <v>3.2202595999999999</v>
      </c>
      <c r="F166" s="32">
        <v>199065000</v>
      </c>
      <c r="G166" s="29" t="s">
        <v>10</v>
      </c>
      <c r="H166" s="29" t="s">
        <v>45</v>
      </c>
    </row>
    <row r="167" spans="1:8" x14ac:dyDescent="0.25">
      <c r="A167" s="29" t="s">
        <v>375</v>
      </c>
      <c r="B167" s="29" t="s">
        <v>376</v>
      </c>
      <c r="C167" s="30">
        <v>42285</v>
      </c>
      <c r="D167" s="31">
        <v>2016</v>
      </c>
      <c r="E167" s="31">
        <v>1.5269866000000001</v>
      </c>
      <c r="F167" s="32">
        <v>60565000</v>
      </c>
      <c r="G167" s="29" t="s">
        <v>1</v>
      </c>
      <c r="H167" s="29" t="s">
        <v>45</v>
      </c>
    </row>
    <row r="168" spans="1:8" x14ac:dyDescent="0.25">
      <c r="A168" s="29" t="s">
        <v>377</v>
      </c>
      <c r="B168" s="29" t="s">
        <v>378</v>
      </c>
      <c r="C168" s="30">
        <v>36342</v>
      </c>
      <c r="D168" s="31">
        <v>2000</v>
      </c>
      <c r="E168" s="31">
        <v>4.7022060000000003</v>
      </c>
      <c r="F168" s="32">
        <v>80570000</v>
      </c>
      <c r="G168" s="29" t="s">
        <v>1</v>
      </c>
      <c r="H168" s="29" t="s">
        <v>42</v>
      </c>
    </row>
    <row r="169" spans="1:8" x14ac:dyDescent="0.25">
      <c r="A169" s="29" t="s">
        <v>379</v>
      </c>
      <c r="B169" s="29" t="s">
        <v>380</v>
      </c>
      <c r="C169" s="30">
        <v>36342</v>
      </c>
      <c r="D169" s="31">
        <v>2000</v>
      </c>
      <c r="E169" s="31">
        <v>4.7457940000000001</v>
      </c>
      <c r="F169" s="32">
        <v>18740000</v>
      </c>
      <c r="G169" s="29" t="s">
        <v>10</v>
      </c>
      <c r="H169" s="29" t="s">
        <v>42</v>
      </c>
    </row>
    <row r="170" spans="1:8" x14ac:dyDescent="0.25">
      <c r="A170" s="29" t="s">
        <v>381</v>
      </c>
      <c r="B170" s="29" t="s">
        <v>382</v>
      </c>
      <c r="C170" s="30">
        <v>37043</v>
      </c>
      <c r="D170" s="31">
        <v>2001</v>
      </c>
      <c r="E170" s="31">
        <v>4.0472320000000002</v>
      </c>
      <c r="F170" s="32">
        <v>88850000</v>
      </c>
      <c r="G170" s="29" t="s">
        <v>1</v>
      </c>
      <c r="H170" s="29" t="s">
        <v>42</v>
      </c>
    </row>
    <row r="171" spans="1:8" x14ac:dyDescent="0.25">
      <c r="A171" s="29" t="s">
        <v>381</v>
      </c>
      <c r="B171" s="29" t="s">
        <v>382</v>
      </c>
      <c r="C171" s="30">
        <v>37043</v>
      </c>
      <c r="D171" s="31">
        <v>2001</v>
      </c>
      <c r="E171" s="31">
        <v>4.0472320000000002</v>
      </c>
      <c r="F171" s="32">
        <v>316790000</v>
      </c>
      <c r="G171" s="29" t="s">
        <v>1</v>
      </c>
      <c r="H171" s="29" t="s">
        <v>42</v>
      </c>
    </row>
    <row r="172" spans="1:8" x14ac:dyDescent="0.25">
      <c r="A172" s="29" t="s">
        <v>383</v>
      </c>
      <c r="B172" s="29" t="s">
        <v>384</v>
      </c>
      <c r="C172" s="30">
        <v>37043</v>
      </c>
      <c r="D172" s="31">
        <v>2001</v>
      </c>
      <c r="E172" s="31">
        <v>4.041925</v>
      </c>
      <c r="F172" s="32">
        <v>119640000</v>
      </c>
      <c r="G172" s="29" t="s">
        <v>10</v>
      </c>
      <c r="H172" s="29" t="s">
        <v>42</v>
      </c>
    </row>
    <row r="173" spans="1:8" x14ac:dyDescent="0.25">
      <c r="A173" s="29" t="s">
        <v>385</v>
      </c>
      <c r="B173" s="29" t="s">
        <v>386</v>
      </c>
      <c r="C173" s="30">
        <v>36875</v>
      </c>
      <c r="D173" s="31">
        <v>2001</v>
      </c>
      <c r="E173" s="31">
        <v>6.2617669999999999</v>
      </c>
      <c r="F173" s="32">
        <v>12050000</v>
      </c>
      <c r="G173" s="29" t="s">
        <v>1</v>
      </c>
      <c r="H173" s="29" t="s">
        <v>42</v>
      </c>
    </row>
    <row r="174" spans="1:8" x14ac:dyDescent="0.25">
      <c r="A174" s="29" t="s">
        <v>387</v>
      </c>
      <c r="B174" s="29" t="s">
        <v>388</v>
      </c>
      <c r="C174" s="30">
        <v>37422</v>
      </c>
      <c r="D174" s="31">
        <v>2002</v>
      </c>
      <c r="E174" s="31">
        <v>2.911924</v>
      </c>
      <c r="F174" s="32">
        <v>17835000</v>
      </c>
      <c r="G174" s="29" t="s">
        <v>1</v>
      </c>
      <c r="H174" s="29" t="s">
        <v>42</v>
      </c>
    </row>
    <row r="175" spans="1:8" x14ac:dyDescent="0.25">
      <c r="A175" s="29" t="s">
        <v>387</v>
      </c>
      <c r="B175" s="29" t="s">
        <v>388</v>
      </c>
      <c r="C175" s="30">
        <v>37422</v>
      </c>
      <c r="D175" s="31">
        <v>2002</v>
      </c>
      <c r="E175" s="31">
        <v>2.911924</v>
      </c>
      <c r="F175" s="32">
        <v>44560000</v>
      </c>
      <c r="G175" s="29" t="s">
        <v>1</v>
      </c>
      <c r="H175" s="29" t="s">
        <v>42</v>
      </c>
    </row>
    <row r="176" spans="1:8" x14ac:dyDescent="0.25">
      <c r="A176" s="29" t="s">
        <v>389</v>
      </c>
      <c r="B176" s="29" t="s">
        <v>390</v>
      </c>
      <c r="C176" s="30">
        <v>37422</v>
      </c>
      <c r="D176" s="31">
        <v>2002</v>
      </c>
      <c r="E176" s="31">
        <v>2.9211490000000002</v>
      </c>
      <c r="F176" s="32">
        <v>25580000</v>
      </c>
      <c r="G176" s="29" t="s">
        <v>10</v>
      </c>
      <c r="H176" s="29" t="s">
        <v>42</v>
      </c>
    </row>
    <row r="177" spans="1:8" x14ac:dyDescent="0.25">
      <c r="A177" s="29" t="s">
        <v>391</v>
      </c>
      <c r="B177" s="29" t="s">
        <v>392</v>
      </c>
      <c r="C177" s="30">
        <v>37530</v>
      </c>
      <c r="D177" s="31">
        <v>2003</v>
      </c>
      <c r="E177" s="31">
        <v>4.0491469999999996</v>
      </c>
      <c r="F177" s="32">
        <v>605875000</v>
      </c>
      <c r="G177" s="29" t="s">
        <v>1</v>
      </c>
      <c r="H177" s="29" t="s">
        <v>42</v>
      </c>
    </row>
    <row r="178" spans="1:8" x14ac:dyDescent="0.25">
      <c r="A178" s="29" t="s">
        <v>393</v>
      </c>
      <c r="B178" s="29" t="s">
        <v>394</v>
      </c>
      <c r="C178" s="30">
        <v>37594</v>
      </c>
      <c r="D178" s="31">
        <v>2003</v>
      </c>
      <c r="E178" s="31">
        <v>4.3270249999999999</v>
      </c>
      <c r="F178" s="32">
        <v>70325000</v>
      </c>
      <c r="G178" s="29" t="s">
        <v>10</v>
      </c>
      <c r="H178" s="29" t="s">
        <v>42</v>
      </c>
    </row>
    <row r="179" spans="1:8" x14ac:dyDescent="0.25">
      <c r="A179" s="29" t="s">
        <v>395</v>
      </c>
      <c r="B179" s="29" t="s">
        <v>396</v>
      </c>
      <c r="C179" s="30">
        <v>37768</v>
      </c>
      <c r="D179" s="31">
        <v>2003</v>
      </c>
      <c r="E179" s="31">
        <v>2.8068949999999999</v>
      </c>
      <c r="F179" s="32">
        <v>76960000</v>
      </c>
      <c r="G179" s="29" t="s">
        <v>1</v>
      </c>
      <c r="H179" s="29" t="s">
        <v>42</v>
      </c>
    </row>
    <row r="180" spans="1:8" x14ac:dyDescent="0.25">
      <c r="A180" s="29" t="s">
        <v>397</v>
      </c>
      <c r="B180" s="29" t="s">
        <v>398</v>
      </c>
      <c r="C180" s="30">
        <v>37917</v>
      </c>
      <c r="D180" s="31">
        <v>2004</v>
      </c>
      <c r="E180" s="31">
        <v>4.1552519999999999</v>
      </c>
      <c r="F180" s="32">
        <v>124140000</v>
      </c>
      <c r="G180" s="29" t="s">
        <v>1</v>
      </c>
      <c r="H180" s="29" t="s">
        <v>42</v>
      </c>
    </row>
    <row r="181" spans="1:8" x14ac:dyDescent="0.25">
      <c r="A181" s="29" t="s">
        <v>399</v>
      </c>
      <c r="B181" s="29" t="s">
        <v>400</v>
      </c>
      <c r="C181" s="30">
        <v>37917</v>
      </c>
      <c r="D181" s="31">
        <v>2004</v>
      </c>
      <c r="E181" s="31">
        <v>4.1623080000000003</v>
      </c>
      <c r="F181" s="32">
        <v>57045000</v>
      </c>
      <c r="G181" s="29" t="s">
        <v>10</v>
      </c>
      <c r="H181" s="29" t="s">
        <v>42</v>
      </c>
    </row>
    <row r="182" spans="1:8" x14ac:dyDescent="0.25">
      <c r="A182" s="29" t="s">
        <v>401</v>
      </c>
      <c r="B182" s="29" t="s">
        <v>402</v>
      </c>
      <c r="C182" s="30">
        <v>38055</v>
      </c>
      <c r="D182" s="31">
        <v>2004</v>
      </c>
      <c r="E182" s="31">
        <v>3.7811119999999998</v>
      </c>
      <c r="F182" s="32">
        <v>119015000</v>
      </c>
      <c r="G182" s="29" t="s">
        <v>1</v>
      </c>
      <c r="H182" s="29" t="s">
        <v>42</v>
      </c>
    </row>
    <row r="183" spans="1:8" x14ac:dyDescent="0.25">
      <c r="A183" s="29" t="s">
        <v>403</v>
      </c>
      <c r="B183" s="29" t="s">
        <v>404</v>
      </c>
      <c r="C183" s="30">
        <v>38055</v>
      </c>
      <c r="D183" s="31">
        <v>2004</v>
      </c>
      <c r="E183" s="31">
        <v>3.7891400000000002</v>
      </c>
      <c r="F183" s="32">
        <v>156475000</v>
      </c>
      <c r="G183" s="29" t="s">
        <v>10</v>
      </c>
      <c r="H183" s="29" t="s">
        <v>42</v>
      </c>
    </row>
    <row r="184" spans="1:8" x14ac:dyDescent="0.25">
      <c r="A184" s="29" t="s">
        <v>405</v>
      </c>
      <c r="B184" s="29" t="s">
        <v>406</v>
      </c>
      <c r="C184" s="30">
        <v>38475</v>
      </c>
      <c r="D184" s="31">
        <v>2005</v>
      </c>
      <c r="E184" s="31">
        <v>4.2113882</v>
      </c>
      <c r="F184" s="32">
        <v>343600000</v>
      </c>
      <c r="G184" s="29" t="s">
        <v>1</v>
      </c>
      <c r="H184" s="29" t="s">
        <v>42</v>
      </c>
    </row>
    <row r="185" spans="1:8" x14ac:dyDescent="0.25">
      <c r="A185" s="29" t="s">
        <v>407</v>
      </c>
      <c r="B185" s="29" t="s">
        <v>408</v>
      </c>
      <c r="C185" s="30">
        <v>38475</v>
      </c>
      <c r="D185" s="31">
        <v>2005</v>
      </c>
      <c r="E185" s="31">
        <v>4.0962394</v>
      </c>
      <c r="F185" s="32">
        <v>95800000</v>
      </c>
      <c r="G185" s="29" t="s">
        <v>10</v>
      </c>
      <c r="H185" s="29" t="s">
        <v>42</v>
      </c>
    </row>
    <row r="186" spans="1:8" x14ac:dyDescent="0.25">
      <c r="A186" s="29" t="s">
        <v>409</v>
      </c>
      <c r="B186" s="29" t="s">
        <v>410</v>
      </c>
      <c r="C186" s="30">
        <v>38559</v>
      </c>
      <c r="D186" s="31">
        <v>2006</v>
      </c>
      <c r="E186" s="31">
        <v>4.0382819999999997</v>
      </c>
      <c r="F186" s="32">
        <v>461170000</v>
      </c>
      <c r="G186" s="29" t="s">
        <v>1</v>
      </c>
      <c r="H186" s="29" t="s">
        <v>42</v>
      </c>
    </row>
    <row r="187" spans="1:8" x14ac:dyDescent="0.25">
      <c r="A187" s="29" t="s">
        <v>411</v>
      </c>
      <c r="B187" s="29" t="s">
        <v>412</v>
      </c>
      <c r="C187" s="30">
        <v>39035</v>
      </c>
      <c r="D187" s="31">
        <v>2007</v>
      </c>
      <c r="E187" s="31">
        <v>4.1322665000000001</v>
      </c>
      <c r="F187" s="32">
        <v>321050000</v>
      </c>
      <c r="G187" s="29" t="s">
        <v>1</v>
      </c>
      <c r="H187" s="29" t="s">
        <v>42</v>
      </c>
    </row>
    <row r="188" spans="1:8" x14ac:dyDescent="0.25">
      <c r="A188" s="29" t="s">
        <v>413</v>
      </c>
      <c r="B188" s="29" t="s">
        <v>414</v>
      </c>
      <c r="C188" s="30">
        <v>39035</v>
      </c>
      <c r="D188" s="31">
        <v>2007</v>
      </c>
      <c r="E188" s="31">
        <v>4.1301646999999999</v>
      </c>
      <c r="F188" s="32">
        <v>63810000</v>
      </c>
      <c r="G188" s="29" t="s">
        <v>10</v>
      </c>
      <c r="H188" s="29" t="s">
        <v>42</v>
      </c>
    </row>
    <row r="189" spans="1:8" x14ac:dyDescent="0.25">
      <c r="A189" s="29" t="s">
        <v>415</v>
      </c>
      <c r="B189" s="29" t="s">
        <v>416</v>
      </c>
      <c r="C189" s="30">
        <v>39232</v>
      </c>
      <c r="D189" s="31">
        <v>2007</v>
      </c>
      <c r="E189" s="31">
        <v>4.0205301999999996</v>
      </c>
      <c r="F189" s="32">
        <v>376810000</v>
      </c>
      <c r="G189" s="29" t="s">
        <v>1</v>
      </c>
      <c r="H189" s="29" t="s">
        <v>42</v>
      </c>
    </row>
    <row r="190" spans="1:8" x14ac:dyDescent="0.25">
      <c r="A190" s="29" t="s">
        <v>417</v>
      </c>
      <c r="B190" s="29" t="s">
        <v>418</v>
      </c>
      <c r="C190" s="30">
        <v>39232</v>
      </c>
      <c r="D190" s="31">
        <v>2007</v>
      </c>
      <c r="E190" s="31">
        <v>4.1021856999999997</v>
      </c>
      <c r="F190" s="32">
        <v>73030000</v>
      </c>
      <c r="G190" s="29" t="s">
        <v>10</v>
      </c>
      <c r="H190" s="29" t="s">
        <v>42</v>
      </c>
    </row>
    <row r="191" spans="1:8" x14ac:dyDescent="0.25">
      <c r="A191" s="29" t="s">
        <v>419</v>
      </c>
      <c r="B191" s="29" t="s">
        <v>420</v>
      </c>
      <c r="C191" s="30">
        <v>40002</v>
      </c>
      <c r="D191" s="31">
        <v>2010</v>
      </c>
      <c r="E191" s="31">
        <v>3.6953990000000001</v>
      </c>
      <c r="F191" s="32">
        <v>386380000</v>
      </c>
      <c r="G191" s="29" t="s">
        <v>1</v>
      </c>
      <c r="H191" s="29" t="s">
        <v>42</v>
      </c>
    </row>
    <row r="192" spans="1:8" x14ac:dyDescent="0.25">
      <c r="A192" s="29" t="s">
        <v>421</v>
      </c>
      <c r="B192" s="29" t="s">
        <v>422</v>
      </c>
      <c r="C192" s="30">
        <v>40114</v>
      </c>
      <c r="D192" s="31">
        <v>2010</v>
      </c>
      <c r="E192" s="31">
        <v>3.6726649999999998</v>
      </c>
      <c r="F192" s="32">
        <v>215500000</v>
      </c>
      <c r="G192" s="29" t="s">
        <v>1</v>
      </c>
      <c r="H192" s="29" t="s">
        <v>42</v>
      </c>
    </row>
    <row r="193" spans="1:8" x14ac:dyDescent="0.25">
      <c r="A193" s="29" t="s">
        <v>423</v>
      </c>
      <c r="B193" s="29" t="s">
        <v>424</v>
      </c>
      <c r="C193" s="30">
        <v>40114</v>
      </c>
      <c r="D193" s="31">
        <v>2010</v>
      </c>
      <c r="E193" s="31">
        <v>3.7157520000000002</v>
      </c>
      <c r="F193" s="32">
        <v>121235000</v>
      </c>
      <c r="G193" s="29" t="s">
        <v>10</v>
      </c>
      <c r="H193" s="29" t="s">
        <v>42</v>
      </c>
    </row>
    <row r="194" spans="1:8" x14ac:dyDescent="0.25">
      <c r="A194" s="29" t="s">
        <v>425</v>
      </c>
      <c r="B194" s="29" t="s">
        <v>426</v>
      </c>
      <c r="C194" s="30">
        <v>40400</v>
      </c>
      <c r="D194" s="31">
        <v>2011</v>
      </c>
      <c r="E194" s="31">
        <v>2.6355628000000002</v>
      </c>
      <c r="F194" s="32">
        <v>365605000</v>
      </c>
      <c r="G194" s="29" t="s">
        <v>1</v>
      </c>
      <c r="H194" s="29" t="s">
        <v>42</v>
      </c>
    </row>
    <row r="195" spans="1:8" x14ac:dyDescent="0.25">
      <c r="A195" s="29" t="s">
        <v>427</v>
      </c>
      <c r="B195" s="29" t="s">
        <v>428</v>
      </c>
      <c r="C195" s="30">
        <v>40449</v>
      </c>
      <c r="D195" s="31">
        <v>2011</v>
      </c>
      <c r="E195" s="31">
        <v>3.0345702999999999</v>
      </c>
      <c r="F195" s="32">
        <v>401435000</v>
      </c>
      <c r="G195" s="29" t="s">
        <v>1</v>
      </c>
      <c r="H195" s="29" t="s">
        <v>42</v>
      </c>
    </row>
    <row r="196" spans="1:8" x14ac:dyDescent="0.25">
      <c r="A196" s="29" t="s">
        <v>429</v>
      </c>
      <c r="B196" s="29" t="s">
        <v>430</v>
      </c>
      <c r="C196" s="30">
        <v>40449</v>
      </c>
      <c r="D196" s="31">
        <v>2011</v>
      </c>
      <c r="E196" s="31">
        <v>2.8732262</v>
      </c>
      <c r="F196" s="32">
        <v>393950000</v>
      </c>
      <c r="G196" s="29" t="s">
        <v>10</v>
      </c>
      <c r="H196" s="29" t="s">
        <v>42</v>
      </c>
    </row>
    <row r="197" spans="1:8" x14ac:dyDescent="0.25">
      <c r="A197" s="29" t="s">
        <v>431</v>
      </c>
      <c r="B197" s="29" t="s">
        <v>432</v>
      </c>
      <c r="C197" s="30">
        <v>40856</v>
      </c>
      <c r="D197" s="31">
        <v>2012</v>
      </c>
      <c r="E197" s="31">
        <v>2.5114003999999999</v>
      </c>
      <c r="F197" s="32">
        <v>461380000</v>
      </c>
      <c r="G197" s="29" t="s">
        <v>1</v>
      </c>
      <c r="H197" s="29" t="s">
        <v>42</v>
      </c>
    </row>
    <row r="198" spans="1:8" x14ac:dyDescent="0.25">
      <c r="A198" s="29" t="s">
        <v>433</v>
      </c>
      <c r="B198" s="29" t="s">
        <v>434</v>
      </c>
      <c r="C198" s="30">
        <v>40856</v>
      </c>
      <c r="D198" s="31">
        <v>2012</v>
      </c>
      <c r="E198" s="31">
        <v>3.3024813000000002</v>
      </c>
      <c r="F198" s="32">
        <v>42330000</v>
      </c>
      <c r="G198" s="29" t="s">
        <v>10</v>
      </c>
      <c r="H198" s="29" t="s">
        <v>42</v>
      </c>
    </row>
    <row r="199" spans="1:8" x14ac:dyDescent="0.25">
      <c r="A199" s="29" t="s">
        <v>435</v>
      </c>
      <c r="B199" s="29" t="s">
        <v>436</v>
      </c>
      <c r="C199" s="30">
        <v>40960</v>
      </c>
      <c r="D199" s="31">
        <v>2012</v>
      </c>
      <c r="E199" s="31">
        <v>2.617775</v>
      </c>
      <c r="F199" s="32">
        <v>733705000</v>
      </c>
      <c r="G199" s="29" t="s">
        <v>1</v>
      </c>
      <c r="H199" s="29" t="s">
        <v>42</v>
      </c>
    </row>
    <row r="200" spans="1:8" x14ac:dyDescent="0.25">
      <c r="A200" s="29" t="s">
        <v>437</v>
      </c>
      <c r="B200" s="29" t="s">
        <v>438</v>
      </c>
      <c r="C200" s="30">
        <v>40960</v>
      </c>
      <c r="D200" s="31">
        <v>2012</v>
      </c>
      <c r="E200" s="31">
        <v>2.5692219999999999</v>
      </c>
      <c r="F200" s="32">
        <v>271055000</v>
      </c>
      <c r="G200" s="29" t="s">
        <v>10</v>
      </c>
      <c r="H200" s="29" t="s">
        <v>42</v>
      </c>
    </row>
    <row r="201" spans="1:8" x14ac:dyDescent="0.25">
      <c r="A201" s="29" t="s">
        <v>439</v>
      </c>
      <c r="B201" s="29" t="s">
        <v>440</v>
      </c>
      <c r="C201" s="30">
        <v>41158</v>
      </c>
      <c r="D201" s="31">
        <v>2013</v>
      </c>
      <c r="E201" s="31">
        <v>2.5836028</v>
      </c>
      <c r="F201" s="32">
        <v>352220000</v>
      </c>
      <c r="G201" s="29" t="s">
        <v>1</v>
      </c>
      <c r="H201" s="29" t="s">
        <v>42</v>
      </c>
    </row>
    <row r="202" spans="1:8" x14ac:dyDescent="0.25">
      <c r="A202" s="29" t="s">
        <v>441</v>
      </c>
      <c r="B202" s="29" t="s">
        <v>442</v>
      </c>
      <c r="C202" s="30">
        <v>41158</v>
      </c>
      <c r="D202" s="31">
        <v>2013</v>
      </c>
      <c r="E202" s="31">
        <v>2.5112676</v>
      </c>
      <c r="F202" s="32">
        <v>380390000</v>
      </c>
      <c r="G202" s="29" t="s">
        <v>10</v>
      </c>
      <c r="H202" s="29" t="s">
        <v>42</v>
      </c>
    </row>
    <row r="203" spans="1:8" x14ac:dyDescent="0.25">
      <c r="A203" s="29" t="s">
        <v>443</v>
      </c>
      <c r="B203" s="29" t="s">
        <v>444</v>
      </c>
      <c r="C203" s="30">
        <v>41310</v>
      </c>
      <c r="D203" s="31">
        <v>2013</v>
      </c>
      <c r="E203" s="31">
        <v>2.3586689999999999</v>
      </c>
      <c r="F203" s="32">
        <v>666680000</v>
      </c>
      <c r="G203" s="29" t="s">
        <v>1</v>
      </c>
      <c r="H203" s="29" t="s">
        <v>42</v>
      </c>
    </row>
    <row r="204" spans="1:8" x14ac:dyDescent="0.25">
      <c r="A204" s="29" t="s">
        <v>445</v>
      </c>
      <c r="B204" s="29" t="s">
        <v>446</v>
      </c>
      <c r="C204" s="30">
        <v>41310</v>
      </c>
      <c r="D204" s="31">
        <v>2013</v>
      </c>
      <c r="E204" s="31">
        <v>2.658401</v>
      </c>
      <c r="F204" s="32">
        <v>159405000</v>
      </c>
      <c r="G204" s="29" t="s">
        <v>10</v>
      </c>
      <c r="H204" s="29" t="s">
        <v>42</v>
      </c>
    </row>
    <row r="205" spans="1:8" x14ac:dyDescent="0.25">
      <c r="A205" s="29" t="s">
        <v>447</v>
      </c>
      <c r="B205" s="29" t="s">
        <v>448</v>
      </c>
      <c r="C205" s="30">
        <v>41116</v>
      </c>
      <c r="D205" s="31">
        <v>2013</v>
      </c>
      <c r="E205" s="31">
        <v>0.49074050000000002</v>
      </c>
      <c r="F205" s="32">
        <v>78295000</v>
      </c>
      <c r="G205" s="29" t="s">
        <v>1</v>
      </c>
      <c r="H205" s="29" t="s">
        <v>42</v>
      </c>
    </row>
    <row r="206" spans="1:8" x14ac:dyDescent="0.25">
      <c r="A206" s="29" t="s">
        <v>449</v>
      </c>
      <c r="B206" s="29" t="s">
        <v>450</v>
      </c>
      <c r="C206" s="30">
        <v>41571</v>
      </c>
      <c r="D206" s="31">
        <v>2014</v>
      </c>
      <c r="E206" s="31">
        <v>1.3724594000000001</v>
      </c>
      <c r="F206" s="32">
        <v>117905000</v>
      </c>
      <c r="G206" s="29" t="s">
        <v>1</v>
      </c>
      <c r="H206" s="29" t="s">
        <v>42</v>
      </c>
    </row>
    <row r="207" spans="1:8" x14ac:dyDescent="0.25">
      <c r="A207" s="29" t="s">
        <v>451</v>
      </c>
      <c r="B207" s="29" t="s">
        <v>452</v>
      </c>
      <c r="C207" s="30">
        <v>41571</v>
      </c>
      <c r="D207" s="31">
        <v>2014</v>
      </c>
      <c r="E207" s="31">
        <v>1.4436192000000001</v>
      </c>
      <c r="F207" s="32">
        <v>105975000</v>
      </c>
      <c r="G207" s="29" t="s">
        <v>10</v>
      </c>
      <c r="H207" s="29" t="s">
        <v>42</v>
      </c>
    </row>
    <row r="208" spans="1:8" x14ac:dyDescent="0.25">
      <c r="A208" s="29" t="s">
        <v>453</v>
      </c>
      <c r="B208" s="29" t="s">
        <v>454</v>
      </c>
      <c r="C208" s="30">
        <v>41829</v>
      </c>
      <c r="D208" s="31">
        <v>2015</v>
      </c>
      <c r="E208" s="31">
        <v>2.3731355000000001</v>
      </c>
      <c r="F208" s="32">
        <v>420085000</v>
      </c>
      <c r="G208" s="29" t="s">
        <v>1</v>
      </c>
      <c r="H208" s="29" t="s">
        <v>42</v>
      </c>
    </row>
    <row r="209" spans="1:8" x14ac:dyDescent="0.25">
      <c r="A209" s="29" t="s">
        <v>455</v>
      </c>
      <c r="B209" s="29" t="s">
        <v>456</v>
      </c>
      <c r="C209" s="30">
        <v>41829</v>
      </c>
      <c r="D209" s="31">
        <v>2015</v>
      </c>
      <c r="E209" s="31">
        <v>2.3536142999999998</v>
      </c>
      <c r="F209" s="32">
        <v>420545000</v>
      </c>
      <c r="G209" s="29" t="s">
        <v>10</v>
      </c>
      <c r="H209" s="29" t="s">
        <v>42</v>
      </c>
    </row>
    <row r="210" spans="1:8" x14ac:dyDescent="0.25">
      <c r="A210" s="29" t="s">
        <v>457</v>
      </c>
      <c r="B210" s="29" t="s">
        <v>458</v>
      </c>
      <c r="C210" s="30">
        <v>41949</v>
      </c>
      <c r="D210" s="31">
        <v>2015</v>
      </c>
      <c r="E210" s="31">
        <v>2.8433017999999999</v>
      </c>
      <c r="F210" s="32">
        <v>615975000</v>
      </c>
      <c r="G210" s="29" t="s">
        <v>1</v>
      </c>
      <c r="H210" s="29" t="s">
        <v>42</v>
      </c>
    </row>
    <row r="211" spans="1:8" x14ac:dyDescent="0.25">
      <c r="A211" s="29" t="s">
        <v>459</v>
      </c>
      <c r="B211" s="29" t="s">
        <v>460</v>
      </c>
      <c r="C211" s="30">
        <v>41949</v>
      </c>
      <c r="D211" s="31">
        <v>2015</v>
      </c>
      <c r="E211" s="31">
        <v>2.9470979000000002</v>
      </c>
      <c r="F211" s="32">
        <v>301755000</v>
      </c>
      <c r="G211" s="29" t="s">
        <v>10</v>
      </c>
      <c r="H211" s="29" t="s">
        <v>42</v>
      </c>
    </row>
    <row r="212" spans="1:8" x14ac:dyDescent="0.25">
      <c r="A212" s="29" t="s">
        <v>461</v>
      </c>
      <c r="B212" s="29" t="s">
        <v>462</v>
      </c>
      <c r="C212" s="30">
        <v>42039</v>
      </c>
      <c r="D212" s="31">
        <v>2015</v>
      </c>
      <c r="E212" s="31">
        <v>2.6686852999999999</v>
      </c>
      <c r="F212" s="32">
        <v>458760000</v>
      </c>
      <c r="G212" s="29" t="s">
        <v>1</v>
      </c>
      <c r="H212" s="29" t="s">
        <v>42</v>
      </c>
    </row>
    <row r="213" spans="1:8" x14ac:dyDescent="0.25">
      <c r="A213" s="29" t="s">
        <v>463</v>
      </c>
      <c r="B213" s="29" t="s">
        <v>464</v>
      </c>
      <c r="C213" s="30">
        <v>42067</v>
      </c>
      <c r="D213" s="31">
        <v>2015</v>
      </c>
      <c r="E213" s="31">
        <v>2.826619</v>
      </c>
      <c r="F213" s="32">
        <v>147325000</v>
      </c>
      <c r="G213" s="29" t="s">
        <v>10</v>
      </c>
      <c r="H213" s="29" t="s">
        <v>42</v>
      </c>
    </row>
    <row r="214" spans="1:8" x14ac:dyDescent="0.25">
      <c r="A214" s="29" t="s">
        <v>465</v>
      </c>
      <c r="B214" s="29" t="s">
        <v>466</v>
      </c>
      <c r="C214" s="30">
        <v>42067</v>
      </c>
      <c r="D214" s="31">
        <v>2015</v>
      </c>
      <c r="E214" s="31">
        <v>2.4324735</v>
      </c>
      <c r="F214" s="32">
        <v>113315000</v>
      </c>
      <c r="G214" s="29" t="s">
        <v>1</v>
      </c>
      <c r="H214" s="29" t="s">
        <v>42</v>
      </c>
    </row>
    <row r="215" spans="1:8" x14ac:dyDescent="0.25">
      <c r="A215" s="29" t="s">
        <v>467</v>
      </c>
      <c r="B215" s="29" t="s">
        <v>468</v>
      </c>
      <c r="C215" s="30">
        <v>42067</v>
      </c>
      <c r="D215" s="31">
        <v>2015</v>
      </c>
      <c r="E215" s="31">
        <v>3.2316522000000001</v>
      </c>
      <c r="F215" s="32">
        <v>132745000</v>
      </c>
      <c r="G215" s="29" t="s">
        <v>10</v>
      </c>
      <c r="H215" s="29" t="s">
        <v>42</v>
      </c>
    </row>
    <row r="216" spans="1:8" x14ac:dyDescent="0.25">
      <c r="A216" s="29" t="s">
        <v>469</v>
      </c>
      <c r="B216" s="29" t="s">
        <v>470</v>
      </c>
      <c r="C216" s="30">
        <v>42285</v>
      </c>
      <c r="D216" s="31">
        <v>2016</v>
      </c>
      <c r="E216" s="31">
        <v>1.595361</v>
      </c>
      <c r="F216" s="32">
        <v>188305000</v>
      </c>
      <c r="G216" s="29" t="s">
        <v>1</v>
      </c>
      <c r="H216" s="29" t="s">
        <v>42</v>
      </c>
    </row>
    <row r="217" spans="1:8" x14ac:dyDescent="0.25">
      <c r="A217" s="29" t="s">
        <v>471</v>
      </c>
      <c r="B217" s="29" t="s">
        <v>472</v>
      </c>
      <c r="C217" s="30">
        <v>42416</v>
      </c>
      <c r="D217" s="31">
        <v>2016</v>
      </c>
      <c r="E217" s="31">
        <v>2.6945019000000001</v>
      </c>
      <c r="F217" s="32">
        <v>528830000</v>
      </c>
      <c r="G217" s="29" t="s">
        <v>1</v>
      </c>
      <c r="H217" s="29" t="s">
        <v>42</v>
      </c>
    </row>
    <row r="218" spans="1:8" x14ac:dyDescent="0.25">
      <c r="A218" s="29" t="s">
        <v>473</v>
      </c>
      <c r="B218" s="29" t="s">
        <v>474</v>
      </c>
      <c r="C218" s="30">
        <v>42416</v>
      </c>
      <c r="D218" s="31">
        <v>2016</v>
      </c>
      <c r="E218" s="31">
        <v>2.8422263000000001</v>
      </c>
      <c r="F218" s="32">
        <v>143735000</v>
      </c>
      <c r="G218" s="29" t="s">
        <v>10</v>
      </c>
      <c r="H218" s="29" t="s">
        <v>42</v>
      </c>
    </row>
    <row r="219" spans="1:8" x14ac:dyDescent="0.25">
      <c r="A219" s="29" t="s">
        <v>475</v>
      </c>
      <c r="B219" s="29" t="s">
        <v>476</v>
      </c>
      <c r="C219" s="30">
        <v>32721</v>
      </c>
      <c r="D219" s="31">
        <v>1990</v>
      </c>
      <c r="E219" s="31">
        <v>6.9770000000000003</v>
      </c>
      <c r="F219" s="32">
        <v>112100000</v>
      </c>
      <c r="G219" s="29" t="s">
        <v>1</v>
      </c>
      <c r="H219" s="29" t="s">
        <v>42</v>
      </c>
    </row>
    <row r="220" spans="1:8" x14ac:dyDescent="0.25">
      <c r="A220" s="29" t="s">
        <v>477</v>
      </c>
      <c r="B220" s="29" t="s">
        <v>478</v>
      </c>
      <c r="C220" s="30">
        <v>32721</v>
      </c>
      <c r="D220" s="31">
        <v>1990</v>
      </c>
      <c r="E220" s="31">
        <v>6.9770000000000003</v>
      </c>
      <c r="F220" s="32">
        <v>23135000</v>
      </c>
      <c r="G220" s="29" t="s">
        <v>10</v>
      </c>
      <c r="H220" s="29" t="s">
        <v>42</v>
      </c>
    </row>
    <row r="221" spans="1:8" x14ac:dyDescent="0.25">
      <c r="A221" s="29" t="s">
        <v>479</v>
      </c>
      <c r="B221" s="29" t="s">
        <v>480</v>
      </c>
      <c r="C221" s="30">
        <v>33482</v>
      </c>
      <c r="D221" s="31">
        <v>1992</v>
      </c>
      <c r="E221" s="31">
        <v>6.69</v>
      </c>
      <c r="F221" s="32">
        <v>120540000</v>
      </c>
      <c r="G221" s="29" t="s">
        <v>1</v>
      </c>
      <c r="H221" s="29" t="s">
        <v>42</v>
      </c>
    </row>
    <row r="222" spans="1:8" x14ac:dyDescent="0.25">
      <c r="A222" s="29" t="s">
        <v>479</v>
      </c>
      <c r="B222" s="29" t="s">
        <v>480</v>
      </c>
      <c r="C222" s="30">
        <v>33482</v>
      </c>
      <c r="D222" s="31">
        <v>1992</v>
      </c>
      <c r="E222" s="31">
        <v>6.69</v>
      </c>
      <c r="F222" s="32">
        <v>359375000</v>
      </c>
      <c r="G222" s="29" t="s">
        <v>1</v>
      </c>
      <c r="H222" s="29" t="s">
        <v>42</v>
      </c>
    </row>
    <row r="223" spans="1:8" x14ac:dyDescent="0.25">
      <c r="A223" s="29" t="s">
        <v>481</v>
      </c>
      <c r="B223" s="29" t="s">
        <v>482</v>
      </c>
      <c r="C223" s="30">
        <v>33482</v>
      </c>
      <c r="D223" s="31">
        <v>1992</v>
      </c>
      <c r="E223" s="31">
        <v>6.59</v>
      </c>
      <c r="F223" s="32">
        <v>174505000</v>
      </c>
      <c r="G223" s="29" t="s">
        <v>10</v>
      </c>
      <c r="H223" s="29" t="s">
        <v>42</v>
      </c>
    </row>
    <row r="224" spans="1:8" x14ac:dyDescent="0.25">
      <c r="A224" s="29" t="s">
        <v>483</v>
      </c>
      <c r="B224" s="29" t="s">
        <v>484</v>
      </c>
      <c r="C224" s="30">
        <v>33635</v>
      </c>
      <c r="D224" s="31">
        <v>1992</v>
      </c>
      <c r="E224" s="31">
        <v>5.7191090000000004</v>
      </c>
      <c r="F224" s="32">
        <v>84490000</v>
      </c>
      <c r="G224" s="29" t="s">
        <v>1</v>
      </c>
      <c r="H224" s="29" t="s">
        <v>42</v>
      </c>
    </row>
    <row r="225" spans="1:8" x14ac:dyDescent="0.25">
      <c r="A225" s="29" t="s">
        <v>483</v>
      </c>
      <c r="B225" s="29" t="s">
        <v>484</v>
      </c>
      <c r="C225" s="30">
        <v>33635</v>
      </c>
      <c r="D225" s="31">
        <v>1992</v>
      </c>
      <c r="E225" s="31">
        <v>5.7191090000000004</v>
      </c>
      <c r="F225" s="32">
        <v>204955000</v>
      </c>
      <c r="G225" s="29" t="s">
        <v>1</v>
      </c>
      <c r="H225" s="29" t="s">
        <v>42</v>
      </c>
    </row>
    <row r="226" spans="1:8" x14ac:dyDescent="0.25">
      <c r="A226" s="29" t="s">
        <v>485</v>
      </c>
      <c r="B226" s="29" t="s">
        <v>486</v>
      </c>
      <c r="C226" s="30">
        <v>33635</v>
      </c>
      <c r="D226" s="31">
        <v>1992</v>
      </c>
      <c r="E226" s="31">
        <v>5.8096690000000004</v>
      </c>
      <c r="F226" s="32">
        <v>101125000</v>
      </c>
      <c r="G226" s="29" t="s">
        <v>10</v>
      </c>
      <c r="H226" s="29" t="s">
        <v>42</v>
      </c>
    </row>
    <row r="227" spans="1:8" x14ac:dyDescent="0.25">
      <c r="A227" s="29" t="s">
        <v>487</v>
      </c>
      <c r="B227" s="29" t="s">
        <v>488</v>
      </c>
      <c r="C227" s="30">
        <v>33878</v>
      </c>
      <c r="D227" s="31">
        <v>1993</v>
      </c>
      <c r="E227" s="31">
        <v>5.729501</v>
      </c>
      <c r="F227" s="32">
        <v>206055000</v>
      </c>
      <c r="G227" s="29" t="s">
        <v>1</v>
      </c>
      <c r="H227" s="29" t="s">
        <v>42</v>
      </c>
    </row>
    <row r="228" spans="1:8" x14ac:dyDescent="0.25">
      <c r="A228" s="29" t="s">
        <v>489</v>
      </c>
      <c r="B228" s="29" t="s">
        <v>490</v>
      </c>
      <c r="C228" s="30">
        <v>34090</v>
      </c>
      <c r="D228" s="31">
        <v>1993</v>
      </c>
      <c r="E228" s="31">
        <v>5.3738599999999996</v>
      </c>
      <c r="F228" s="32">
        <v>230950000</v>
      </c>
      <c r="G228" s="29" t="s">
        <v>1</v>
      </c>
      <c r="H228" s="29" t="s">
        <v>42</v>
      </c>
    </row>
    <row r="229" spans="1:8" x14ac:dyDescent="0.25">
      <c r="A229" s="29" t="s">
        <v>491</v>
      </c>
      <c r="B229" s="29" t="s">
        <v>492</v>
      </c>
      <c r="C229" s="30">
        <v>34090</v>
      </c>
      <c r="D229" s="31">
        <v>1993</v>
      </c>
      <c r="E229" s="31">
        <v>4.2962990000000003</v>
      </c>
      <c r="F229" s="32">
        <v>162575000</v>
      </c>
      <c r="G229" s="29" t="s">
        <v>1</v>
      </c>
      <c r="H229" s="29" t="s">
        <v>42</v>
      </c>
    </row>
    <row r="230" spans="1:8" x14ac:dyDescent="0.25">
      <c r="A230" s="29" t="s">
        <v>493</v>
      </c>
      <c r="B230" s="29" t="s">
        <v>494</v>
      </c>
      <c r="C230" s="30">
        <v>34090</v>
      </c>
      <c r="D230" s="31">
        <v>1993</v>
      </c>
      <c r="E230" s="31">
        <v>5.1668339999999997</v>
      </c>
      <c r="F230" s="32">
        <v>104075000</v>
      </c>
      <c r="G230" s="29" t="s">
        <v>10</v>
      </c>
      <c r="H230" s="29" t="s">
        <v>42</v>
      </c>
    </row>
    <row r="231" spans="1:8" x14ac:dyDescent="0.25">
      <c r="A231" s="29" t="s">
        <v>495</v>
      </c>
      <c r="B231" s="29" t="s">
        <v>496</v>
      </c>
      <c r="C231" s="30">
        <v>34090</v>
      </c>
      <c r="D231" s="31">
        <v>1993</v>
      </c>
      <c r="E231" s="31">
        <v>4.3979200000000001</v>
      </c>
      <c r="F231" s="32">
        <v>37910000</v>
      </c>
      <c r="G231" s="29" t="s">
        <v>10</v>
      </c>
      <c r="H231" s="29" t="s">
        <v>42</v>
      </c>
    </row>
    <row r="232" spans="1:8" ht="30" x14ac:dyDescent="0.25">
      <c r="A232" s="29" t="s">
        <v>497</v>
      </c>
      <c r="B232" s="29" t="s">
        <v>498</v>
      </c>
      <c r="C232" s="30">
        <v>34151</v>
      </c>
      <c r="D232" s="31">
        <v>1994</v>
      </c>
      <c r="E232" s="31">
        <v>4.4991339999999997</v>
      </c>
      <c r="F232" s="32">
        <v>4360000</v>
      </c>
      <c r="G232" s="29" t="s">
        <v>10</v>
      </c>
      <c r="H232" s="29" t="s">
        <v>42</v>
      </c>
    </row>
    <row r="233" spans="1:8" x14ac:dyDescent="0.25">
      <c r="A233" s="29" t="s">
        <v>499</v>
      </c>
      <c r="B233" s="29" t="s">
        <v>500</v>
      </c>
      <c r="C233" s="30">
        <v>34182</v>
      </c>
      <c r="D233" s="31">
        <v>1994</v>
      </c>
      <c r="E233" s="31">
        <v>4.4595000000000002</v>
      </c>
      <c r="F233" s="32">
        <v>319630000</v>
      </c>
      <c r="G233" s="29" t="s">
        <v>1</v>
      </c>
      <c r="H233" s="29" t="s">
        <v>42</v>
      </c>
    </row>
    <row r="234" spans="1:8" x14ac:dyDescent="0.25">
      <c r="A234" s="29" t="s">
        <v>501</v>
      </c>
      <c r="B234" s="29" t="s">
        <v>502</v>
      </c>
      <c r="C234" s="30">
        <v>34182</v>
      </c>
      <c r="D234" s="31">
        <v>1994</v>
      </c>
      <c r="E234" s="31">
        <v>4.2393000000000001</v>
      </c>
      <c r="F234" s="32">
        <v>99405000</v>
      </c>
      <c r="G234" s="29" t="s">
        <v>10</v>
      </c>
      <c r="H234" s="29" t="s">
        <v>42</v>
      </c>
    </row>
    <row r="235" spans="1:8" x14ac:dyDescent="0.25">
      <c r="A235" s="29" t="s">
        <v>503</v>
      </c>
      <c r="B235" s="29" t="s">
        <v>504</v>
      </c>
      <c r="C235" s="30">
        <v>34578</v>
      </c>
      <c r="D235" s="31">
        <v>1995</v>
      </c>
      <c r="E235" s="31">
        <v>5.891419</v>
      </c>
      <c r="F235" s="32">
        <v>100080000</v>
      </c>
      <c r="G235" s="29" t="s">
        <v>1</v>
      </c>
      <c r="H235" s="29" t="s">
        <v>42</v>
      </c>
    </row>
    <row r="236" spans="1:8" x14ac:dyDescent="0.25">
      <c r="A236" s="29" t="s">
        <v>505</v>
      </c>
      <c r="B236" s="29" t="s">
        <v>506</v>
      </c>
      <c r="C236" s="30">
        <v>35034</v>
      </c>
      <c r="D236" s="31">
        <v>1996</v>
      </c>
      <c r="E236" s="31">
        <v>5.0079079999999996</v>
      </c>
      <c r="F236" s="32">
        <v>13475000</v>
      </c>
      <c r="G236" s="29" t="s">
        <v>10</v>
      </c>
      <c r="H236" s="29" t="s">
        <v>42</v>
      </c>
    </row>
    <row r="237" spans="1:8" x14ac:dyDescent="0.25">
      <c r="A237" s="29" t="s">
        <v>507</v>
      </c>
      <c r="B237" s="29" t="s">
        <v>508</v>
      </c>
      <c r="C237" s="30">
        <v>35034</v>
      </c>
      <c r="D237" s="31">
        <v>1996</v>
      </c>
      <c r="E237" s="31">
        <v>5.078036</v>
      </c>
      <c r="F237" s="32">
        <v>158450000</v>
      </c>
      <c r="G237" s="29" t="s">
        <v>1</v>
      </c>
      <c r="H237" s="29" t="s">
        <v>42</v>
      </c>
    </row>
    <row r="238" spans="1:8" x14ac:dyDescent="0.25">
      <c r="A238" s="29" t="s">
        <v>509</v>
      </c>
      <c r="B238" s="29" t="s">
        <v>510</v>
      </c>
      <c r="C238" s="30">
        <v>35034</v>
      </c>
      <c r="D238" s="31">
        <v>1996</v>
      </c>
      <c r="E238" s="31">
        <v>5.0163289999999998</v>
      </c>
      <c r="F238" s="32">
        <v>84200000</v>
      </c>
      <c r="G238" s="29" t="s">
        <v>1</v>
      </c>
      <c r="H238" s="29" t="s">
        <v>42</v>
      </c>
    </row>
    <row r="239" spans="1:8" ht="30" x14ac:dyDescent="0.25">
      <c r="A239" s="29" t="s">
        <v>511</v>
      </c>
      <c r="B239" s="29" t="s">
        <v>512</v>
      </c>
      <c r="C239" s="30">
        <v>35439</v>
      </c>
      <c r="D239" s="31">
        <v>1997</v>
      </c>
      <c r="E239" s="31">
        <v>5.8845039999999997</v>
      </c>
      <c r="F239" s="32">
        <v>25026466.75</v>
      </c>
      <c r="G239" s="29" t="s">
        <v>1</v>
      </c>
      <c r="H239" s="29" t="s">
        <v>42</v>
      </c>
    </row>
    <row r="240" spans="1:8" x14ac:dyDescent="0.25">
      <c r="A240" s="29" t="s">
        <v>513</v>
      </c>
      <c r="B240" s="29" t="s">
        <v>514</v>
      </c>
      <c r="C240" s="30">
        <v>35400</v>
      </c>
      <c r="D240" s="31">
        <v>1997</v>
      </c>
      <c r="E240" s="31">
        <v>4.3397600000000001</v>
      </c>
      <c r="F240" s="32">
        <v>30805000</v>
      </c>
      <c r="G240" s="29" t="s">
        <v>10</v>
      </c>
      <c r="H240" s="29" t="s">
        <v>42</v>
      </c>
    </row>
    <row r="241" spans="1:8" x14ac:dyDescent="0.25">
      <c r="A241" s="29" t="s">
        <v>515</v>
      </c>
      <c r="B241" s="29" t="s">
        <v>516</v>
      </c>
      <c r="C241" s="30">
        <v>35643</v>
      </c>
      <c r="D241" s="31">
        <v>1998</v>
      </c>
      <c r="E241" s="31">
        <v>5.0763220000000002</v>
      </c>
      <c r="F241" s="32">
        <v>124805000</v>
      </c>
      <c r="G241" s="29" t="s">
        <v>1</v>
      </c>
      <c r="H241" s="29" t="s">
        <v>42</v>
      </c>
    </row>
    <row r="242" spans="1:8" x14ac:dyDescent="0.25">
      <c r="A242" s="29" t="s">
        <v>517</v>
      </c>
      <c r="B242" s="29" t="s">
        <v>518</v>
      </c>
      <c r="C242" s="30">
        <v>35947</v>
      </c>
      <c r="D242" s="31">
        <v>1998</v>
      </c>
      <c r="E242" s="31">
        <v>4.0039027999999997</v>
      </c>
      <c r="F242" s="32">
        <v>106755000</v>
      </c>
      <c r="G242" s="29" t="s">
        <v>1</v>
      </c>
      <c r="H242" s="29" t="s">
        <v>42</v>
      </c>
    </row>
    <row r="243" spans="1:8" x14ac:dyDescent="0.25">
      <c r="A243" s="29" t="s">
        <v>519</v>
      </c>
      <c r="B243" s="29" t="s">
        <v>520</v>
      </c>
      <c r="C243" s="30">
        <v>36220</v>
      </c>
      <c r="D243" s="31">
        <v>1999</v>
      </c>
      <c r="E243" s="31">
        <v>4.7965369999999998</v>
      </c>
      <c r="F243" s="32">
        <v>93120000</v>
      </c>
      <c r="G243" s="29" t="s">
        <v>1</v>
      </c>
      <c r="H243" s="29" t="s">
        <v>42</v>
      </c>
    </row>
    <row r="244" spans="1:8" x14ac:dyDescent="0.25">
      <c r="A244" s="29" t="s">
        <v>521</v>
      </c>
      <c r="B244" s="29" t="s">
        <v>522</v>
      </c>
      <c r="C244" s="30">
        <v>35124</v>
      </c>
      <c r="D244" s="31">
        <v>1996</v>
      </c>
      <c r="E244" s="33"/>
      <c r="F244" s="32">
        <v>100000000</v>
      </c>
      <c r="G244" s="29" t="s">
        <v>1</v>
      </c>
      <c r="H244" s="29" t="s">
        <v>45</v>
      </c>
    </row>
    <row r="245" spans="1:8" x14ac:dyDescent="0.25">
      <c r="A245" s="29" t="s">
        <v>523</v>
      </c>
      <c r="B245" s="29" t="s">
        <v>524</v>
      </c>
      <c r="C245" s="30">
        <v>35124</v>
      </c>
      <c r="D245" s="31">
        <v>1996</v>
      </c>
      <c r="E245" s="33"/>
      <c r="F245" s="32">
        <v>100000000</v>
      </c>
      <c r="G245" s="29" t="s">
        <v>1</v>
      </c>
      <c r="H245" s="29"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selection activeCell="B7" sqref="B7"/>
    </sheetView>
  </sheetViews>
  <sheetFormatPr defaultRowHeight="15" x14ac:dyDescent="0.25"/>
  <cols>
    <col min="1" max="1" width="10.140625" bestFit="1" customWidth="1"/>
    <col min="2" max="2" width="42.140625" customWidth="1"/>
    <col min="3" max="3" width="39.5703125" customWidth="1"/>
    <col min="4" max="6" width="17.5703125" bestFit="1" customWidth="1"/>
    <col min="7" max="7" width="9.28515625" bestFit="1" customWidth="1"/>
    <col min="8" max="8" width="28.85546875" customWidth="1"/>
    <col min="9" max="9" width="16.140625" bestFit="1" customWidth="1"/>
    <col min="10" max="10" width="15.140625" bestFit="1" customWidth="1"/>
    <col min="11" max="11" width="12.85546875" customWidth="1"/>
    <col min="12" max="12" width="15.42578125" bestFit="1" customWidth="1"/>
    <col min="13" max="13" width="23.85546875" customWidth="1"/>
  </cols>
  <sheetData>
    <row r="1" spans="1:13" x14ac:dyDescent="0.25">
      <c r="A1" s="34" t="s">
        <v>40</v>
      </c>
      <c r="B1" s="34" t="s">
        <v>39</v>
      </c>
      <c r="C1" s="34" t="s">
        <v>525</v>
      </c>
      <c r="D1" s="34" t="s">
        <v>526</v>
      </c>
      <c r="E1" s="34" t="s">
        <v>527</v>
      </c>
      <c r="F1" s="34" t="s">
        <v>528</v>
      </c>
      <c r="G1" s="34" t="s">
        <v>529</v>
      </c>
      <c r="H1" s="34" t="s">
        <v>530</v>
      </c>
      <c r="I1" s="34" t="s">
        <v>531</v>
      </c>
      <c r="J1" s="34" t="s">
        <v>41</v>
      </c>
      <c r="K1" s="34" t="s">
        <v>42</v>
      </c>
      <c r="L1" s="35" t="s">
        <v>532</v>
      </c>
      <c r="M1" s="35" t="s">
        <v>533</v>
      </c>
    </row>
    <row r="2" spans="1:13" x14ac:dyDescent="0.25">
      <c r="A2" s="36">
        <v>33756</v>
      </c>
      <c r="B2" s="37" t="s">
        <v>68</v>
      </c>
      <c r="C2" s="37" t="s">
        <v>69</v>
      </c>
      <c r="D2" s="38">
        <v>23400000</v>
      </c>
      <c r="E2" s="38">
        <v>1790000</v>
      </c>
      <c r="F2" s="38">
        <v>109641.08</v>
      </c>
      <c r="G2" s="39">
        <v>5</v>
      </c>
      <c r="H2" s="37" t="s">
        <v>16</v>
      </c>
      <c r="I2" s="37" t="s">
        <v>534</v>
      </c>
      <c r="J2" s="37" t="s">
        <v>10</v>
      </c>
      <c r="K2" s="37" t="s">
        <v>45</v>
      </c>
      <c r="L2">
        <v>7</v>
      </c>
      <c r="M2">
        <f>YEAR(DATE(YEAR(A2),MONTH(A2)+(L2-1),1))</f>
        <v>1992</v>
      </c>
    </row>
    <row r="3" spans="1:13" x14ac:dyDescent="0.25">
      <c r="A3" s="36">
        <v>33756</v>
      </c>
      <c r="B3" s="37" t="s">
        <v>70</v>
      </c>
      <c r="C3" s="37" t="s">
        <v>71</v>
      </c>
      <c r="D3" s="38">
        <v>252300000</v>
      </c>
      <c r="E3" s="38">
        <v>29645000</v>
      </c>
      <c r="F3" s="38">
        <v>1927520</v>
      </c>
      <c r="G3" s="39">
        <v>1</v>
      </c>
      <c r="H3" s="37" t="s">
        <v>535</v>
      </c>
      <c r="I3" s="37" t="s">
        <v>534</v>
      </c>
      <c r="J3" s="37" t="s">
        <v>1</v>
      </c>
      <c r="K3" s="37" t="s">
        <v>45</v>
      </c>
      <c r="L3">
        <v>7</v>
      </c>
      <c r="M3">
        <f t="shared" ref="M3:M66" si="0">YEAR(DATE(YEAR(A3),MONTH(A3)+(L3-1),1))</f>
        <v>1992</v>
      </c>
    </row>
    <row r="4" spans="1:13" ht="30" x14ac:dyDescent="0.25">
      <c r="A4" s="36">
        <v>33756</v>
      </c>
      <c r="B4" s="37" t="s">
        <v>70</v>
      </c>
      <c r="C4" s="37" t="s">
        <v>71</v>
      </c>
      <c r="D4" s="38">
        <v>252300000</v>
      </c>
      <c r="E4" s="38">
        <v>5185000</v>
      </c>
      <c r="F4" s="38">
        <v>337120</v>
      </c>
      <c r="G4" s="39">
        <v>3</v>
      </c>
      <c r="H4" s="37" t="s">
        <v>536</v>
      </c>
      <c r="I4" s="37" t="s">
        <v>534</v>
      </c>
      <c r="J4" s="37" t="s">
        <v>1</v>
      </c>
      <c r="K4" s="37" t="s">
        <v>45</v>
      </c>
      <c r="L4">
        <v>7</v>
      </c>
      <c r="M4">
        <f t="shared" si="0"/>
        <v>1992</v>
      </c>
    </row>
    <row r="5" spans="1:13" x14ac:dyDescent="0.25">
      <c r="A5" s="36">
        <v>33756</v>
      </c>
      <c r="B5" s="37" t="s">
        <v>70</v>
      </c>
      <c r="C5" s="37" t="s">
        <v>71</v>
      </c>
      <c r="D5" s="38">
        <v>252300000</v>
      </c>
      <c r="E5" s="38">
        <v>2160000</v>
      </c>
      <c r="F5" s="38">
        <v>140480</v>
      </c>
      <c r="G5" s="39">
        <v>4</v>
      </c>
      <c r="H5" s="37" t="s">
        <v>537</v>
      </c>
      <c r="I5" s="37" t="s">
        <v>534</v>
      </c>
      <c r="J5" s="37" t="s">
        <v>1</v>
      </c>
      <c r="K5" s="37" t="s">
        <v>45</v>
      </c>
      <c r="L5">
        <v>7</v>
      </c>
      <c r="M5">
        <f t="shared" si="0"/>
        <v>1992</v>
      </c>
    </row>
    <row r="6" spans="1:13" x14ac:dyDescent="0.25">
      <c r="A6" s="36">
        <v>34090</v>
      </c>
      <c r="B6" s="37" t="s">
        <v>74</v>
      </c>
      <c r="C6" s="37" t="s">
        <v>75</v>
      </c>
      <c r="D6" s="38">
        <v>250000000</v>
      </c>
      <c r="E6" s="38">
        <v>31150000</v>
      </c>
      <c r="F6" s="38">
        <v>2630100</v>
      </c>
      <c r="G6" s="39">
        <v>1</v>
      </c>
      <c r="H6" s="37" t="s">
        <v>535</v>
      </c>
      <c r="I6" s="37" t="s">
        <v>534</v>
      </c>
      <c r="J6" s="37" t="s">
        <v>1</v>
      </c>
      <c r="K6" s="37" t="s">
        <v>45</v>
      </c>
      <c r="L6">
        <v>7</v>
      </c>
      <c r="M6">
        <f t="shared" si="0"/>
        <v>1993</v>
      </c>
    </row>
    <row r="7" spans="1:13" ht="30" x14ac:dyDescent="0.25">
      <c r="A7" s="36">
        <v>34090</v>
      </c>
      <c r="B7" s="37" t="s">
        <v>74</v>
      </c>
      <c r="C7" s="37" t="s">
        <v>75</v>
      </c>
      <c r="D7" s="38">
        <v>250000000</v>
      </c>
      <c r="E7" s="38">
        <v>1985000</v>
      </c>
      <c r="F7" s="38">
        <v>167887.5</v>
      </c>
      <c r="G7" s="39">
        <v>3</v>
      </c>
      <c r="H7" s="37" t="s">
        <v>536</v>
      </c>
      <c r="I7" s="37" t="s">
        <v>534</v>
      </c>
      <c r="J7" s="37" t="s">
        <v>1</v>
      </c>
      <c r="K7" s="37" t="s">
        <v>45</v>
      </c>
      <c r="L7">
        <v>7</v>
      </c>
      <c r="M7">
        <f t="shared" si="0"/>
        <v>1993</v>
      </c>
    </row>
    <row r="8" spans="1:13" x14ac:dyDescent="0.25">
      <c r="A8" s="36">
        <v>34090</v>
      </c>
      <c r="B8" s="37" t="s">
        <v>74</v>
      </c>
      <c r="C8" s="37" t="s">
        <v>75</v>
      </c>
      <c r="D8" s="38">
        <v>250000000</v>
      </c>
      <c r="E8" s="38">
        <v>16575000</v>
      </c>
      <c r="F8" s="38">
        <v>1399062.5</v>
      </c>
      <c r="G8" s="39">
        <v>4</v>
      </c>
      <c r="H8" s="37" t="s">
        <v>537</v>
      </c>
      <c r="I8" s="37" t="s">
        <v>534</v>
      </c>
      <c r="J8" s="37" t="s">
        <v>1</v>
      </c>
      <c r="K8" s="37" t="s">
        <v>45</v>
      </c>
      <c r="L8">
        <v>7</v>
      </c>
      <c r="M8">
        <f t="shared" si="0"/>
        <v>1993</v>
      </c>
    </row>
    <row r="9" spans="1:13" ht="30" x14ac:dyDescent="0.25">
      <c r="A9" s="36">
        <v>34090</v>
      </c>
      <c r="B9" s="37" t="s">
        <v>76</v>
      </c>
      <c r="C9" s="37" t="s">
        <v>77</v>
      </c>
      <c r="D9" s="38">
        <v>15000000</v>
      </c>
      <c r="E9" s="38">
        <v>2045000</v>
      </c>
      <c r="F9" s="38">
        <v>170225</v>
      </c>
      <c r="G9" s="39">
        <v>5</v>
      </c>
      <c r="H9" s="37" t="s">
        <v>16</v>
      </c>
      <c r="I9" s="37" t="s">
        <v>534</v>
      </c>
      <c r="J9" s="37" t="s">
        <v>10</v>
      </c>
      <c r="K9" s="37" t="s">
        <v>45</v>
      </c>
      <c r="L9">
        <v>7</v>
      </c>
      <c r="M9">
        <f t="shared" si="0"/>
        <v>1993</v>
      </c>
    </row>
    <row r="10" spans="1:13" x14ac:dyDescent="0.25">
      <c r="A10" s="36">
        <v>35361</v>
      </c>
      <c r="B10" s="37" t="s">
        <v>114</v>
      </c>
      <c r="C10" s="37" t="s">
        <v>115</v>
      </c>
      <c r="D10" s="38">
        <v>33671033.090000004</v>
      </c>
      <c r="E10" s="38">
        <v>2696322.49</v>
      </c>
      <c r="F10" s="38">
        <v>5816677.5099999998</v>
      </c>
      <c r="G10" s="39">
        <v>1</v>
      </c>
      <c r="H10" s="37" t="s">
        <v>535</v>
      </c>
      <c r="I10" s="37" t="s">
        <v>534</v>
      </c>
      <c r="J10" s="37" t="s">
        <v>1</v>
      </c>
      <c r="K10" s="37" t="s">
        <v>45</v>
      </c>
      <c r="L10">
        <v>7</v>
      </c>
      <c r="M10">
        <f t="shared" si="0"/>
        <v>1997</v>
      </c>
    </row>
    <row r="11" spans="1:13" ht="30" x14ac:dyDescent="0.25">
      <c r="A11" s="36">
        <v>35439</v>
      </c>
      <c r="B11" s="37" t="s">
        <v>511</v>
      </c>
      <c r="C11" s="37" t="s">
        <v>512</v>
      </c>
      <c r="D11" s="38">
        <v>25026466.75</v>
      </c>
      <c r="E11" s="38">
        <v>0</v>
      </c>
      <c r="F11" s="38">
        <v>0</v>
      </c>
      <c r="G11" s="39">
        <v>3</v>
      </c>
      <c r="H11" s="37" t="s">
        <v>536</v>
      </c>
      <c r="I11" s="37" t="s">
        <v>538</v>
      </c>
      <c r="J11" s="37" t="s">
        <v>1</v>
      </c>
      <c r="K11" s="37" t="s">
        <v>42</v>
      </c>
      <c r="L11">
        <v>7</v>
      </c>
      <c r="M11">
        <f t="shared" si="0"/>
        <v>1997</v>
      </c>
    </row>
    <row r="12" spans="1:13" ht="30" x14ac:dyDescent="0.25">
      <c r="A12" s="36">
        <v>35886</v>
      </c>
      <c r="B12" s="37" t="s">
        <v>134</v>
      </c>
      <c r="C12" s="37" t="s">
        <v>135</v>
      </c>
      <c r="D12" s="38">
        <v>220000000</v>
      </c>
      <c r="E12" s="38">
        <v>8785000</v>
      </c>
      <c r="F12" s="38">
        <v>2067587.5</v>
      </c>
      <c r="G12" s="39">
        <v>3</v>
      </c>
      <c r="H12" s="37" t="s">
        <v>536</v>
      </c>
      <c r="I12" s="37" t="s">
        <v>534</v>
      </c>
      <c r="J12" s="37" t="s">
        <v>1</v>
      </c>
      <c r="K12" s="37" t="s">
        <v>45</v>
      </c>
      <c r="L12">
        <v>7</v>
      </c>
      <c r="M12">
        <f t="shared" si="0"/>
        <v>1998</v>
      </c>
    </row>
    <row r="13" spans="1:13" x14ac:dyDescent="0.25">
      <c r="A13" s="36">
        <v>35886</v>
      </c>
      <c r="B13" s="37" t="s">
        <v>134</v>
      </c>
      <c r="C13" s="37" t="s">
        <v>135</v>
      </c>
      <c r="D13" s="38">
        <v>220000000</v>
      </c>
      <c r="E13" s="38">
        <v>103385000</v>
      </c>
      <c r="F13" s="38">
        <v>24243312.5</v>
      </c>
      <c r="G13" s="39">
        <v>1</v>
      </c>
      <c r="H13" s="37" t="s">
        <v>535</v>
      </c>
      <c r="I13" s="37" t="s">
        <v>534</v>
      </c>
      <c r="J13" s="37" t="s">
        <v>1</v>
      </c>
      <c r="K13" s="37" t="s">
        <v>45</v>
      </c>
      <c r="L13">
        <v>7</v>
      </c>
      <c r="M13">
        <f t="shared" si="0"/>
        <v>1998</v>
      </c>
    </row>
    <row r="14" spans="1:13" ht="30" x14ac:dyDescent="0.25">
      <c r="A14" s="36">
        <v>36300</v>
      </c>
      <c r="B14" s="37" t="s">
        <v>146</v>
      </c>
      <c r="C14" s="37" t="s">
        <v>147</v>
      </c>
      <c r="D14" s="38">
        <v>19709416.600000001</v>
      </c>
      <c r="E14" s="38">
        <v>19709416.600000001</v>
      </c>
      <c r="F14" s="38">
        <v>32200583.399999999</v>
      </c>
      <c r="G14" s="39">
        <v>3</v>
      </c>
      <c r="H14" s="37" t="s">
        <v>536</v>
      </c>
      <c r="I14" s="37" t="s">
        <v>534</v>
      </c>
      <c r="J14" s="37" t="s">
        <v>1</v>
      </c>
      <c r="K14" s="37" t="s">
        <v>45</v>
      </c>
      <c r="L14">
        <v>7</v>
      </c>
      <c r="M14">
        <f t="shared" si="0"/>
        <v>1999</v>
      </c>
    </row>
    <row r="15" spans="1:13" ht="30" x14ac:dyDescent="0.25">
      <c r="A15" s="36">
        <v>36321</v>
      </c>
      <c r="B15" s="37" t="s">
        <v>148</v>
      </c>
      <c r="C15" s="37" t="s">
        <v>149</v>
      </c>
      <c r="D15" s="38">
        <v>11697482.5</v>
      </c>
      <c r="E15" s="38">
        <v>11697482.5</v>
      </c>
      <c r="F15" s="38">
        <v>24422517.5</v>
      </c>
      <c r="G15" s="39">
        <v>3</v>
      </c>
      <c r="H15" s="37" t="s">
        <v>536</v>
      </c>
      <c r="I15" s="37" t="s">
        <v>534</v>
      </c>
      <c r="J15" s="37" t="s">
        <v>1</v>
      </c>
      <c r="K15" s="37" t="s">
        <v>45</v>
      </c>
      <c r="L15">
        <v>7</v>
      </c>
      <c r="M15">
        <f t="shared" si="0"/>
        <v>1999</v>
      </c>
    </row>
    <row r="16" spans="1:13" ht="30" x14ac:dyDescent="0.25">
      <c r="A16" s="36">
        <v>36648</v>
      </c>
      <c r="B16" s="37" t="s">
        <v>158</v>
      </c>
      <c r="C16" s="37" t="s">
        <v>159</v>
      </c>
      <c r="D16" s="38">
        <v>70497818.700000003</v>
      </c>
      <c r="E16" s="38">
        <v>58621921.200000003</v>
      </c>
      <c r="F16" s="38">
        <v>113578078.8</v>
      </c>
      <c r="G16" s="39">
        <v>3</v>
      </c>
      <c r="H16" s="37" t="s">
        <v>536</v>
      </c>
      <c r="I16" s="37" t="s">
        <v>534</v>
      </c>
      <c r="J16" s="37" t="s">
        <v>1</v>
      </c>
      <c r="K16" s="37" t="s">
        <v>45</v>
      </c>
      <c r="L16">
        <v>7</v>
      </c>
      <c r="M16">
        <f t="shared" si="0"/>
        <v>2000</v>
      </c>
    </row>
    <row r="17" spans="1:13" x14ac:dyDescent="0.25">
      <c r="A17" s="36">
        <v>37531</v>
      </c>
      <c r="B17" s="37" t="s">
        <v>184</v>
      </c>
      <c r="C17" s="37" t="s">
        <v>185</v>
      </c>
      <c r="D17" s="38">
        <v>158000317.05000001</v>
      </c>
      <c r="E17" s="38">
        <v>106795560.55</v>
      </c>
      <c r="F17" s="38">
        <v>188909439.44999999</v>
      </c>
      <c r="G17" s="39">
        <v>5</v>
      </c>
      <c r="H17" s="37" t="s">
        <v>16</v>
      </c>
      <c r="I17" s="37" t="s">
        <v>534</v>
      </c>
      <c r="J17" s="37" t="s">
        <v>10</v>
      </c>
      <c r="K17" s="37" t="s">
        <v>45</v>
      </c>
      <c r="L17">
        <v>7</v>
      </c>
      <c r="M17">
        <f t="shared" si="0"/>
        <v>2003</v>
      </c>
    </row>
    <row r="18" spans="1:13" x14ac:dyDescent="0.25">
      <c r="A18" s="36">
        <v>37657</v>
      </c>
      <c r="B18" s="37" t="s">
        <v>190</v>
      </c>
      <c r="C18" s="37" t="s">
        <v>191</v>
      </c>
      <c r="D18" s="38">
        <v>75001618.400000006</v>
      </c>
      <c r="E18" s="38">
        <v>46315296.200000003</v>
      </c>
      <c r="F18" s="38">
        <v>88404703.799999997</v>
      </c>
      <c r="G18" s="39">
        <v>5</v>
      </c>
      <c r="H18" s="37" t="s">
        <v>16</v>
      </c>
      <c r="I18" s="37" t="s">
        <v>534</v>
      </c>
      <c r="J18" s="37" t="s">
        <v>10</v>
      </c>
      <c r="K18" s="37" t="s">
        <v>45</v>
      </c>
      <c r="L18">
        <v>7</v>
      </c>
      <c r="M18">
        <f t="shared" si="0"/>
        <v>2003</v>
      </c>
    </row>
    <row r="19" spans="1:13" x14ac:dyDescent="0.25">
      <c r="A19" s="36">
        <v>37839</v>
      </c>
      <c r="B19" s="37" t="s">
        <v>198</v>
      </c>
      <c r="C19" s="37" t="s">
        <v>199</v>
      </c>
      <c r="D19" s="38">
        <v>110001631.95</v>
      </c>
      <c r="E19" s="38">
        <v>73142524.799999997</v>
      </c>
      <c r="F19" s="38">
        <v>139037475.19999999</v>
      </c>
      <c r="G19" s="39">
        <v>5</v>
      </c>
      <c r="H19" s="37" t="s">
        <v>16</v>
      </c>
      <c r="I19" s="37" t="s">
        <v>534</v>
      </c>
      <c r="J19" s="37" t="s">
        <v>10</v>
      </c>
      <c r="K19" s="37" t="s">
        <v>45</v>
      </c>
      <c r="L19">
        <v>7</v>
      </c>
      <c r="M19">
        <f t="shared" si="0"/>
        <v>2004</v>
      </c>
    </row>
    <row r="20" spans="1:13" x14ac:dyDescent="0.25">
      <c r="A20" s="36">
        <v>38036</v>
      </c>
      <c r="B20" s="37" t="s">
        <v>204</v>
      </c>
      <c r="C20" s="37" t="s">
        <v>205</v>
      </c>
      <c r="D20" s="38">
        <v>89982568.150000006</v>
      </c>
      <c r="E20" s="38">
        <v>55984802.700000003</v>
      </c>
      <c r="F20" s="38">
        <v>89870197.299999997</v>
      </c>
      <c r="G20" s="39">
        <v>5</v>
      </c>
      <c r="H20" s="37" t="s">
        <v>16</v>
      </c>
      <c r="I20" s="37" t="s">
        <v>534</v>
      </c>
      <c r="J20" s="37" t="s">
        <v>10</v>
      </c>
      <c r="K20" s="37" t="s">
        <v>45</v>
      </c>
      <c r="L20">
        <v>7</v>
      </c>
      <c r="M20">
        <f t="shared" si="0"/>
        <v>2004</v>
      </c>
    </row>
    <row r="21" spans="1:13" x14ac:dyDescent="0.25">
      <c r="A21" s="36">
        <v>38195</v>
      </c>
      <c r="B21" s="37" t="s">
        <v>212</v>
      </c>
      <c r="C21" s="37" t="s">
        <v>213</v>
      </c>
      <c r="D21" s="38">
        <v>65001473.450000003</v>
      </c>
      <c r="E21" s="38">
        <v>39933362.350000001</v>
      </c>
      <c r="F21" s="38">
        <v>65686637.649999999</v>
      </c>
      <c r="G21" s="39">
        <v>5</v>
      </c>
      <c r="H21" s="37" t="s">
        <v>16</v>
      </c>
      <c r="I21" s="37" t="s">
        <v>534</v>
      </c>
      <c r="J21" s="37" t="s">
        <v>10</v>
      </c>
      <c r="K21" s="37" t="s">
        <v>45</v>
      </c>
      <c r="L21">
        <v>7</v>
      </c>
      <c r="M21">
        <f t="shared" si="0"/>
        <v>2005</v>
      </c>
    </row>
    <row r="22" spans="1:13" x14ac:dyDescent="0.25">
      <c r="A22" s="36">
        <v>38426</v>
      </c>
      <c r="B22" s="37" t="s">
        <v>218</v>
      </c>
      <c r="C22" s="37" t="s">
        <v>219</v>
      </c>
      <c r="D22" s="38">
        <v>45001192.450000003</v>
      </c>
      <c r="E22" s="38">
        <v>25399700.25</v>
      </c>
      <c r="F22" s="38">
        <v>36230299.75</v>
      </c>
      <c r="G22" s="39">
        <v>5</v>
      </c>
      <c r="H22" s="37" t="s">
        <v>16</v>
      </c>
      <c r="I22" s="37" t="s">
        <v>534</v>
      </c>
      <c r="J22" s="37" t="s">
        <v>10</v>
      </c>
      <c r="K22" s="37" t="s">
        <v>45</v>
      </c>
      <c r="L22">
        <v>7</v>
      </c>
      <c r="M22">
        <f t="shared" si="0"/>
        <v>2005</v>
      </c>
    </row>
    <row r="23" spans="1:13" x14ac:dyDescent="0.25">
      <c r="A23" s="36">
        <v>38755</v>
      </c>
      <c r="B23" s="37" t="s">
        <v>232</v>
      </c>
      <c r="C23" s="37" t="s">
        <v>233</v>
      </c>
      <c r="D23" s="38">
        <v>55001856</v>
      </c>
      <c r="E23" s="38">
        <v>34123157.549999997</v>
      </c>
      <c r="F23" s="38">
        <v>38896842.450000003</v>
      </c>
      <c r="G23" s="39">
        <v>5</v>
      </c>
      <c r="H23" s="37" t="s">
        <v>16</v>
      </c>
      <c r="I23" s="37" t="s">
        <v>534</v>
      </c>
      <c r="J23" s="37" t="s">
        <v>10</v>
      </c>
      <c r="K23" s="37" t="s">
        <v>45</v>
      </c>
      <c r="L23">
        <v>7</v>
      </c>
      <c r="M23">
        <f t="shared" si="0"/>
        <v>2006</v>
      </c>
    </row>
    <row r="24" spans="1:13" x14ac:dyDescent="0.25">
      <c r="A24" s="36">
        <v>38930</v>
      </c>
      <c r="B24" s="37" t="s">
        <v>236</v>
      </c>
      <c r="C24" s="37" t="s">
        <v>237</v>
      </c>
      <c r="D24" s="38">
        <v>333165000</v>
      </c>
      <c r="E24" s="38">
        <v>13150000</v>
      </c>
      <c r="F24" s="38">
        <v>328750</v>
      </c>
      <c r="G24" s="39">
        <v>1</v>
      </c>
      <c r="H24" s="37" t="s">
        <v>535</v>
      </c>
      <c r="I24" s="37" t="s">
        <v>534</v>
      </c>
      <c r="J24" s="37" t="s">
        <v>1</v>
      </c>
      <c r="K24" s="37" t="s">
        <v>45</v>
      </c>
      <c r="L24">
        <v>7</v>
      </c>
      <c r="M24">
        <f t="shared" si="0"/>
        <v>2007</v>
      </c>
    </row>
    <row r="25" spans="1:13" x14ac:dyDescent="0.25">
      <c r="A25" s="36">
        <v>38930</v>
      </c>
      <c r="B25" s="37" t="s">
        <v>238</v>
      </c>
      <c r="C25" s="37" t="s">
        <v>239</v>
      </c>
      <c r="D25" s="38">
        <v>176060000</v>
      </c>
      <c r="E25" s="38">
        <v>5685000</v>
      </c>
      <c r="F25" s="38">
        <v>142125</v>
      </c>
      <c r="G25" s="39">
        <v>5</v>
      </c>
      <c r="H25" s="37" t="s">
        <v>16</v>
      </c>
      <c r="I25" s="37" t="s">
        <v>534</v>
      </c>
      <c r="J25" s="37" t="s">
        <v>10</v>
      </c>
      <c r="K25" s="37" t="s">
        <v>45</v>
      </c>
      <c r="L25">
        <v>7</v>
      </c>
      <c r="M25">
        <f t="shared" si="0"/>
        <v>2007</v>
      </c>
    </row>
    <row r="26" spans="1:13" x14ac:dyDescent="0.25">
      <c r="A26" s="36">
        <v>39035</v>
      </c>
      <c r="B26" s="37" t="s">
        <v>411</v>
      </c>
      <c r="C26" s="37" t="s">
        <v>412</v>
      </c>
      <c r="D26" s="38">
        <v>321050000</v>
      </c>
      <c r="E26" s="38">
        <v>158240000</v>
      </c>
      <c r="F26" s="38">
        <v>46729250</v>
      </c>
      <c r="G26" s="39">
        <v>1</v>
      </c>
      <c r="H26" s="37" t="s">
        <v>535</v>
      </c>
      <c r="I26" s="37" t="s">
        <v>538</v>
      </c>
      <c r="J26" s="37" t="s">
        <v>1</v>
      </c>
      <c r="K26" s="37" t="s">
        <v>42</v>
      </c>
      <c r="L26">
        <v>7</v>
      </c>
      <c r="M26">
        <f t="shared" si="0"/>
        <v>2007</v>
      </c>
    </row>
    <row r="27" spans="1:13" ht="30" x14ac:dyDescent="0.25">
      <c r="A27" s="36">
        <v>39035</v>
      </c>
      <c r="B27" s="37" t="s">
        <v>411</v>
      </c>
      <c r="C27" s="37" t="s">
        <v>412</v>
      </c>
      <c r="D27" s="38">
        <v>321050000</v>
      </c>
      <c r="E27" s="38">
        <v>10360000</v>
      </c>
      <c r="F27" s="38">
        <v>3059250</v>
      </c>
      <c r="G27" s="39">
        <v>3</v>
      </c>
      <c r="H27" s="37" t="s">
        <v>536</v>
      </c>
      <c r="I27" s="37" t="s">
        <v>538</v>
      </c>
      <c r="J27" s="37" t="s">
        <v>1</v>
      </c>
      <c r="K27" s="37" t="s">
        <v>42</v>
      </c>
      <c r="L27">
        <v>7</v>
      </c>
      <c r="M27">
        <f t="shared" si="0"/>
        <v>2007</v>
      </c>
    </row>
    <row r="28" spans="1:13" x14ac:dyDescent="0.25">
      <c r="A28" s="36">
        <v>39035</v>
      </c>
      <c r="B28" s="37" t="s">
        <v>413</v>
      </c>
      <c r="C28" s="37" t="s">
        <v>414</v>
      </c>
      <c r="D28" s="38">
        <v>63810000</v>
      </c>
      <c r="E28" s="38">
        <v>30240000</v>
      </c>
      <c r="F28" s="38">
        <v>7986250</v>
      </c>
      <c r="G28" s="39">
        <v>5</v>
      </c>
      <c r="H28" s="37" t="s">
        <v>16</v>
      </c>
      <c r="I28" s="37" t="s">
        <v>538</v>
      </c>
      <c r="J28" s="37" t="s">
        <v>10</v>
      </c>
      <c r="K28" s="37" t="s">
        <v>42</v>
      </c>
      <c r="L28">
        <v>7</v>
      </c>
      <c r="M28">
        <f t="shared" si="0"/>
        <v>2007</v>
      </c>
    </row>
    <row r="29" spans="1:13" x14ac:dyDescent="0.25">
      <c r="A29" s="36">
        <v>39119</v>
      </c>
      <c r="B29" s="37" t="s">
        <v>240</v>
      </c>
      <c r="C29" s="37" t="s">
        <v>241</v>
      </c>
      <c r="D29" s="38">
        <v>367705000</v>
      </c>
      <c r="E29" s="38">
        <v>11405000</v>
      </c>
      <c r="F29" s="38">
        <v>570250</v>
      </c>
      <c r="G29" s="39">
        <v>1</v>
      </c>
      <c r="H29" s="37" t="s">
        <v>535</v>
      </c>
      <c r="I29" s="37" t="s">
        <v>534</v>
      </c>
      <c r="J29" s="37" t="s">
        <v>1</v>
      </c>
      <c r="K29" s="37" t="s">
        <v>45</v>
      </c>
      <c r="L29">
        <v>7</v>
      </c>
      <c r="M29">
        <f t="shared" si="0"/>
        <v>2007</v>
      </c>
    </row>
    <row r="30" spans="1:13" ht="30" x14ac:dyDescent="0.25">
      <c r="A30" s="36">
        <v>39119</v>
      </c>
      <c r="B30" s="37" t="s">
        <v>240</v>
      </c>
      <c r="C30" s="37" t="s">
        <v>241</v>
      </c>
      <c r="D30" s="38">
        <v>367705000</v>
      </c>
      <c r="E30" s="38">
        <v>490000</v>
      </c>
      <c r="F30" s="38">
        <v>24500</v>
      </c>
      <c r="G30" s="39">
        <v>3</v>
      </c>
      <c r="H30" s="37" t="s">
        <v>536</v>
      </c>
      <c r="I30" s="37" t="s">
        <v>534</v>
      </c>
      <c r="J30" s="37" t="s">
        <v>1</v>
      </c>
      <c r="K30" s="37" t="s">
        <v>45</v>
      </c>
      <c r="L30">
        <v>7</v>
      </c>
      <c r="M30">
        <f t="shared" si="0"/>
        <v>2007</v>
      </c>
    </row>
    <row r="31" spans="1:13" x14ac:dyDescent="0.25">
      <c r="A31" s="36">
        <v>39119</v>
      </c>
      <c r="B31" s="37" t="s">
        <v>242</v>
      </c>
      <c r="C31" s="37" t="s">
        <v>243</v>
      </c>
      <c r="D31" s="38">
        <v>402350000</v>
      </c>
      <c r="E31" s="38">
        <v>13020000</v>
      </c>
      <c r="F31" s="38">
        <v>585900</v>
      </c>
      <c r="G31" s="39">
        <v>5</v>
      </c>
      <c r="H31" s="37" t="s">
        <v>16</v>
      </c>
      <c r="I31" s="37" t="s">
        <v>534</v>
      </c>
      <c r="J31" s="37" t="s">
        <v>10</v>
      </c>
      <c r="K31" s="37" t="s">
        <v>45</v>
      </c>
      <c r="L31">
        <v>7</v>
      </c>
      <c r="M31">
        <f t="shared" si="0"/>
        <v>2007</v>
      </c>
    </row>
    <row r="32" spans="1:13" x14ac:dyDescent="0.25">
      <c r="A32" s="36">
        <v>39119</v>
      </c>
      <c r="B32" s="37" t="s">
        <v>244</v>
      </c>
      <c r="C32" s="37" t="s">
        <v>245</v>
      </c>
      <c r="D32" s="38">
        <v>16180976.449999999</v>
      </c>
      <c r="E32" s="38">
        <v>14484709.1</v>
      </c>
      <c r="F32" s="38">
        <v>17085290.899999999</v>
      </c>
      <c r="G32" s="39">
        <v>5</v>
      </c>
      <c r="H32" s="37" t="s">
        <v>16</v>
      </c>
      <c r="I32" s="37" t="s">
        <v>534</v>
      </c>
      <c r="J32" s="37" t="s">
        <v>10</v>
      </c>
      <c r="K32" s="37" t="s">
        <v>45</v>
      </c>
      <c r="L32">
        <v>7</v>
      </c>
      <c r="M32">
        <f t="shared" si="0"/>
        <v>2007</v>
      </c>
    </row>
    <row r="33" spans="1:13" x14ac:dyDescent="0.25">
      <c r="A33" s="36">
        <v>39232</v>
      </c>
      <c r="B33" s="37" t="s">
        <v>246</v>
      </c>
      <c r="C33" s="37" t="s">
        <v>247</v>
      </c>
      <c r="D33" s="38">
        <v>250000000</v>
      </c>
      <c r="E33" s="38">
        <v>15735000</v>
      </c>
      <c r="F33" s="38">
        <v>716062.5</v>
      </c>
      <c r="G33" s="39">
        <v>1</v>
      </c>
      <c r="H33" s="37" t="s">
        <v>535</v>
      </c>
      <c r="I33" s="37" t="s">
        <v>534</v>
      </c>
      <c r="J33" s="37" t="s">
        <v>1</v>
      </c>
      <c r="K33" s="37" t="s">
        <v>45</v>
      </c>
      <c r="L33">
        <v>7</v>
      </c>
      <c r="M33">
        <f t="shared" si="0"/>
        <v>2007</v>
      </c>
    </row>
    <row r="34" spans="1:13" x14ac:dyDescent="0.25">
      <c r="A34" s="36">
        <v>39232</v>
      </c>
      <c r="B34" s="37" t="s">
        <v>415</v>
      </c>
      <c r="C34" s="37" t="s">
        <v>416</v>
      </c>
      <c r="D34" s="38">
        <v>376810000</v>
      </c>
      <c r="E34" s="38">
        <v>65640000</v>
      </c>
      <c r="F34" s="38">
        <v>8668000</v>
      </c>
      <c r="G34" s="39">
        <v>1</v>
      </c>
      <c r="H34" s="37" t="s">
        <v>535</v>
      </c>
      <c r="I34" s="37" t="s">
        <v>538</v>
      </c>
      <c r="J34" s="37" t="s">
        <v>1</v>
      </c>
      <c r="K34" s="37" t="s">
        <v>42</v>
      </c>
      <c r="L34">
        <v>7</v>
      </c>
      <c r="M34">
        <f t="shared" si="0"/>
        <v>2007</v>
      </c>
    </row>
    <row r="35" spans="1:13" ht="30" x14ac:dyDescent="0.25">
      <c r="A35" s="36">
        <v>39232</v>
      </c>
      <c r="B35" s="37" t="s">
        <v>415</v>
      </c>
      <c r="C35" s="37" t="s">
        <v>416</v>
      </c>
      <c r="D35" s="38">
        <v>376810000</v>
      </c>
      <c r="E35" s="38">
        <v>95000</v>
      </c>
      <c r="F35" s="38">
        <v>4875</v>
      </c>
      <c r="G35" s="39">
        <v>3</v>
      </c>
      <c r="H35" s="37" t="s">
        <v>536</v>
      </c>
      <c r="I35" s="37" t="s">
        <v>538</v>
      </c>
      <c r="J35" s="37" t="s">
        <v>1</v>
      </c>
      <c r="K35" s="37" t="s">
        <v>42</v>
      </c>
      <c r="L35">
        <v>7</v>
      </c>
      <c r="M35">
        <f t="shared" si="0"/>
        <v>2007</v>
      </c>
    </row>
    <row r="36" spans="1:13" x14ac:dyDescent="0.25">
      <c r="A36" s="36">
        <v>39232</v>
      </c>
      <c r="B36" s="37" t="s">
        <v>417</v>
      </c>
      <c r="C36" s="37" t="s">
        <v>418</v>
      </c>
      <c r="D36" s="38">
        <v>73030000</v>
      </c>
      <c r="E36" s="38">
        <v>41975000</v>
      </c>
      <c r="F36" s="38">
        <v>8235375</v>
      </c>
      <c r="G36" s="39">
        <v>5</v>
      </c>
      <c r="H36" s="37" t="s">
        <v>16</v>
      </c>
      <c r="I36" s="37" t="s">
        <v>538</v>
      </c>
      <c r="J36" s="37" t="s">
        <v>10</v>
      </c>
      <c r="K36" s="37" t="s">
        <v>42</v>
      </c>
      <c r="L36">
        <v>7</v>
      </c>
      <c r="M36">
        <f t="shared" si="0"/>
        <v>2007</v>
      </c>
    </row>
    <row r="37" spans="1:13" x14ac:dyDescent="0.25">
      <c r="A37" s="36">
        <v>39351</v>
      </c>
      <c r="B37" s="37" t="s">
        <v>250</v>
      </c>
      <c r="C37" s="37" t="s">
        <v>251</v>
      </c>
      <c r="D37" s="38">
        <v>512905000</v>
      </c>
      <c r="E37" s="38">
        <v>36775000</v>
      </c>
      <c r="F37" s="38">
        <v>1861875</v>
      </c>
      <c r="G37" s="39">
        <v>1</v>
      </c>
      <c r="H37" s="37" t="s">
        <v>535</v>
      </c>
      <c r="I37" s="37" t="s">
        <v>534</v>
      </c>
      <c r="J37" s="37" t="s">
        <v>1</v>
      </c>
      <c r="K37" s="37" t="s">
        <v>45</v>
      </c>
      <c r="L37">
        <v>7</v>
      </c>
      <c r="M37">
        <f t="shared" si="0"/>
        <v>2008</v>
      </c>
    </row>
    <row r="38" spans="1:13" x14ac:dyDescent="0.25">
      <c r="A38" s="36">
        <v>39351</v>
      </c>
      <c r="B38" s="37" t="s">
        <v>252</v>
      </c>
      <c r="C38" s="37" t="s">
        <v>253</v>
      </c>
      <c r="D38" s="38">
        <v>387000000</v>
      </c>
      <c r="E38" s="38">
        <v>24330000</v>
      </c>
      <c r="F38" s="38">
        <v>1213500</v>
      </c>
      <c r="G38" s="39">
        <v>5</v>
      </c>
      <c r="H38" s="37" t="s">
        <v>16</v>
      </c>
      <c r="I38" s="37" t="s">
        <v>534</v>
      </c>
      <c r="J38" s="37" t="s">
        <v>10</v>
      </c>
      <c r="K38" s="37" t="s">
        <v>45</v>
      </c>
      <c r="L38">
        <v>7</v>
      </c>
      <c r="M38">
        <f t="shared" si="0"/>
        <v>2008</v>
      </c>
    </row>
    <row r="39" spans="1:13" x14ac:dyDescent="0.25">
      <c r="A39" s="36">
        <v>39469</v>
      </c>
      <c r="B39" s="37" t="s">
        <v>254</v>
      </c>
      <c r="C39" s="37" t="s">
        <v>255</v>
      </c>
      <c r="D39" s="38">
        <v>546245000</v>
      </c>
      <c r="E39" s="38">
        <v>34575000</v>
      </c>
      <c r="F39" s="38">
        <v>2614000</v>
      </c>
      <c r="G39" s="39">
        <v>1</v>
      </c>
      <c r="H39" s="37" t="s">
        <v>535</v>
      </c>
      <c r="I39" s="37" t="s">
        <v>534</v>
      </c>
      <c r="J39" s="37" t="s">
        <v>1</v>
      </c>
      <c r="K39" s="37" t="s">
        <v>45</v>
      </c>
      <c r="L39">
        <v>7</v>
      </c>
      <c r="M39">
        <f t="shared" si="0"/>
        <v>2008</v>
      </c>
    </row>
    <row r="40" spans="1:13" x14ac:dyDescent="0.25">
      <c r="A40" s="36">
        <v>39469</v>
      </c>
      <c r="B40" s="37" t="s">
        <v>256</v>
      </c>
      <c r="C40" s="37" t="s">
        <v>257</v>
      </c>
      <c r="D40" s="38">
        <v>375000000</v>
      </c>
      <c r="E40" s="38">
        <v>23740000</v>
      </c>
      <c r="F40" s="38">
        <v>1795000</v>
      </c>
      <c r="G40" s="39">
        <v>5</v>
      </c>
      <c r="H40" s="37" t="s">
        <v>16</v>
      </c>
      <c r="I40" s="37" t="s">
        <v>534</v>
      </c>
      <c r="J40" s="37" t="s">
        <v>10</v>
      </c>
      <c r="K40" s="37" t="s">
        <v>45</v>
      </c>
      <c r="L40">
        <v>7</v>
      </c>
      <c r="M40">
        <f t="shared" si="0"/>
        <v>2008</v>
      </c>
    </row>
    <row r="41" spans="1:13" x14ac:dyDescent="0.25">
      <c r="A41" s="36">
        <v>39652</v>
      </c>
      <c r="B41" s="37" t="s">
        <v>260</v>
      </c>
      <c r="C41" s="37" t="s">
        <v>261</v>
      </c>
      <c r="D41" s="38">
        <v>492505000</v>
      </c>
      <c r="E41" s="38">
        <v>50430000</v>
      </c>
      <c r="F41" s="38">
        <v>3848500</v>
      </c>
      <c r="G41" s="39">
        <v>1</v>
      </c>
      <c r="H41" s="37" t="s">
        <v>535</v>
      </c>
      <c r="I41" s="37" t="s">
        <v>534</v>
      </c>
      <c r="J41" s="37" t="s">
        <v>1</v>
      </c>
      <c r="K41" s="37" t="s">
        <v>45</v>
      </c>
      <c r="L41">
        <v>7</v>
      </c>
      <c r="M41">
        <f t="shared" si="0"/>
        <v>2009</v>
      </c>
    </row>
    <row r="42" spans="1:13" ht="30" x14ac:dyDescent="0.25">
      <c r="A42" s="36">
        <v>39652</v>
      </c>
      <c r="B42" s="37" t="s">
        <v>260</v>
      </c>
      <c r="C42" s="37" t="s">
        <v>261</v>
      </c>
      <c r="D42" s="38">
        <v>492505000</v>
      </c>
      <c r="E42" s="38">
        <v>695000</v>
      </c>
      <c r="F42" s="38">
        <v>53375</v>
      </c>
      <c r="G42" s="39">
        <v>3</v>
      </c>
      <c r="H42" s="37" t="s">
        <v>536</v>
      </c>
      <c r="I42" s="37" t="s">
        <v>534</v>
      </c>
      <c r="J42" s="37" t="s">
        <v>1</v>
      </c>
      <c r="K42" s="37" t="s">
        <v>45</v>
      </c>
      <c r="L42">
        <v>7</v>
      </c>
      <c r="M42">
        <f t="shared" si="0"/>
        <v>2009</v>
      </c>
    </row>
    <row r="43" spans="1:13" x14ac:dyDescent="0.25">
      <c r="A43" s="36">
        <v>39652</v>
      </c>
      <c r="B43" s="37" t="s">
        <v>260</v>
      </c>
      <c r="C43" s="37" t="s">
        <v>261</v>
      </c>
      <c r="D43" s="38">
        <v>492505000</v>
      </c>
      <c r="E43" s="38">
        <v>1030000</v>
      </c>
      <c r="F43" s="38">
        <v>79000</v>
      </c>
      <c r="G43" s="39">
        <v>6</v>
      </c>
      <c r="H43" s="37" t="s">
        <v>539</v>
      </c>
      <c r="I43" s="37" t="s">
        <v>534</v>
      </c>
      <c r="J43" s="37" t="s">
        <v>1</v>
      </c>
      <c r="K43" s="37" t="s">
        <v>45</v>
      </c>
      <c r="L43">
        <v>7</v>
      </c>
      <c r="M43">
        <f t="shared" si="0"/>
        <v>2009</v>
      </c>
    </row>
    <row r="44" spans="1:13" x14ac:dyDescent="0.25">
      <c r="A44" s="36">
        <v>39652</v>
      </c>
      <c r="B44" s="37" t="s">
        <v>262</v>
      </c>
      <c r="C44" s="37" t="s">
        <v>263</v>
      </c>
      <c r="D44" s="38">
        <v>260000000</v>
      </c>
      <c r="E44" s="38">
        <v>24030000</v>
      </c>
      <c r="F44" s="38">
        <v>1834000</v>
      </c>
      <c r="G44" s="39">
        <v>5</v>
      </c>
      <c r="H44" s="37" t="s">
        <v>16</v>
      </c>
      <c r="I44" s="37" t="s">
        <v>534</v>
      </c>
      <c r="J44" s="37" t="s">
        <v>10</v>
      </c>
      <c r="K44" s="37" t="s">
        <v>45</v>
      </c>
      <c r="L44">
        <v>7</v>
      </c>
      <c r="M44">
        <f t="shared" si="0"/>
        <v>2009</v>
      </c>
    </row>
    <row r="45" spans="1:13" x14ac:dyDescent="0.25">
      <c r="A45" s="36">
        <v>39835</v>
      </c>
      <c r="B45" s="37" t="s">
        <v>264</v>
      </c>
      <c r="C45" s="37" t="s">
        <v>265</v>
      </c>
      <c r="D45" s="38">
        <v>270000000</v>
      </c>
      <c r="E45" s="38">
        <v>440000</v>
      </c>
      <c r="F45" s="38">
        <v>37200</v>
      </c>
      <c r="G45" s="39">
        <v>6</v>
      </c>
      <c r="H45" s="37" t="s">
        <v>539</v>
      </c>
      <c r="I45" s="37" t="s">
        <v>534</v>
      </c>
      <c r="J45" s="37" t="s">
        <v>1</v>
      </c>
      <c r="K45" s="37" t="s">
        <v>45</v>
      </c>
      <c r="L45">
        <v>7</v>
      </c>
      <c r="M45">
        <f t="shared" si="0"/>
        <v>2009</v>
      </c>
    </row>
    <row r="46" spans="1:13" x14ac:dyDescent="0.25">
      <c r="A46" s="36">
        <v>39835</v>
      </c>
      <c r="B46" s="37" t="s">
        <v>264</v>
      </c>
      <c r="C46" s="37" t="s">
        <v>265</v>
      </c>
      <c r="D46" s="38">
        <v>270000000</v>
      </c>
      <c r="E46" s="38">
        <v>19500000</v>
      </c>
      <c r="F46" s="38">
        <v>1647250</v>
      </c>
      <c r="G46" s="39">
        <v>1</v>
      </c>
      <c r="H46" s="37" t="s">
        <v>535</v>
      </c>
      <c r="I46" s="37" t="s">
        <v>534</v>
      </c>
      <c r="J46" s="37" t="s">
        <v>1</v>
      </c>
      <c r="K46" s="37" t="s">
        <v>45</v>
      </c>
      <c r="L46">
        <v>7</v>
      </c>
      <c r="M46">
        <f t="shared" si="0"/>
        <v>2009</v>
      </c>
    </row>
    <row r="47" spans="1:13" ht="30" x14ac:dyDescent="0.25">
      <c r="A47" s="36">
        <v>39835</v>
      </c>
      <c r="B47" s="37" t="s">
        <v>264</v>
      </c>
      <c r="C47" s="37" t="s">
        <v>265</v>
      </c>
      <c r="D47" s="38">
        <v>270000000</v>
      </c>
      <c r="E47" s="38">
        <v>4755000</v>
      </c>
      <c r="F47" s="38">
        <v>401500</v>
      </c>
      <c r="G47" s="39">
        <v>3</v>
      </c>
      <c r="H47" s="37" t="s">
        <v>536</v>
      </c>
      <c r="I47" s="37" t="s">
        <v>534</v>
      </c>
      <c r="J47" s="37" t="s">
        <v>1</v>
      </c>
      <c r="K47" s="37" t="s">
        <v>45</v>
      </c>
      <c r="L47">
        <v>7</v>
      </c>
      <c r="M47">
        <f t="shared" si="0"/>
        <v>2009</v>
      </c>
    </row>
    <row r="48" spans="1:13" x14ac:dyDescent="0.25">
      <c r="A48" s="36">
        <v>39835</v>
      </c>
      <c r="B48" s="37" t="s">
        <v>266</v>
      </c>
      <c r="C48" s="37" t="s">
        <v>267</v>
      </c>
      <c r="D48" s="38">
        <v>130000000</v>
      </c>
      <c r="E48" s="38">
        <v>11890000</v>
      </c>
      <c r="F48" s="38">
        <v>1004500</v>
      </c>
      <c r="G48" s="39">
        <v>5</v>
      </c>
      <c r="H48" s="37" t="s">
        <v>16</v>
      </c>
      <c r="I48" s="37" t="s">
        <v>534</v>
      </c>
      <c r="J48" s="37" t="s">
        <v>10</v>
      </c>
      <c r="K48" s="37" t="s">
        <v>45</v>
      </c>
      <c r="L48">
        <v>7</v>
      </c>
      <c r="M48">
        <f t="shared" si="0"/>
        <v>2009</v>
      </c>
    </row>
    <row r="49" spans="1:13" x14ac:dyDescent="0.25">
      <c r="A49" s="36">
        <v>39924</v>
      </c>
      <c r="B49" s="37" t="s">
        <v>268</v>
      </c>
      <c r="C49" s="37" t="s">
        <v>269</v>
      </c>
      <c r="D49" s="38">
        <v>441385000</v>
      </c>
      <c r="E49" s="38">
        <v>40510000</v>
      </c>
      <c r="F49" s="38">
        <v>4116750</v>
      </c>
      <c r="G49" s="39">
        <v>1</v>
      </c>
      <c r="H49" s="37" t="s">
        <v>535</v>
      </c>
      <c r="I49" s="37" t="s">
        <v>534</v>
      </c>
      <c r="J49" s="37" t="s">
        <v>1</v>
      </c>
      <c r="K49" s="37" t="s">
        <v>45</v>
      </c>
      <c r="L49">
        <v>7</v>
      </c>
      <c r="M49">
        <f t="shared" si="0"/>
        <v>2009</v>
      </c>
    </row>
    <row r="50" spans="1:13" x14ac:dyDescent="0.25">
      <c r="A50" s="36">
        <v>39924</v>
      </c>
      <c r="B50" s="37" t="s">
        <v>270</v>
      </c>
      <c r="C50" s="37" t="s">
        <v>271</v>
      </c>
      <c r="D50" s="38">
        <v>38225000</v>
      </c>
      <c r="E50" s="38">
        <v>3510000</v>
      </c>
      <c r="F50" s="38">
        <v>274050</v>
      </c>
      <c r="G50" s="39">
        <v>5</v>
      </c>
      <c r="H50" s="37" t="s">
        <v>16</v>
      </c>
      <c r="I50" s="37" t="s">
        <v>534</v>
      </c>
      <c r="J50" s="37" t="s">
        <v>10</v>
      </c>
      <c r="K50" s="37" t="s">
        <v>45</v>
      </c>
      <c r="L50">
        <v>7</v>
      </c>
      <c r="M50">
        <f t="shared" si="0"/>
        <v>2009</v>
      </c>
    </row>
    <row r="51" spans="1:13" x14ac:dyDescent="0.25">
      <c r="A51" s="36">
        <v>40002</v>
      </c>
      <c r="B51" s="37" t="s">
        <v>419</v>
      </c>
      <c r="C51" s="37" t="s">
        <v>420</v>
      </c>
      <c r="D51" s="38">
        <v>386380000</v>
      </c>
      <c r="E51" s="38">
        <v>211390000</v>
      </c>
      <c r="F51" s="38">
        <v>47432250</v>
      </c>
      <c r="G51" s="39">
        <v>1</v>
      </c>
      <c r="H51" s="37" t="s">
        <v>535</v>
      </c>
      <c r="I51" s="37" t="s">
        <v>538</v>
      </c>
      <c r="J51" s="37" t="s">
        <v>1</v>
      </c>
      <c r="K51" s="37" t="s">
        <v>42</v>
      </c>
      <c r="L51">
        <v>7</v>
      </c>
      <c r="M51">
        <f t="shared" si="0"/>
        <v>2010</v>
      </c>
    </row>
    <row r="52" spans="1:13" ht="30" x14ac:dyDescent="0.25">
      <c r="A52" s="36">
        <v>40002</v>
      </c>
      <c r="B52" s="37" t="s">
        <v>419</v>
      </c>
      <c r="C52" s="37" t="s">
        <v>420</v>
      </c>
      <c r="D52" s="38">
        <v>386380000</v>
      </c>
      <c r="E52" s="38">
        <v>16210000</v>
      </c>
      <c r="F52" s="38">
        <v>3545250</v>
      </c>
      <c r="G52" s="39">
        <v>3</v>
      </c>
      <c r="H52" s="37" t="s">
        <v>536</v>
      </c>
      <c r="I52" s="37" t="s">
        <v>538</v>
      </c>
      <c r="J52" s="37" t="s">
        <v>1</v>
      </c>
      <c r="K52" s="37" t="s">
        <v>42</v>
      </c>
      <c r="L52">
        <v>7</v>
      </c>
      <c r="M52">
        <f t="shared" si="0"/>
        <v>2010</v>
      </c>
    </row>
    <row r="53" spans="1:13" x14ac:dyDescent="0.25">
      <c r="A53" s="36">
        <v>40002</v>
      </c>
      <c r="B53" s="37" t="s">
        <v>419</v>
      </c>
      <c r="C53" s="37" t="s">
        <v>420</v>
      </c>
      <c r="D53" s="38">
        <v>386380000</v>
      </c>
      <c r="E53" s="38">
        <v>2920000</v>
      </c>
      <c r="F53" s="38">
        <v>146000</v>
      </c>
      <c r="G53" s="39">
        <v>4</v>
      </c>
      <c r="H53" s="37" t="s">
        <v>537</v>
      </c>
      <c r="I53" s="37" t="s">
        <v>538</v>
      </c>
      <c r="J53" s="37" t="s">
        <v>1</v>
      </c>
      <c r="K53" s="37" t="s">
        <v>42</v>
      </c>
      <c r="L53">
        <v>7</v>
      </c>
      <c r="M53">
        <f t="shared" si="0"/>
        <v>2010</v>
      </c>
    </row>
    <row r="54" spans="1:13" x14ac:dyDescent="0.25">
      <c r="A54" s="36">
        <v>40022</v>
      </c>
      <c r="B54" s="37" t="s">
        <v>274</v>
      </c>
      <c r="C54" s="37" t="s">
        <v>275</v>
      </c>
      <c r="D54" s="38">
        <v>298800000</v>
      </c>
      <c r="E54" s="38">
        <v>7785000</v>
      </c>
      <c r="F54" s="38">
        <v>4406875</v>
      </c>
      <c r="G54" s="39">
        <v>6</v>
      </c>
      <c r="H54" s="37" t="s">
        <v>539</v>
      </c>
      <c r="I54" s="37" t="s">
        <v>534</v>
      </c>
      <c r="J54" s="37" t="s">
        <v>1</v>
      </c>
      <c r="K54" s="37" t="s">
        <v>45</v>
      </c>
      <c r="L54">
        <v>7</v>
      </c>
      <c r="M54">
        <f t="shared" si="0"/>
        <v>2010</v>
      </c>
    </row>
    <row r="55" spans="1:13" x14ac:dyDescent="0.25">
      <c r="A55" s="36">
        <v>40022</v>
      </c>
      <c r="B55" s="37" t="s">
        <v>274</v>
      </c>
      <c r="C55" s="37" t="s">
        <v>275</v>
      </c>
      <c r="D55" s="38">
        <v>298800000</v>
      </c>
      <c r="E55" s="38">
        <v>276970000</v>
      </c>
      <c r="F55" s="38">
        <v>156882500</v>
      </c>
      <c r="G55" s="39">
        <v>1</v>
      </c>
      <c r="H55" s="37" t="s">
        <v>535</v>
      </c>
      <c r="I55" s="37" t="s">
        <v>534</v>
      </c>
      <c r="J55" s="37" t="s">
        <v>1</v>
      </c>
      <c r="K55" s="37" t="s">
        <v>45</v>
      </c>
      <c r="L55">
        <v>7</v>
      </c>
      <c r="M55">
        <f t="shared" si="0"/>
        <v>2010</v>
      </c>
    </row>
    <row r="56" spans="1:13" ht="30" x14ac:dyDescent="0.25">
      <c r="A56" s="36">
        <v>40022</v>
      </c>
      <c r="B56" s="37" t="s">
        <v>274</v>
      </c>
      <c r="C56" s="37" t="s">
        <v>275</v>
      </c>
      <c r="D56" s="38">
        <v>298800000</v>
      </c>
      <c r="E56" s="38">
        <v>14045000</v>
      </c>
      <c r="F56" s="38">
        <v>7951875</v>
      </c>
      <c r="G56" s="39">
        <v>3</v>
      </c>
      <c r="H56" s="37" t="s">
        <v>536</v>
      </c>
      <c r="I56" s="37" t="s">
        <v>534</v>
      </c>
      <c r="J56" s="37" t="s">
        <v>1</v>
      </c>
      <c r="K56" s="37" t="s">
        <v>45</v>
      </c>
      <c r="L56">
        <v>7</v>
      </c>
      <c r="M56">
        <f t="shared" si="0"/>
        <v>2010</v>
      </c>
    </row>
    <row r="57" spans="1:13" x14ac:dyDescent="0.25">
      <c r="A57" s="36">
        <v>40022</v>
      </c>
      <c r="B57" s="37" t="s">
        <v>276</v>
      </c>
      <c r="C57" s="37" t="s">
        <v>277</v>
      </c>
      <c r="D57" s="38">
        <v>401410000</v>
      </c>
      <c r="E57" s="38">
        <v>344070000</v>
      </c>
      <c r="F57" s="38">
        <v>188862750</v>
      </c>
      <c r="G57" s="39">
        <v>5</v>
      </c>
      <c r="H57" s="37" t="s">
        <v>16</v>
      </c>
      <c r="I57" s="37" t="s">
        <v>534</v>
      </c>
      <c r="J57" s="37" t="s">
        <v>10</v>
      </c>
      <c r="K57" s="37" t="s">
        <v>45</v>
      </c>
      <c r="L57">
        <v>7</v>
      </c>
      <c r="M57">
        <f t="shared" si="0"/>
        <v>2010</v>
      </c>
    </row>
    <row r="58" spans="1:13" x14ac:dyDescent="0.25">
      <c r="A58" s="36">
        <v>40022</v>
      </c>
      <c r="B58" s="37" t="s">
        <v>286</v>
      </c>
      <c r="C58" s="37" t="s">
        <v>287</v>
      </c>
      <c r="D58" s="38">
        <v>64905000</v>
      </c>
      <c r="E58" s="38">
        <v>10190000</v>
      </c>
      <c r="F58" s="38">
        <v>173230</v>
      </c>
      <c r="G58" s="39">
        <v>1</v>
      </c>
      <c r="H58" s="37" t="s">
        <v>535</v>
      </c>
      <c r="I58" s="37" t="s">
        <v>534</v>
      </c>
      <c r="J58" s="37" t="s">
        <v>1</v>
      </c>
      <c r="K58" s="37" t="s">
        <v>45</v>
      </c>
      <c r="L58">
        <v>7</v>
      </c>
      <c r="M58">
        <f t="shared" si="0"/>
        <v>2010</v>
      </c>
    </row>
    <row r="59" spans="1:13" ht="30" x14ac:dyDescent="0.25">
      <c r="A59" s="36">
        <v>40108</v>
      </c>
      <c r="B59" s="37" t="s">
        <v>280</v>
      </c>
      <c r="C59" s="37" t="s">
        <v>281</v>
      </c>
      <c r="D59" s="38">
        <v>503365000</v>
      </c>
      <c r="E59" s="38">
        <v>503365000</v>
      </c>
      <c r="F59" s="38">
        <v>411601722.33999997</v>
      </c>
      <c r="G59" s="39">
        <v>5</v>
      </c>
      <c r="H59" s="37" t="s">
        <v>16</v>
      </c>
      <c r="I59" s="37" t="s">
        <v>534</v>
      </c>
      <c r="J59" s="37" t="s">
        <v>10</v>
      </c>
      <c r="K59" s="37" t="s">
        <v>45</v>
      </c>
      <c r="L59">
        <v>7</v>
      </c>
      <c r="M59">
        <f t="shared" si="0"/>
        <v>2010</v>
      </c>
    </row>
    <row r="60" spans="1:13" x14ac:dyDescent="0.25">
      <c r="A60" s="36">
        <v>40114</v>
      </c>
      <c r="B60" s="37" t="s">
        <v>278</v>
      </c>
      <c r="C60" s="37" t="s">
        <v>279</v>
      </c>
      <c r="D60" s="38">
        <v>229970000</v>
      </c>
      <c r="E60" s="38">
        <v>197665000</v>
      </c>
      <c r="F60" s="38">
        <v>108497875</v>
      </c>
      <c r="G60" s="39">
        <v>1</v>
      </c>
      <c r="H60" s="37" t="s">
        <v>535</v>
      </c>
      <c r="I60" s="37" t="s">
        <v>534</v>
      </c>
      <c r="J60" s="37" t="s">
        <v>1</v>
      </c>
      <c r="K60" s="37" t="s">
        <v>45</v>
      </c>
      <c r="L60">
        <v>7</v>
      </c>
      <c r="M60">
        <f t="shared" si="0"/>
        <v>2010</v>
      </c>
    </row>
    <row r="61" spans="1:13" x14ac:dyDescent="0.25">
      <c r="A61" s="36">
        <v>40114</v>
      </c>
      <c r="B61" s="37" t="s">
        <v>421</v>
      </c>
      <c r="C61" s="37" t="s">
        <v>422</v>
      </c>
      <c r="D61" s="38">
        <v>215500000</v>
      </c>
      <c r="E61" s="38">
        <v>149820000</v>
      </c>
      <c r="F61" s="38">
        <v>43557000</v>
      </c>
      <c r="G61" s="39">
        <v>1</v>
      </c>
      <c r="H61" s="37" t="s">
        <v>535</v>
      </c>
      <c r="I61" s="37" t="s">
        <v>538</v>
      </c>
      <c r="J61" s="37" t="s">
        <v>1</v>
      </c>
      <c r="K61" s="37" t="s">
        <v>42</v>
      </c>
      <c r="L61">
        <v>7</v>
      </c>
      <c r="M61">
        <f t="shared" si="0"/>
        <v>2010</v>
      </c>
    </row>
    <row r="62" spans="1:13" ht="30" x14ac:dyDescent="0.25">
      <c r="A62" s="36">
        <v>40114</v>
      </c>
      <c r="B62" s="37" t="s">
        <v>421</v>
      </c>
      <c r="C62" s="37" t="s">
        <v>422</v>
      </c>
      <c r="D62" s="38">
        <v>215500000</v>
      </c>
      <c r="E62" s="38">
        <v>8040000</v>
      </c>
      <c r="F62" s="38">
        <v>2371000</v>
      </c>
      <c r="G62" s="39">
        <v>3</v>
      </c>
      <c r="H62" s="37" t="s">
        <v>536</v>
      </c>
      <c r="I62" s="37" t="s">
        <v>538</v>
      </c>
      <c r="J62" s="37" t="s">
        <v>1</v>
      </c>
      <c r="K62" s="37" t="s">
        <v>42</v>
      </c>
      <c r="L62">
        <v>7</v>
      </c>
      <c r="M62">
        <f t="shared" si="0"/>
        <v>2010</v>
      </c>
    </row>
    <row r="63" spans="1:13" x14ac:dyDescent="0.25">
      <c r="A63" s="36">
        <v>40114</v>
      </c>
      <c r="B63" s="37" t="s">
        <v>423</v>
      </c>
      <c r="C63" s="37" t="s">
        <v>424</v>
      </c>
      <c r="D63" s="38">
        <v>121235000</v>
      </c>
      <c r="E63" s="38">
        <v>89670000</v>
      </c>
      <c r="F63" s="38">
        <v>26399500</v>
      </c>
      <c r="G63" s="39">
        <v>5</v>
      </c>
      <c r="H63" s="37" t="s">
        <v>16</v>
      </c>
      <c r="I63" s="37" t="s">
        <v>538</v>
      </c>
      <c r="J63" s="37" t="s">
        <v>10</v>
      </c>
      <c r="K63" s="37" t="s">
        <v>42</v>
      </c>
      <c r="L63">
        <v>7</v>
      </c>
      <c r="M63">
        <f t="shared" si="0"/>
        <v>2010</v>
      </c>
    </row>
    <row r="64" spans="1:13" x14ac:dyDescent="0.25">
      <c r="A64" s="36">
        <v>40205</v>
      </c>
      <c r="B64" s="37" t="s">
        <v>282</v>
      </c>
      <c r="C64" s="37" t="s">
        <v>283</v>
      </c>
      <c r="D64" s="38">
        <v>487950000</v>
      </c>
      <c r="E64" s="38">
        <v>7855000</v>
      </c>
      <c r="F64" s="38">
        <v>4314650</v>
      </c>
      <c r="G64" s="39">
        <v>6</v>
      </c>
      <c r="H64" s="37" t="s">
        <v>539</v>
      </c>
      <c r="I64" s="37" t="s">
        <v>534</v>
      </c>
      <c r="J64" s="37" t="s">
        <v>1</v>
      </c>
      <c r="K64" s="37" t="s">
        <v>45</v>
      </c>
      <c r="L64">
        <v>7</v>
      </c>
      <c r="M64">
        <f t="shared" si="0"/>
        <v>2010</v>
      </c>
    </row>
    <row r="65" spans="1:13" x14ac:dyDescent="0.25">
      <c r="A65" s="36">
        <v>40205</v>
      </c>
      <c r="B65" s="37" t="s">
        <v>282</v>
      </c>
      <c r="C65" s="37" t="s">
        <v>283</v>
      </c>
      <c r="D65" s="38">
        <v>487950000</v>
      </c>
      <c r="E65" s="38">
        <v>410460000</v>
      </c>
      <c r="F65" s="38">
        <v>226836800</v>
      </c>
      <c r="G65" s="39">
        <v>1</v>
      </c>
      <c r="H65" s="37" t="s">
        <v>535</v>
      </c>
      <c r="I65" s="37" t="s">
        <v>534</v>
      </c>
      <c r="J65" s="37" t="s">
        <v>1</v>
      </c>
      <c r="K65" s="37" t="s">
        <v>45</v>
      </c>
      <c r="L65">
        <v>7</v>
      </c>
      <c r="M65">
        <f t="shared" si="0"/>
        <v>2010</v>
      </c>
    </row>
    <row r="66" spans="1:13" ht="30" x14ac:dyDescent="0.25">
      <c r="A66" s="36">
        <v>40330</v>
      </c>
      <c r="B66" s="37" t="s">
        <v>284</v>
      </c>
      <c r="C66" s="37" t="s">
        <v>285</v>
      </c>
      <c r="D66" s="38">
        <v>1156045000</v>
      </c>
      <c r="E66" s="38">
        <v>1112055000</v>
      </c>
      <c r="F66" s="38">
        <v>751875741.07000005</v>
      </c>
      <c r="G66" s="39">
        <v>5</v>
      </c>
      <c r="H66" s="37" t="s">
        <v>16</v>
      </c>
      <c r="I66" s="37" t="s">
        <v>534</v>
      </c>
      <c r="J66" s="37" t="s">
        <v>10</v>
      </c>
      <c r="K66" s="37" t="s">
        <v>45</v>
      </c>
      <c r="L66">
        <v>7</v>
      </c>
      <c r="M66">
        <f t="shared" si="0"/>
        <v>2010</v>
      </c>
    </row>
    <row r="67" spans="1:13" x14ac:dyDescent="0.25">
      <c r="A67" s="36">
        <v>40400</v>
      </c>
      <c r="B67" s="37" t="s">
        <v>290</v>
      </c>
      <c r="C67" s="37" t="s">
        <v>291</v>
      </c>
      <c r="D67" s="38">
        <v>347295000</v>
      </c>
      <c r="E67" s="38">
        <v>5575000</v>
      </c>
      <c r="F67" s="38">
        <v>3607762.5</v>
      </c>
      <c r="G67" s="39">
        <v>6</v>
      </c>
      <c r="H67" s="37" t="s">
        <v>539</v>
      </c>
      <c r="I67" s="37" t="s">
        <v>534</v>
      </c>
      <c r="J67" s="37" t="s">
        <v>1</v>
      </c>
      <c r="K67" s="37" t="s">
        <v>45</v>
      </c>
      <c r="L67">
        <v>7</v>
      </c>
      <c r="M67">
        <f t="shared" ref="M67:M130" si="1">YEAR(DATE(YEAR(A67),MONTH(A67)+(L67-1),1))</f>
        <v>2011</v>
      </c>
    </row>
    <row r="68" spans="1:13" x14ac:dyDescent="0.25">
      <c r="A68" s="36">
        <v>40400</v>
      </c>
      <c r="B68" s="37" t="s">
        <v>290</v>
      </c>
      <c r="C68" s="37" t="s">
        <v>291</v>
      </c>
      <c r="D68" s="38">
        <v>347295000</v>
      </c>
      <c r="E68" s="38">
        <v>341720000</v>
      </c>
      <c r="F68" s="38">
        <v>223537725</v>
      </c>
      <c r="G68" s="39">
        <v>1</v>
      </c>
      <c r="H68" s="37" t="s">
        <v>535</v>
      </c>
      <c r="I68" s="37" t="s">
        <v>534</v>
      </c>
      <c r="J68" s="37" t="s">
        <v>1</v>
      </c>
      <c r="K68" s="37" t="s">
        <v>45</v>
      </c>
      <c r="L68">
        <v>7</v>
      </c>
      <c r="M68">
        <f t="shared" si="1"/>
        <v>2011</v>
      </c>
    </row>
    <row r="69" spans="1:13" x14ac:dyDescent="0.25">
      <c r="A69" s="36">
        <v>40400</v>
      </c>
      <c r="B69" s="37" t="s">
        <v>294</v>
      </c>
      <c r="C69" s="37" t="s">
        <v>295</v>
      </c>
      <c r="D69" s="38">
        <v>118215000</v>
      </c>
      <c r="E69" s="38">
        <v>58745000</v>
      </c>
      <c r="F69" s="38">
        <v>4662768.25</v>
      </c>
      <c r="G69" s="39">
        <v>1</v>
      </c>
      <c r="H69" s="37" t="s">
        <v>535</v>
      </c>
      <c r="I69" s="37" t="s">
        <v>534</v>
      </c>
      <c r="J69" s="37" t="s">
        <v>1</v>
      </c>
      <c r="K69" s="37" t="s">
        <v>45</v>
      </c>
      <c r="L69">
        <v>7</v>
      </c>
      <c r="M69">
        <f t="shared" si="1"/>
        <v>2011</v>
      </c>
    </row>
    <row r="70" spans="1:13" x14ac:dyDescent="0.25">
      <c r="A70" s="36">
        <v>40400</v>
      </c>
      <c r="B70" s="37" t="s">
        <v>425</v>
      </c>
      <c r="C70" s="37" t="s">
        <v>426</v>
      </c>
      <c r="D70" s="38">
        <v>365605000</v>
      </c>
      <c r="E70" s="38">
        <v>205100000</v>
      </c>
      <c r="F70" s="38">
        <v>43829250</v>
      </c>
      <c r="G70" s="39">
        <v>1</v>
      </c>
      <c r="H70" s="37" t="s">
        <v>535</v>
      </c>
      <c r="I70" s="37" t="s">
        <v>538</v>
      </c>
      <c r="J70" s="37" t="s">
        <v>1</v>
      </c>
      <c r="K70" s="37" t="s">
        <v>42</v>
      </c>
      <c r="L70">
        <v>7</v>
      </c>
      <c r="M70">
        <f t="shared" si="1"/>
        <v>2011</v>
      </c>
    </row>
    <row r="71" spans="1:13" ht="30" x14ac:dyDescent="0.25">
      <c r="A71" s="36">
        <v>40400</v>
      </c>
      <c r="B71" s="37" t="s">
        <v>425</v>
      </c>
      <c r="C71" s="37" t="s">
        <v>426</v>
      </c>
      <c r="D71" s="38">
        <v>365605000</v>
      </c>
      <c r="E71" s="38">
        <v>31670000</v>
      </c>
      <c r="F71" s="38">
        <v>7660750</v>
      </c>
      <c r="G71" s="39">
        <v>3</v>
      </c>
      <c r="H71" s="37" t="s">
        <v>536</v>
      </c>
      <c r="I71" s="37" t="s">
        <v>538</v>
      </c>
      <c r="J71" s="37" t="s">
        <v>1</v>
      </c>
      <c r="K71" s="37" t="s">
        <v>42</v>
      </c>
      <c r="L71">
        <v>7</v>
      </c>
      <c r="M71">
        <f t="shared" si="1"/>
        <v>2011</v>
      </c>
    </row>
    <row r="72" spans="1:13" x14ac:dyDescent="0.25">
      <c r="A72" s="36">
        <v>40400</v>
      </c>
      <c r="B72" s="37" t="s">
        <v>425</v>
      </c>
      <c r="C72" s="37" t="s">
        <v>426</v>
      </c>
      <c r="D72" s="38">
        <v>365605000</v>
      </c>
      <c r="E72" s="38">
        <v>3600000</v>
      </c>
      <c r="F72" s="38">
        <v>272250</v>
      </c>
      <c r="G72" s="39">
        <v>4</v>
      </c>
      <c r="H72" s="37" t="s">
        <v>537</v>
      </c>
      <c r="I72" s="37" t="s">
        <v>538</v>
      </c>
      <c r="J72" s="37" t="s">
        <v>1</v>
      </c>
      <c r="K72" s="37" t="s">
        <v>42</v>
      </c>
      <c r="L72">
        <v>7</v>
      </c>
      <c r="M72">
        <f t="shared" si="1"/>
        <v>2011</v>
      </c>
    </row>
    <row r="73" spans="1:13" x14ac:dyDescent="0.25">
      <c r="A73" s="36">
        <v>40449</v>
      </c>
      <c r="B73" s="37" t="s">
        <v>427</v>
      </c>
      <c r="C73" s="37" t="s">
        <v>428</v>
      </c>
      <c r="D73" s="38">
        <v>401435000</v>
      </c>
      <c r="E73" s="38">
        <v>317175000</v>
      </c>
      <c r="F73" s="38">
        <v>94128150</v>
      </c>
      <c r="G73" s="39">
        <v>1</v>
      </c>
      <c r="H73" s="37" t="s">
        <v>535</v>
      </c>
      <c r="I73" s="37" t="s">
        <v>538</v>
      </c>
      <c r="J73" s="37" t="s">
        <v>1</v>
      </c>
      <c r="K73" s="37" t="s">
        <v>42</v>
      </c>
      <c r="L73">
        <v>7</v>
      </c>
      <c r="M73">
        <f t="shared" si="1"/>
        <v>2011</v>
      </c>
    </row>
    <row r="74" spans="1:13" ht="30" x14ac:dyDescent="0.25">
      <c r="A74" s="36">
        <v>40449</v>
      </c>
      <c r="B74" s="37" t="s">
        <v>427</v>
      </c>
      <c r="C74" s="37" t="s">
        <v>428</v>
      </c>
      <c r="D74" s="38">
        <v>401435000</v>
      </c>
      <c r="E74" s="38">
        <v>31310000</v>
      </c>
      <c r="F74" s="38">
        <v>9786775</v>
      </c>
      <c r="G74" s="39">
        <v>3</v>
      </c>
      <c r="H74" s="37" t="s">
        <v>536</v>
      </c>
      <c r="I74" s="37" t="s">
        <v>538</v>
      </c>
      <c r="J74" s="37" t="s">
        <v>1</v>
      </c>
      <c r="K74" s="37" t="s">
        <v>42</v>
      </c>
      <c r="L74">
        <v>7</v>
      </c>
      <c r="M74">
        <f t="shared" si="1"/>
        <v>2011</v>
      </c>
    </row>
    <row r="75" spans="1:13" x14ac:dyDescent="0.25">
      <c r="A75" s="36">
        <v>40449</v>
      </c>
      <c r="B75" s="37" t="s">
        <v>429</v>
      </c>
      <c r="C75" s="37" t="s">
        <v>430</v>
      </c>
      <c r="D75" s="38">
        <v>393950000</v>
      </c>
      <c r="E75" s="38">
        <v>318105000</v>
      </c>
      <c r="F75" s="38">
        <v>83853750</v>
      </c>
      <c r="G75" s="39">
        <v>5</v>
      </c>
      <c r="H75" s="37" t="s">
        <v>16</v>
      </c>
      <c r="I75" s="37" t="s">
        <v>538</v>
      </c>
      <c r="J75" s="37" t="s">
        <v>10</v>
      </c>
      <c r="K75" s="37" t="s">
        <v>42</v>
      </c>
      <c r="L75">
        <v>7</v>
      </c>
      <c r="M75">
        <f t="shared" si="1"/>
        <v>2011</v>
      </c>
    </row>
    <row r="76" spans="1:13" x14ac:dyDescent="0.25">
      <c r="A76" s="36">
        <v>40576</v>
      </c>
      <c r="B76" s="37" t="s">
        <v>292</v>
      </c>
      <c r="C76" s="37" t="s">
        <v>293</v>
      </c>
      <c r="D76" s="38">
        <v>361950000</v>
      </c>
      <c r="E76" s="38">
        <v>256475000</v>
      </c>
      <c r="F76" s="38">
        <v>176260762.5</v>
      </c>
      <c r="G76" s="39">
        <v>1</v>
      </c>
      <c r="H76" s="37" t="s">
        <v>535</v>
      </c>
      <c r="I76" s="37" t="s">
        <v>534</v>
      </c>
      <c r="J76" s="37" t="s">
        <v>1</v>
      </c>
      <c r="K76" s="37" t="s">
        <v>45</v>
      </c>
      <c r="L76">
        <v>7</v>
      </c>
      <c r="M76">
        <f t="shared" si="1"/>
        <v>2011</v>
      </c>
    </row>
    <row r="77" spans="1:13" x14ac:dyDescent="0.25">
      <c r="A77" s="36">
        <v>40576</v>
      </c>
      <c r="B77" s="37" t="s">
        <v>292</v>
      </c>
      <c r="C77" s="37" t="s">
        <v>293</v>
      </c>
      <c r="D77" s="38">
        <v>361950000</v>
      </c>
      <c r="E77" s="38">
        <v>51400000</v>
      </c>
      <c r="F77" s="38">
        <v>31947100</v>
      </c>
      <c r="G77" s="39">
        <v>6</v>
      </c>
      <c r="H77" s="37" t="s">
        <v>539</v>
      </c>
      <c r="I77" s="37" t="s">
        <v>534</v>
      </c>
      <c r="J77" s="37" t="s">
        <v>1</v>
      </c>
      <c r="K77" s="37" t="s">
        <v>45</v>
      </c>
      <c r="L77">
        <v>7</v>
      </c>
      <c r="M77">
        <f t="shared" si="1"/>
        <v>2011</v>
      </c>
    </row>
    <row r="78" spans="1:13" ht="30" x14ac:dyDescent="0.25">
      <c r="A78" s="36">
        <v>40576</v>
      </c>
      <c r="B78" s="37" t="s">
        <v>292</v>
      </c>
      <c r="C78" s="37" t="s">
        <v>293</v>
      </c>
      <c r="D78" s="38">
        <v>361950000</v>
      </c>
      <c r="E78" s="38">
        <v>47320000</v>
      </c>
      <c r="F78" s="38">
        <v>31986587.5</v>
      </c>
      <c r="G78" s="39">
        <v>3</v>
      </c>
      <c r="H78" s="37" t="s">
        <v>536</v>
      </c>
      <c r="I78" s="37" t="s">
        <v>534</v>
      </c>
      <c r="J78" s="37" t="s">
        <v>1</v>
      </c>
      <c r="K78" s="37" t="s">
        <v>45</v>
      </c>
      <c r="L78">
        <v>7</v>
      </c>
      <c r="M78">
        <f t="shared" si="1"/>
        <v>2011</v>
      </c>
    </row>
    <row r="79" spans="1:13" x14ac:dyDescent="0.25">
      <c r="A79" s="36">
        <v>40576</v>
      </c>
      <c r="B79" s="37" t="s">
        <v>296</v>
      </c>
      <c r="C79" s="37" t="s">
        <v>297</v>
      </c>
      <c r="D79" s="38">
        <v>90375000</v>
      </c>
      <c r="E79" s="38">
        <v>39470000</v>
      </c>
      <c r="F79" s="38">
        <v>3317491</v>
      </c>
      <c r="G79" s="39">
        <v>1</v>
      </c>
      <c r="H79" s="37" t="s">
        <v>535</v>
      </c>
      <c r="I79" s="37" t="s">
        <v>534</v>
      </c>
      <c r="J79" s="37" t="s">
        <v>1</v>
      </c>
      <c r="K79" s="37" t="s">
        <v>45</v>
      </c>
      <c r="L79">
        <v>7</v>
      </c>
      <c r="M79">
        <f t="shared" si="1"/>
        <v>2011</v>
      </c>
    </row>
    <row r="80" spans="1:13" x14ac:dyDescent="0.25">
      <c r="A80" s="36">
        <v>40756</v>
      </c>
      <c r="B80" s="37" t="s">
        <v>298</v>
      </c>
      <c r="C80" s="37" t="s">
        <v>299</v>
      </c>
      <c r="D80" s="38">
        <v>390845000</v>
      </c>
      <c r="E80" s="38">
        <v>379740000</v>
      </c>
      <c r="F80" s="38">
        <v>223865375</v>
      </c>
      <c r="G80" s="39">
        <v>1</v>
      </c>
      <c r="H80" s="37" t="s">
        <v>535</v>
      </c>
      <c r="I80" s="37" t="s">
        <v>534</v>
      </c>
      <c r="J80" s="37" t="s">
        <v>1</v>
      </c>
      <c r="K80" s="37" t="s">
        <v>45</v>
      </c>
      <c r="L80">
        <v>7</v>
      </c>
      <c r="M80">
        <f t="shared" si="1"/>
        <v>2012</v>
      </c>
    </row>
    <row r="81" spans="1:13" x14ac:dyDescent="0.25">
      <c r="A81" s="36">
        <v>40756</v>
      </c>
      <c r="B81" s="37" t="s">
        <v>300</v>
      </c>
      <c r="C81" s="37" t="s">
        <v>301</v>
      </c>
      <c r="D81" s="38">
        <v>238375000</v>
      </c>
      <c r="E81" s="38">
        <v>192090000</v>
      </c>
      <c r="F81" s="38">
        <v>155969862.5</v>
      </c>
      <c r="G81" s="39">
        <v>5</v>
      </c>
      <c r="H81" s="37" t="s">
        <v>16</v>
      </c>
      <c r="I81" s="37" t="s">
        <v>534</v>
      </c>
      <c r="J81" s="37" t="s">
        <v>10</v>
      </c>
      <c r="K81" s="37" t="s">
        <v>45</v>
      </c>
      <c r="L81">
        <v>7</v>
      </c>
      <c r="M81">
        <f t="shared" si="1"/>
        <v>2012</v>
      </c>
    </row>
    <row r="82" spans="1:13" x14ac:dyDescent="0.25">
      <c r="A82" s="36">
        <v>40758</v>
      </c>
      <c r="B82" s="37" t="s">
        <v>302</v>
      </c>
      <c r="C82" s="37" t="s">
        <v>303</v>
      </c>
      <c r="D82" s="38">
        <v>89350000</v>
      </c>
      <c r="E82" s="38">
        <v>34865000</v>
      </c>
      <c r="F82" s="38">
        <v>9971972.2100000009</v>
      </c>
      <c r="G82" s="39">
        <v>5</v>
      </c>
      <c r="H82" s="37" t="s">
        <v>16</v>
      </c>
      <c r="I82" s="37" t="s">
        <v>534</v>
      </c>
      <c r="J82" s="37" t="s">
        <v>10</v>
      </c>
      <c r="K82" s="37" t="s">
        <v>45</v>
      </c>
      <c r="L82">
        <v>7</v>
      </c>
      <c r="M82">
        <f t="shared" si="1"/>
        <v>2012</v>
      </c>
    </row>
    <row r="83" spans="1:13" ht="30" x14ac:dyDescent="0.25">
      <c r="A83" s="36">
        <v>40847</v>
      </c>
      <c r="B83" s="37" t="s">
        <v>304</v>
      </c>
      <c r="C83" s="37" t="s">
        <v>305</v>
      </c>
      <c r="D83" s="38">
        <v>518775000</v>
      </c>
      <c r="E83" s="38">
        <v>518775000</v>
      </c>
      <c r="F83" s="38">
        <v>415672950</v>
      </c>
      <c r="G83" s="39">
        <v>7</v>
      </c>
      <c r="H83" s="37" t="s">
        <v>3</v>
      </c>
      <c r="I83" s="37" t="s">
        <v>534</v>
      </c>
      <c r="J83" s="37" t="s">
        <v>3</v>
      </c>
      <c r="K83" s="37" t="s">
        <v>45</v>
      </c>
      <c r="L83">
        <v>7</v>
      </c>
      <c r="M83">
        <f t="shared" si="1"/>
        <v>2012</v>
      </c>
    </row>
    <row r="84" spans="1:13" x14ac:dyDescent="0.25">
      <c r="A84" s="36">
        <v>40856</v>
      </c>
      <c r="B84" s="37" t="s">
        <v>431</v>
      </c>
      <c r="C84" s="37" t="s">
        <v>432</v>
      </c>
      <c r="D84" s="38">
        <v>461380000</v>
      </c>
      <c r="E84" s="38">
        <v>276410000</v>
      </c>
      <c r="F84" s="38">
        <v>51259750</v>
      </c>
      <c r="G84" s="39">
        <v>1</v>
      </c>
      <c r="H84" s="37" t="s">
        <v>535</v>
      </c>
      <c r="I84" s="37" t="s">
        <v>538</v>
      </c>
      <c r="J84" s="37" t="s">
        <v>1</v>
      </c>
      <c r="K84" s="37" t="s">
        <v>42</v>
      </c>
      <c r="L84">
        <v>7</v>
      </c>
      <c r="M84">
        <f t="shared" si="1"/>
        <v>2012</v>
      </c>
    </row>
    <row r="85" spans="1:13" ht="30" x14ac:dyDescent="0.25">
      <c r="A85" s="36">
        <v>40856</v>
      </c>
      <c r="B85" s="37" t="s">
        <v>431</v>
      </c>
      <c r="C85" s="37" t="s">
        <v>432</v>
      </c>
      <c r="D85" s="38">
        <v>461380000</v>
      </c>
      <c r="E85" s="38">
        <v>26485000</v>
      </c>
      <c r="F85" s="38">
        <v>6043575</v>
      </c>
      <c r="G85" s="39">
        <v>3</v>
      </c>
      <c r="H85" s="37" t="s">
        <v>536</v>
      </c>
      <c r="I85" s="37" t="s">
        <v>538</v>
      </c>
      <c r="J85" s="37" t="s">
        <v>1</v>
      </c>
      <c r="K85" s="37" t="s">
        <v>42</v>
      </c>
      <c r="L85">
        <v>7</v>
      </c>
      <c r="M85">
        <f t="shared" si="1"/>
        <v>2012</v>
      </c>
    </row>
    <row r="86" spans="1:13" x14ac:dyDescent="0.25">
      <c r="A86" s="36">
        <v>40856</v>
      </c>
      <c r="B86" s="37" t="s">
        <v>431</v>
      </c>
      <c r="C86" s="37" t="s">
        <v>432</v>
      </c>
      <c r="D86" s="38">
        <v>461380000</v>
      </c>
      <c r="E86" s="38">
        <v>4235000</v>
      </c>
      <c r="F86" s="38">
        <v>317075</v>
      </c>
      <c r="G86" s="39">
        <v>4</v>
      </c>
      <c r="H86" s="37" t="s">
        <v>537</v>
      </c>
      <c r="I86" s="37" t="s">
        <v>538</v>
      </c>
      <c r="J86" s="37" t="s">
        <v>1</v>
      </c>
      <c r="K86" s="37" t="s">
        <v>42</v>
      </c>
      <c r="L86">
        <v>7</v>
      </c>
      <c r="M86">
        <f t="shared" si="1"/>
        <v>2012</v>
      </c>
    </row>
    <row r="87" spans="1:13" x14ac:dyDescent="0.25">
      <c r="A87" s="36">
        <v>40856</v>
      </c>
      <c r="B87" s="37" t="s">
        <v>433</v>
      </c>
      <c r="C87" s="37" t="s">
        <v>434</v>
      </c>
      <c r="D87" s="38">
        <v>42330000</v>
      </c>
      <c r="E87" s="38">
        <v>39715000</v>
      </c>
      <c r="F87" s="38">
        <v>13100525</v>
      </c>
      <c r="G87" s="39">
        <v>5</v>
      </c>
      <c r="H87" s="37" t="s">
        <v>16</v>
      </c>
      <c r="I87" s="37" t="s">
        <v>538</v>
      </c>
      <c r="J87" s="37" t="s">
        <v>10</v>
      </c>
      <c r="K87" s="37" t="s">
        <v>42</v>
      </c>
      <c r="L87">
        <v>7</v>
      </c>
      <c r="M87">
        <f t="shared" si="1"/>
        <v>2012</v>
      </c>
    </row>
    <row r="88" spans="1:13" x14ac:dyDescent="0.25">
      <c r="A88" s="36">
        <v>40960</v>
      </c>
      <c r="B88" s="37" t="s">
        <v>435</v>
      </c>
      <c r="C88" s="37" t="s">
        <v>436</v>
      </c>
      <c r="D88" s="38">
        <v>733705000</v>
      </c>
      <c r="E88" s="38">
        <v>658200000</v>
      </c>
      <c r="F88" s="38">
        <v>248701775</v>
      </c>
      <c r="G88" s="39">
        <v>1</v>
      </c>
      <c r="H88" s="37" t="s">
        <v>535</v>
      </c>
      <c r="I88" s="37" t="s">
        <v>538</v>
      </c>
      <c r="J88" s="37" t="s">
        <v>1</v>
      </c>
      <c r="K88" s="37" t="s">
        <v>42</v>
      </c>
      <c r="L88">
        <v>7</v>
      </c>
      <c r="M88">
        <f t="shared" si="1"/>
        <v>2012</v>
      </c>
    </row>
    <row r="89" spans="1:13" ht="30" x14ac:dyDescent="0.25">
      <c r="A89" s="36">
        <v>40960</v>
      </c>
      <c r="B89" s="37" t="s">
        <v>435</v>
      </c>
      <c r="C89" s="37" t="s">
        <v>436</v>
      </c>
      <c r="D89" s="38">
        <v>733705000</v>
      </c>
      <c r="E89" s="38">
        <v>52725000</v>
      </c>
      <c r="F89" s="38">
        <v>21705700</v>
      </c>
      <c r="G89" s="39">
        <v>3</v>
      </c>
      <c r="H89" s="37" t="s">
        <v>536</v>
      </c>
      <c r="I89" s="37" t="s">
        <v>538</v>
      </c>
      <c r="J89" s="37" t="s">
        <v>1</v>
      </c>
      <c r="K89" s="37" t="s">
        <v>42</v>
      </c>
      <c r="L89">
        <v>7</v>
      </c>
      <c r="M89">
        <f t="shared" si="1"/>
        <v>2012</v>
      </c>
    </row>
    <row r="90" spans="1:13" x14ac:dyDescent="0.25">
      <c r="A90" s="36">
        <v>40960</v>
      </c>
      <c r="B90" s="37" t="s">
        <v>437</v>
      </c>
      <c r="C90" s="37" t="s">
        <v>438</v>
      </c>
      <c r="D90" s="38">
        <v>271055000</v>
      </c>
      <c r="E90" s="38">
        <v>259535000</v>
      </c>
      <c r="F90" s="38">
        <v>93374200</v>
      </c>
      <c r="G90" s="39">
        <v>5</v>
      </c>
      <c r="H90" s="37" t="s">
        <v>16</v>
      </c>
      <c r="I90" s="37" t="s">
        <v>538</v>
      </c>
      <c r="J90" s="37" t="s">
        <v>10</v>
      </c>
      <c r="K90" s="37" t="s">
        <v>42</v>
      </c>
      <c r="L90">
        <v>7</v>
      </c>
      <c r="M90">
        <f t="shared" si="1"/>
        <v>2012</v>
      </c>
    </row>
    <row r="91" spans="1:13" x14ac:dyDescent="0.25">
      <c r="A91" s="36">
        <v>40977</v>
      </c>
      <c r="B91" s="37" t="s">
        <v>306</v>
      </c>
      <c r="C91" s="37" t="s">
        <v>307</v>
      </c>
      <c r="D91" s="38">
        <v>362560000</v>
      </c>
      <c r="E91" s="38">
        <v>326845000</v>
      </c>
      <c r="F91" s="38">
        <v>183673012.5</v>
      </c>
      <c r="G91" s="39">
        <v>1</v>
      </c>
      <c r="H91" s="37" t="s">
        <v>535</v>
      </c>
      <c r="I91" s="37" t="s">
        <v>534</v>
      </c>
      <c r="J91" s="37" t="s">
        <v>1</v>
      </c>
      <c r="K91" s="37" t="s">
        <v>45</v>
      </c>
      <c r="L91">
        <v>7</v>
      </c>
      <c r="M91">
        <f t="shared" si="1"/>
        <v>2012</v>
      </c>
    </row>
    <row r="92" spans="1:13" x14ac:dyDescent="0.25">
      <c r="A92" s="36">
        <v>40977</v>
      </c>
      <c r="B92" s="37" t="s">
        <v>308</v>
      </c>
      <c r="C92" s="37" t="s">
        <v>309</v>
      </c>
      <c r="D92" s="38">
        <v>201065000</v>
      </c>
      <c r="E92" s="38">
        <v>186600000</v>
      </c>
      <c r="F92" s="38">
        <v>123857500</v>
      </c>
      <c r="G92" s="39">
        <v>5</v>
      </c>
      <c r="H92" s="37" t="s">
        <v>16</v>
      </c>
      <c r="I92" s="37" t="s">
        <v>534</v>
      </c>
      <c r="J92" s="37" t="s">
        <v>10</v>
      </c>
      <c r="K92" s="37" t="s">
        <v>45</v>
      </c>
      <c r="L92">
        <v>7</v>
      </c>
      <c r="M92">
        <f t="shared" si="1"/>
        <v>2012</v>
      </c>
    </row>
    <row r="93" spans="1:13" ht="45" x14ac:dyDescent="0.25">
      <c r="A93" s="36">
        <v>41066</v>
      </c>
      <c r="B93" s="37" t="s">
        <v>310</v>
      </c>
      <c r="C93" s="37" t="s">
        <v>311</v>
      </c>
      <c r="D93" s="38">
        <v>500400000</v>
      </c>
      <c r="E93" s="38">
        <v>460540000</v>
      </c>
      <c r="F93" s="38">
        <v>110308500</v>
      </c>
      <c r="G93" s="39">
        <v>8</v>
      </c>
      <c r="H93" s="37" t="s">
        <v>312</v>
      </c>
      <c r="I93" s="37" t="s">
        <v>534</v>
      </c>
      <c r="J93" s="37" t="s">
        <v>312</v>
      </c>
      <c r="K93" s="37" t="s">
        <v>45</v>
      </c>
      <c r="L93">
        <v>7</v>
      </c>
      <c r="M93">
        <f t="shared" si="1"/>
        <v>2012</v>
      </c>
    </row>
    <row r="94" spans="1:13" ht="30" x14ac:dyDescent="0.25">
      <c r="A94" s="36">
        <v>41123</v>
      </c>
      <c r="B94" s="37" t="s">
        <v>315</v>
      </c>
      <c r="C94" s="37" t="s">
        <v>316</v>
      </c>
      <c r="D94" s="38">
        <v>273460000</v>
      </c>
      <c r="E94" s="38">
        <v>8875000</v>
      </c>
      <c r="F94" s="38">
        <v>5030000</v>
      </c>
      <c r="G94" s="39">
        <v>3</v>
      </c>
      <c r="H94" s="37" t="s">
        <v>536</v>
      </c>
      <c r="I94" s="37" t="s">
        <v>534</v>
      </c>
      <c r="J94" s="37" t="s">
        <v>1</v>
      </c>
      <c r="K94" s="37" t="s">
        <v>45</v>
      </c>
      <c r="L94">
        <v>7</v>
      </c>
      <c r="M94">
        <f t="shared" si="1"/>
        <v>2013</v>
      </c>
    </row>
    <row r="95" spans="1:13" x14ac:dyDescent="0.25">
      <c r="A95" s="36">
        <v>41123</v>
      </c>
      <c r="B95" s="37" t="s">
        <v>315</v>
      </c>
      <c r="C95" s="37" t="s">
        <v>316</v>
      </c>
      <c r="D95" s="38">
        <v>273460000</v>
      </c>
      <c r="E95" s="38">
        <v>264585000</v>
      </c>
      <c r="F95" s="38">
        <v>151420825</v>
      </c>
      <c r="G95" s="39">
        <v>1</v>
      </c>
      <c r="H95" s="37" t="s">
        <v>535</v>
      </c>
      <c r="I95" s="37" t="s">
        <v>534</v>
      </c>
      <c r="J95" s="37" t="s">
        <v>1</v>
      </c>
      <c r="K95" s="37" t="s">
        <v>45</v>
      </c>
      <c r="L95">
        <v>7</v>
      </c>
      <c r="M95">
        <f t="shared" si="1"/>
        <v>2013</v>
      </c>
    </row>
    <row r="96" spans="1:13" x14ac:dyDescent="0.25">
      <c r="A96" s="36">
        <v>41123</v>
      </c>
      <c r="B96" s="37" t="s">
        <v>317</v>
      </c>
      <c r="C96" s="37" t="s">
        <v>318</v>
      </c>
      <c r="D96" s="38">
        <v>173840000</v>
      </c>
      <c r="E96" s="38">
        <v>165210000</v>
      </c>
      <c r="F96" s="38">
        <v>110520225</v>
      </c>
      <c r="G96" s="39">
        <v>5</v>
      </c>
      <c r="H96" s="37" t="s">
        <v>16</v>
      </c>
      <c r="I96" s="37" t="s">
        <v>534</v>
      </c>
      <c r="J96" s="37" t="s">
        <v>10</v>
      </c>
      <c r="K96" s="37" t="s">
        <v>45</v>
      </c>
      <c r="L96">
        <v>7</v>
      </c>
      <c r="M96">
        <f t="shared" si="1"/>
        <v>2013</v>
      </c>
    </row>
    <row r="97" spans="1:13" x14ac:dyDescent="0.25">
      <c r="A97" s="36">
        <v>41123</v>
      </c>
      <c r="B97" s="37" t="s">
        <v>319</v>
      </c>
      <c r="C97" s="37" t="s">
        <v>320</v>
      </c>
      <c r="D97" s="38">
        <v>31510000</v>
      </c>
      <c r="E97" s="38">
        <v>28875000</v>
      </c>
      <c r="F97" s="38">
        <v>11070987.98</v>
      </c>
      <c r="G97" s="39">
        <v>5</v>
      </c>
      <c r="H97" s="37" t="s">
        <v>16</v>
      </c>
      <c r="I97" s="37" t="s">
        <v>534</v>
      </c>
      <c r="J97" s="37" t="s">
        <v>10</v>
      </c>
      <c r="K97" s="37" t="s">
        <v>45</v>
      </c>
      <c r="L97">
        <v>7</v>
      </c>
      <c r="M97">
        <f t="shared" si="1"/>
        <v>2013</v>
      </c>
    </row>
    <row r="98" spans="1:13" x14ac:dyDescent="0.25">
      <c r="A98" s="36">
        <v>41123</v>
      </c>
      <c r="B98" s="37" t="s">
        <v>337</v>
      </c>
      <c r="C98" s="37" t="s">
        <v>338</v>
      </c>
      <c r="D98" s="38">
        <v>40475000</v>
      </c>
      <c r="E98" s="38">
        <v>18140000</v>
      </c>
      <c r="F98" s="38">
        <v>232275</v>
      </c>
      <c r="G98" s="39">
        <v>1</v>
      </c>
      <c r="H98" s="37" t="s">
        <v>535</v>
      </c>
      <c r="I98" s="37" t="s">
        <v>534</v>
      </c>
      <c r="J98" s="37" t="s">
        <v>1</v>
      </c>
      <c r="K98" s="37" t="s">
        <v>45</v>
      </c>
      <c r="L98">
        <v>7</v>
      </c>
      <c r="M98">
        <f t="shared" si="1"/>
        <v>2013</v>
      </c>
    </row>
    <row r="99" spans="1:13" x14ac:dyDescent="0.25">
      <c r="A99" s="36">
        <v>41158</v>
      </c>
      <c r="B99" s="37" t="s">
        <v>439</v>
      </c>
      <c r="C99" s="37" t="s">
        <v>440</v>
      </c>
      <c r="D99" s="38">
        <v>352220000</v>
      </c>
      <c r="E99" s="38">
        <v>350365000</v>
      </c>
      <c r="F99" s="38">
        <v>117440750</v>
      </c>
      <c r="G99" s="39">
        <v>1</v>
      </c>
      <c r="H99" s="37" t="s">
        <v>535</v>
      </c>
      <c r="I99" s="37" t="s">
        <v>538</v>
      </c>
      <c r="J99" s="37" t="s">
        <v>1</v>
      </c>
      <c r="K99" s="37" t="s">
        <v>42</v>
      </c>
      <c r="L99">
        <v>7</v>
      </c>
      <c r="M99">
        <f t="shared" si="1"/>
        <v>2013</v>
      </c>
    </row>
    <row r="100" spans="1:13" x14ac:dyDescent="0.25">
      <c r="A100" s="36">
        <v>41158</v>
      </c>
      <c r="B100" s="37" t="s">
        <v>441</v>
      </c>
      <c r="C100" s="37" t="s">
        <v>442</v>
      </c>
      <c r="D100" s="38">
        <v>380390000</v>
      </c>
      <c r="E100" s="38">
        <v>363770000</v>
      </c>
      <c r="F100" s="38">
        <v>113617056.54000001</v>
      </c>
      <c r="G100" s="39">
        <v>5</v>
      </c>
      <c r="H100" s="37" t="s">
        <v>16</v>
      </c>
      <c r="I100" s="37" t="s">
        <v>538</v>
      </c>
      <c r="J100" s="37" t="s">
        <v>10</v>
      </c>
      <c r="K100" s="37" t="s">
        <v>42</v>
      </c>
      <c r="L100">
        <v>7</v>
      </c>
      <c r="M100">
        <f t="shared" si="1"/>
        <v>2013</v>
      </c>
    </row>
    <row r="101" spans="1:13" ht="30" x14ac:dyDescent="0.25">
      <c r="A101" s="36">
        <v>41310</v>
      </c>
      <c r="B101" s="37" t="s">
        <v>333</v>
      </c>
      <c r="C101" s="37" t="s">
        <v>334</v>
      </c>
      <c r="D101" s="38">
        <v>235895000</v>
      </c>
      <c r="E101" s="38">
        <v>24790000</v>
      </c>
      <c r="F101" s="38">
        <v>12476500</v>
      </c>
      <c r="G101" s="39">
        <v>3</v>
      </c>
      <c r="H101" s="37" t="s">
        <v>536</v>
      </c>
      <c r="I101" s="37" t="s">
        <v>534</v>
      </c>
      <c r="J101" s="37" t="s">
        <v>1</v>
      </c>
      <c r="K101" s="37" t="s">
        <v>45</v>
      </c>
      <c r="L101">
        <v>7</v>
      </c>
      <c r="M101">
        <f t="shared" si="1"/>
        <v>2013</v>
      </c>
    </row>
    <row r="102" spans="1:13" x14ac:dyDescent="0.25">
      <c r="A102" s="36">
        <v>41310</v>
      </c>
      <c r="B102" s="37" t="s">
        <v>333</v>
      </c>
      <c r="C102" s="37" t="s">
        <v>334</v>
      </c>
      <c r="D102" s="38">
        <v>235895000</v>
      </c>
      <c r="E102" s="38">
        <v>194180000</v>
      </c>
      <c r="F102" s="38">
        <v>97730700</v>
      </c>
      <c r="G102" s="39">
        <v>1</v>
      </c>
      <c r="H102" s="37" t="s">
        <v>535</v>
      </c>
      <c r="I102" s="37" t="s">
        <v>534</v>
      </c>
      <c r="J102" s="37" t="s">
        <v>1</v>
      </c>
      <c r="K102" s="37" t="s">
        <v>45</v>
      </c>
      <c r="L102">
        <v>7</v>
      </c>
      <c r="M102">
        <f t="shared" si="1"/>
        <v>2013</v>
      </c>
    </row>
    <row r="103" spans="1:13" x14ac:dyDescent="0.25">
      <c r="A103" s="36">
        <v>41310</v>
      </c>
      <c r="B103" s="37" t="s">
        <v>335</v>
      </c>
      <c r="C103" s="37" t="s">
        <v>336</v>
      </c>
      <c r="D103" s="38">
        <v>337000000</v>
      </c>
      <c r="E103" s="38">
        <v>319365000</v>
      </c>
      <c r="F103" s="38">
        <v>204405265</v>
      </c>
      <c r="G103" s="39">
        <v>5</v>
      </c>
      <c r="H103" s="37" t="s">
        <v>16</v>
      </c>
      <c r="I103" s="37" t="s">
        <v>534</v>
      </c>
      <c r="J103" s="37" t="s">
        <v>10</v>
      </c>
      <c r="K103" s="37" t="s">
        <v>45</v>
      </c>
      <c r="L103">
        <v>7</v>
      </c>
      <c r="M103">
        <f t="shared" si="1"/>
        <v>2013</v>
      </c>
    </row>
    <row r="104" spans="1:13" ht="30" x14ac:dyDescent="0.25">
      <c r="A104" s="36">
        <v>41310</v>
      </c>
      <c r="B104" s="37" t="s">
        <v>443</v>
      </c>
      <c r="C104" s="37" t="s">
        <v>444</v>
      </c>
      <c r="D104" s="38">
        <v>666680000</v>
      </c>
      <c r="E104" s="38">
        <v>21600000</v>
      </c>
      <c r="F104" s="38">
        <v>4172075</v>
      </c>
      <c r="G104" s="39">
        <v>3</v>
      </c>
      <c r="H104" s="37" t="s">
        <v>536</v>
      </c>
      <c r="I104" s="37" t="s">
        <v>538</v>
      </c>
      <c r="J104" s="37" t="s">
        <v>1</v>
      </c>
      <c r="K104" s="37" t="s">
        <v>42</v>
      </c>
      <c r="L104">
        <v>7</v>
      </c>
      <c r="M104">
        <f t="shared" si="1"/>
        <v>2013</v>
      </c>
    </row>
    <row r="105" spans="1:13" x14ac:dyDescent="0.25">
      <c r="A105" s="36">
        <v>41310</v>
      </c>
      <c r="B105" s="37" t="s">
        <v>443</v>
      </c>
      <c r="C105" s="37" t="s">
        <v>444</v>
      </c>
      <c r="D105" s="38">
        <v>666680000</v>
      </c>
      <c r="E105" s="38">
        <v>617690000</v>
      </c>
      <c r="F105" s="38">
        <v>211192725</v>
      </c>
      <c r="G105" s="39">
        <v>1</v>
      </c>
      <c r="H105" s="37" t="s">
        <v>535</v>
      </c>
      <c r="I105" s="37" t="s">
        <v>538</v>
      </c>
      <c r="J105" s="37" t="s">
        <v>1</v>
      </c>
      <c r="K105" s="37" t="s">
        <v>42</v>
      </c>
      <c r="L105">
        <v>7</v>
      </c>
      <c r="M105">
        <f t="shared" si="1"/>
        <v>2013</v>
      </c>
    </row>
    <row r="106" spans="1:13" x14ac:dyDescent="0.25">
      <c r="A106" s="36">
        <v>41310</v>
      </c>
      <c r="B106" s="37" t="s">
        <v>445</v>
      </c>
      <c r="C106" s="37" t="s">
        <v>446</v>
      </c>
      <c r="D106" s="38">
        <v>159405000</v>
      </c>
      <c r="E106" s="38">
        <v>159405000</v>
      </c>
      <c r="F106" s="38">
        <v>65839825</v>
      </c>
      <c r="G106" s="39">
        <v>5</v>
      </c>
      <c r="H106" s="37" t="s">
        <v>16</v>
      </c>
      <c r="I106" s="37" t="s">
        <v>538</v>
      </c>
      <c r="J106" s="37" t="s">
        <v>10</v>
      </c>
      <c r="K106" s="37" t="s">
        <v>42</v>
      </c>
      <c r="L106">
        <v>7</v>
      </c>
      <c r="M106">
        <f t="shared" si="1"/>
        <v>2013</v>
      </c>
    </row>
    <row r="107" spans="1:13" x14ac:dyDescent="0.25">
      <c r="A107" s="36">
        <v>41507</v>
      </c>
      <c r="B107" s="37" t="s">
        <v>339</v>
      </c>
      <c r="C107" s="37" t="s">
        <v>340</v>
      </c>
      <c r="D107" s="38">
        <v>535320000</v>
      </c>
      <c r="E107" s="38">
        <v>535320000</v>
      </c>
      <c r="F107" s="38">
        <v>384391387.5</v>
      </c>
      <c r="G107" s="39">
        <v>1</v>
      </c>
      <c r="H107" s="37" t="s">
        <v>535</v>
      </c>
      <c r="I107" s="37" t="s">
        <v>534</v>
      </c>
      <c r="J107" s="37" t="s">
        <v>1</v>
      </c>
      <c r="K107" s="37" t="s">
        <v>45</v>
      </c>
      <c r="L107">
        <v>7</v>
      </c>
      <c r="M107">
        <f t="shared" si="1"/>
        <v>2014</v>
      </c>
    </row>
    <row r="108" spans="1:13" x14ac:dyDescent="0.25">
      <c r="A108" s="36">
        <v>41507</v>
      </c>
      <c r="B108" s="37" t="s">
        <v>341</v>
      </c>
      <c r="C108" s="37" t="s">
        <v>342</v>
      </c>
      <c r="D108" s="38">
        <v>276470000</v>
      </c>
      <c r="E108" s="38">
        <v>264635000</v>
      </c>
      <c r="F108" s="38">
        <v>180656375</v>
      </c>
      <c r="G108" s="39">
        <v>5</v>
      </c>
      <c r="H108" s="37" t="s">
        <v>16</v>
      </c>
      <c r="I108" s="37" t="s">
        <v>534</v>
      </c>
      <c r="J108" s="37" t="s">
        <v>10</v>
      </c>
      <c r="K108" s="37" t="s">
        <v>45</v>
      </c>
      <c r="L108">
        <v>7</v>
      </c>
      <c r="M108">
        <f t="shared" si="1"/>
        <v>2014</v>
      </c>
    </row>
    <row r="109" spans="1:13" x14ac:dyDescent="0.25">
      <c r="A109" s="36">
        <v>41507</v>
      </c>
      <c r="B109" s="37" t="s">
        <v>349</v>
      </c>
      <c r="C109" s="37" t="s">
        <v>350</v>
      </c>
      <c r="D109" s="38">
        <v>55545000</v>
      </c>
      <c r="E109" s="38">
        <v>27625000</v>
      </c>
      <c r="F109" s="38">
        <v>324043.75</v>
      </c>
      <c r="G109" s="39">
        <v>1</v>
      </c>
      <c r="H109" s="37" t="s">
        <v>535</v>
      </c>
      <c r="I109" s="37" t="s">
        <v>534</v>
      </c>
      <c r="J109" s="37" t="s">
        <v>1</v>
      </c>
      <c r="K109" s="37" t="s">
        <v>45</v>
      </c>
      <c r="L109">
        <v>7</v>
      </c>
      <c r="M109">
        <f t="shared" si="1"/>
        <v>2014</v>
      </c>
    </row>
    <row r="110" spans="1:13" ht="45" x14ac:dyDescent="0.25">
      <c r="A110" s="36">
        <v>41547</v>
      </c>
      <c r="B110" s="37" t="s">
        <v>343</v>
      </c>
      <c r="C110" s="37" t="s">
        <v>344</v>
      </c>
      <c r="D110" s="38">
        <v>285915000</v>
      </c>
      <c r="E110" s="38">
        <v>263175000</v>
      </c>
      <c r="F110" s="38">
        <v>63302762.5</v>
      </c>
      <c r="G110" s="39">
        <v>8</v>
      </c>
      <c r="H110" s="37" t="s">
        <v>312</v>
      </c>
      <c r="I110" s="37" t="s">
        <v>534</v>
      </c>
      <c r="J110" s="37" t="s">
        <v>312</v>
      </c>
      <c r="K110" s="37" t="s">
        <v>45</v>
      </c>
      <c r="L110">
        <v>7</v>
      </c>
      <c r="M110">
        <f t="shared" si="1"/>
        <v>2014</v>
      </c>
    </row>
    <row r="111" spans="1:13" ht="30" x14ac:dyDescent="0.25">
      <c r="A111" s="36">
        <v>41571</v>
      </c>
      <c r="B111" s="37" t="s">
        <v>449</v>
      </c>
      <c r="C111" s="37" t="s">
        <v>450</v>
      </c>
      <c r="D111" s="38">
        <v>117905000</v>
      </c>
      <c r="E111" s="38">
        <v>2205000</v>
      </c>
      <c r="F111" s="38">
        <v>286875</v>
      </c>
      <c r="G111" s="39">
        <v>3</v>
      </c>
      <c r="H111" s="37" t="s">
        <v>536</v>
      </c>
      <c r="I111" s="37" t="s">
        <v>538</v>
      </c>
      <c r="J111" s="37" t="s">
        <v>1</v>
      </c>
      <c r="K111" s="37" t="s">
        <v>42</v>
      </c>
      <c r="L111">
        <v>7</v>
      </c>
      <c r="M111">
        <f t="shared" si="1"/>
        <v>2014</v>
      </c>
    </row>
    <row r="112" spans="1:13" x14ac:dyDescent="0.25">
      <c r="A112" s="36">
        <v>41571</v>
      </c>
      <c r="B112" s="37" t="s">
        <v>449</v>
      </c>
      <c r="C112" s="37" t="s">
        <v>450</v>
      </c>
      <c r="D112" s="38">
        <v>117905000</v>
      </c>
      <c r="E112" s="38">
        <v>85820000</v>
      </c>
      <c r="F112" s="38">
        <v>11189750</v>
      </c>
      <c r="G112" s="39">
        <v>1</v>
      </c>
      <c r="H112" s="37" t="s">
        <v>535</v>
      </c>
      <c r="I112" s="37" t="s">
        <v>538</v>
      </c>
      <c r="J112" s="37" t="s">
        <v>1</v>
      </c>
      <c r="K112" s="37" t="s">
        <v>42</v>
      </c>
      <c r="L112">
        <v>7</v>
      </c>
      <c r="M112">
        <f t="shared" si="1"/>
        <v>2014</v>
      </c>
    </row>
    <row r="113" spans="1:13" x14ac:dyDescent="0.25">
      <c r="A113" s="36">
        <v>41571</v>
      </c>
      <c r="B113" s="37" t="s">
        <v>451</v>
      </c>
      <c r="C113" s="37" t="s">
        <v>452</v>
      </c>
      <c r="D113" s="38">
        <v>105975000</v>
      </c>
      <c r="E113" s="38">
        <v>78975000</v>
      </c>
      <c r="F113" s="38">
        <v>10581375</v>
      </c>
      <c r="G113" s="39">
        <v>5</v>
      </c>
      <c r="H113" s="37" t="s">
        <v>16</v>
      </c>
      <c r="I113" s="37" t="s">
        <v>538</v>
      </c>
      <c r="J113" s="37" t="s">
        <v>10</v>
      </c>
      <c r="K113" s="37" t="s">
        <v>42</v>
      </c>
      <c r="L113">
        <v>7</v>
      </c>
      <c r="M113">
        <f t="shared" si="1"/>
        <v>2014</v>
      </c>
    </row>
    <row r="114" spans="1:13" x14ac:dyDescent="0.25">
      <c r="A114" s="36">
        <v>41675</v>
      </c>
      <c r="B114" s="37" t="s">
        <v>345</v>
      </c>
      <c r="C114" s="37" t="s">
        <v>346</v>
      </c>
      <c r="D114" s="38">
        <v>344940000</v>
      </c>
      <c r="E114" s="38">
        <v>344940000</v>
      </c>
      <c r="F114" s="38">
        <v>275415650</v>
      </c>
      <c r="G114" s="39">
        <v>1</v>
      </c>
      <c r="H114" s="37" t="s">
        <v>535</v>
      </c>
      <c r="I114" s="37" t="s">
        <v>534</v>
      </c>
      <c r="J114" s="37" t="s">
        <v>1</v>
      </c>
      <c r="K114" s="37" t="s">
        <v>45</v>
      </c>
      <c r="L114">
        <v>7</v>
      </c>
      <c r="M114">
        <f t="shared" si="1"/>
        <v>2014</v>
      </c>
    </row>
    <row r="115" spans="1:13" x14ac:dyDescent="0.25">
      <c r="A115" s="36">
        <v>41675</v>
      </c>
      <c r="B115" s="37" t="s">
        <v>347</v>
      </c>
      <c r="C115" s="37" t="s">
        <v>348</v>
      </c>
      <c r="D115" s="38">
        <v>265710000</v>
      </c>
      <c r="E115" s="38">
        <v>254375000</v>
      </c>
      <c r="F115" s="38">
        <v>179979700</v>
      </c>
      <c r="G115" s="39">
        <v>5</v>
      </c>
      <c r="H115" s="37" t="s">
        <v>16</v>
      </c>
      <c r="I115" s="37" t="s">
        <v>534</v>
      </c>
      <c r="J115" s="37" t="s">
        <v>10</v>
      </c>
      <c r="K115" s="37" t="s">
        <v>45</v>
      </c>
      <c r="L115">
        <v>7</v>
      </c>
      <c r="M115">
        <f t="shared" si="1"/>
        <v>2014</v>
      </c>
    </row>
    <row r="116" spans="1:13" x14ac:dyDescent="0.25">
      <c r="A116" s="36">
        <v>41675</v>
      </c>
      <c r="B116" s="37" t="s">
        <v>351</v>
      </c>
      <c r="C116" s="37" t="s">
        <v>352</v>
      </c>
      <c r="D116" s="38">
        <v>87880000</v>
      </c>
      <c r="E116" s="38">
        <v>64885000</v>
      </c>
      <c r="F116" s="38">
        <v>4999515</v>
      </c>
      <c r="G116" s="39">
        <v>1</v>
      </c>
      <c r="H116" s="37" t="s">
        <v>535</v>
      </c>
      <c r="I116" s="37" t="s">
        <v>534</v>
      </c>
      <c r="J116" s="37" t="s">
        <v>1</v>
      </c>
      <c r="K116" s="37" t="s">
        <v>45</v>
      </c>
      <c r="L116">
        <v>7</v>
      </c>
      <c r="M116">
        <f t="shared" si="1"/>
        <v>2014</v>
      </c>
    </row>
    <row r="117" spans="1:13" x14ac:dyDescent="0.25">
      <c r="A117" s="36">
        <v>41829</v>
      </c>
      <c r="B117" s="37" t="s">
        <v>353</v>
      </c>
      <c r="C117" s="37" t="s">
        <v>354</v>
      </c>
      <c r="D117" s="38">
        <v>205380000</v>
      </c>
      <c r="E117" s="38">
        <v>205380000</v>
      </c>
      <c r="F117" s="38">
        <v>181040750</v>
      </c>
      <c r="G117" s="39">
        <v>1</v>
      </c>
      <c r="H117" s="37" t="s">
        <v>535</v>
      </c>
      <c r="I117" s="37" t="s">
        <v>534</v>
      </c>
      <c r="J117" s="37" t="s">
        <v>1</v>
      </c>
      <c r="K117" s="37" t="s">
        <v>45</v>
      </c>
      <c r="L117">
        <v>7</v>
      </c>
      <c r="M117">
        <f t="shared" si="1"/>
        <v>2015</v>
      </c>
    </row>
    <row r="118" spans="1:13" x14ac:dyDescent="0.25">
      <c r="A118" s="36">
        <v>41829</v>
      </c>
      <c r="B118" s="37" t="s">
        <v>355</v>
      </c>
      <c r="C118" s="37" t="s">
        <v>356</v>
      </c>
      <c r="D118" s="38">
        <v>22580000</v>
      </c>
      <c r="E118" s="38">
        <v>22570000</v>
      </c>
      <c r="F118" s="38">
        <v>8936562.5</v>
      </c>
      <c r="G118" s="39">
        <v>1</v>
      </c>
      <c r="H118" s="37" t="s">
        <v>535</v>
      </c>
      <c r="I118" s="37" t="s">
        <v>534</v>
      </c>
      <c r="J118" s="37" t="s">
        <v>1</v>
      </c>
      <c r="K118" s="37" t="s">
        <v>45</v>
      </c>
      <c r="L118">
        <v>7</v>
      </c>
      <c r="M118">
        <f t="shared" si="1"/>
        <v>2015</v>
      </c>
    </row>
    <row r="119" spans="1:13" x14ac:dyDescent="0.25">
      <c r="A119" s="36">
        <v>41829</v>
      </c>
      <c r="B119" s="37" t="s">
        <v>361</v>
      </c>
      <c r="C119" s="37" t="s">
        <v>362</v>
      </c>
      <c r="D119" s="38">
        <v>85920000</v>
      </c>
      <c r="E119" s="38">
        <v>77585000</v>
      </c>
      <c r="F119" s="38">
        <v>10839108.5</v>
      </c>
      <c r="G119" s="39">
        <v>1</v>
      </c>
      <c r="H119" s="37" t="s">
        <v>535</v>
      </c>
      <c r="I119" s="37" t="s">
        <v>534</v>
      </c>
      <c r="J119" s="37" t="s">
        <v>1</v>
      </c>
      <c r="K119" s="37" t="s">
        <v>45</v>
      </c>
      <c r="L119">
        <v>7</v>
      </c>
      <c r="M119">
        <f t="shared" si="1"/>
        <v>2015</v>
      </c>
    </row>
    <row r="120" spans="1:13" x14ac:dyDescent="0.25">
      <c r="A120" s="36">
        <v>41829</v>
      </c>
      <c r="B120" s="37" t="s">
        <v>453</v>
      </c>
      <c r="C120" s="37" t="s">
        <v>454</v>
      </c>
      <c r="D120" s="38">
        <v>420085000</v>
      </c>
      <c r="E120" s="38">
        <v>420085000</v>
      </c>
      <c r="F120" s="38">
        <v>134150475</v>
      </c>
      <c r="G120" s="39">
        <v>1</v>
      </c>
      <c r="H120" s="37" t="s">
        <v>535</v>
      </c>
      <c r="I120" s="37" t="s">
        <v>538</v>
      </c>
      <c r="J120" s="37" t="s">
        <v>1</v>
      </c>
      <c r="K120" s="37" t="s">
        <v>42</v>
      </c>
      <c r="L120">
        <v>7</v>
      </c>
      <c r="M120">
        <f t="shared" si="1"/>
        <v>2015</v>
      </c>
    </row>
    <row r="121" spans="1:13" x14ac:dyDescent="0.25">
      <c r="A121" s="36">
        <v>41829</v>
      </c>
      <c r="B121" s="37" t="s">
        <v>455</v>
      </c>
      <c r="C121" s="37" t="s">
        <v>456</v>
      </c>
      <c r="D121" s="38">
        <v>420545000</v>
      </c>
      <c r="E121" s="38">
        <v>420545000</v>
      </c>
      <c r="F121" s="38">
        <v>132603100</v>
      </c>
      <c r="G121" s="39">
        <v>5</v>
      </c>
      <c r="H121" s="37" t="s">
        <v>16</v>
      </c>
      <c r="I121" s="37" t="s">
        <v>538</v>
      </c>
      <c r="J121" s="37" t="s">
        <v>10</v>
      </c>
      <c r="K121" s="37" t="s">
        <v>42</v>
      </c>
      <c r="L121">
        <v>7</v>
      </c>
      <c r="M121">
        <f t="shared" si="1"/>
        <v>2015</v>
      </c>
    </row>
    <row r="122" spans="1:13" ht="30" x14ac:dyDescent="0.25">
      <c r="A122" s="36">
        <v>41897</v>
      </c>
      <c r="B122" s="37" t="s">
        <v>321</v>
      </c>
      <c r="C122" s="37" t="s">
        <v>322</v>
      </c>
      <c r="D122" s="38">
        <v>10000000</v>
      </c>
      <c r="E122" s="38">
        <v>10000000</v>
      </c>
      <c r="F122" s="38">
        <v>8627911.8399999999</v>
      </c>
      <c r="G122" s="39">
        <v>9</v>
      </c>
      <c r="H122" s="37" t="s">
        <v>5</v>
      </c>
      <c r="I122" s="37" t="s">
        <v>534</v>
      </c>
      <c r="J122" s="37" t="s">
        <v>5</v>
      </c>
      <c r="K122" s="37" t="s">
        <v>45</v>
      </c>
      <c r="L122">
        <v>7</v>
      </c>
      <c r="M122">
        <f t="shared" si="1"/>
        <v>2015</v>
      </c>
    </row>
    <row r="123" spans="1:13" ht="30" x14ac:dyDescent="0.25">
      <c r="A123" s="36">
        <v>41949</v>
      </c>
      <c r="B123" s="37" t="s">
        <v>457</v>
      </c>
      <c r="C123" s="37" t="s">
        <v>458</v>
      </c>
      <c r="D123" s="38">
        <v>615975000</v>
      </c>
      <c r="E123" s="38">
        <v>3180000</v>
      </c>
      <c r="F123" s="38">
        <v>1551075</v>
      </c>
      <c r="G123" s="39">
        <v>3</v>
      </c>
      <c r="H123" s="37" t="s">
        <v>536</v>
      </c>
      <c r="I123" s="37" t="s">
        <v>538</v>
      </c>
      <c r="J123" s="37" t="s">
        <v>1</v>
      </c>
      <c r="K123" s="37" t="s">
        <v>42</v>
      </c>
      <c r="L123">
        <v>7</v>
      </c>
      <c r="M123">
        <f t="shared" si="1"/>
        <v>2015</v>
      </c>
    </row>
    <row r="124" spans="1:13" x14ac:dyDescent="0.25">
      <c r="A124" s="36">
        <v>41949</v>
      </c>
      <c r="B124" s="37" t="s">
        <v>457</v>
      </c>
      <c r="C124" s="37" t="s">
        <v>458</v>
      </c>
      <c r="D124" s="38">
        <v>615975000</v>
      </c>
      <c r="E124" s="38">
        <v>590340000</v>
      </c>
      <c r="F124" s="38">
        <v>333136000</v>
      </c>
      <c r="G124" s="39">
        <v>1</v>
      </c>
      <c r="H124" s="37" t="s">
        <v>535</v>
      </c>
      <c r="I124" s="37" t="s">
        <v>538</v>
      </c>
      <c r="J124" s="37" t="s">
        <v>1</v>
      </c>
      <c r="K124" s="37" t="s">
        <v>42</v>
      </c>
      <c r="L124">
        <v>7</v>
      </c>
      <c r="M124">
        <f t="shared" si="1"/>
        <v>2015</v>
      </c>
    </row>
    <row r="125" spans="1:13" x14ac:dyDescent="0.25">
      <c r="A125" s="36">
        <v>41949</v>
      </c>
      <c r="B125" s="37" t="s">
        <v>459</v>
      </c>
      <c r="C125" s="37" t="s">
        <v>460</v>
      </c>
      <c r="D125" s="38">
        <v>301755000</v>
      </c>
      <c r="E125" s="38">
        <v>294225000</v>
      </c>
      <c r="F125" s="38">
        <v>185311775</v>
      </c>
      <c r="G125" s="39">
        <v>5</v>
      </c>
      <c r="H125" s="37" t="s">
        <v>16</v>
      </c>
      <c r="I125" s="37" t="s">
        <v>538</v>
      </c>
      <c r="J125" s="37" t="s">
        <v>10</v>
      </c>
      <c r="K125" s="37" t="s">
        <v>42</v>
      </c>
      <c r="L125">
        <v>7</v>
      </c>
      <c r="M125">
        <f t="shared" si="1"/>
        <v>2015</v>
      </c>
    </row>
    <row r="126" spans="1:13" ht="30" x14ac:dyDescent="0.25">
      <c r="A126" s="36">
        <v>42019</v>
      </c>
      <c r="B126" s="37" t="s">
        <v>323</v>
      </c>
      <c r="C126" s="37" t="s">
        <v>324</v>
      </c>
      <c r="D126" s="38">
        <v>45066000</v>
      </c>
      <c r="E126" s="38">
        <v>45066000</v>
      </c>
      <c r="F126" s="38">
        <v>37974621.43</v>
      </c>
      <c r="G126" s="39">
        <v>9</v>
      </c>
      <c r="H126" s="37" t="s">
        <v>5</v>
      </c>
      <c r="I126" s="37" t="s">
        <v>534</v>
      </c>
      <c r="J126" s="37" t="s">
        <v>5</v>
      </c>
      <c r="K126" s="37" t="s">
        <v>45</v>
      </c>
      <c r="L126">
        <v>7</v>
      </c>
      <c r="M126">
        <f t="shared" si="1"/>
        <v>2015</v>
      </c>
    </row>
    <row r="127" spans="1:13" x14ac:dyDescent="0.25">
      <c r="A127" s="36">
        <v>42039</v>
      </c>
      <c r="B127" s="37" t="s">
        <v>357</v>
      </c>
      <c r="C127" s="37" t="s">
        <v>358</v>
      </c>
      <c r="D127" s="38">
        <v>281750000</v>
      </c>
      <c r="E127" s="38">
        <v>281750000</v>
      </c>
      <c r="F127" s="38">
        <v>233665500</v>
      </c>
      <c r="G127" s="39">
        <v>1</v>
      </c>
      <c r="H127" s="37" t="s">
        <v>535</v>
      </c>
      <c r="I127" s="37" t="s">
        <v>534</v>
      </c>
      <c r="J127" s="37" t="s">
        <v>1</v>
      </c>
      <c r="K127" s="37" t="s">
        <v>45</v>
      </c>
      <c r="L127">
        <v>7</v>
      </c>
      <c r="M127">
        <f t="shared" si="1"/>
        <v>2015</v>
      </c>
    </row>
    <row r="128" spans="1:13" x14ac:dyDescent="0.25">
      <c r="A128" s="36">
        <v>42039</v>
      </c>
      <c r="B128" s="37" t="s">
        <v>359</v>
      </c>
      <c r="C128" s="37" t="s">
        <v>360</v>
      </c>
      <c r="D128" s="38">
        <v>199920000</v>
      </c>
      <c r="E128" s="38">
        <v>195655000</v>
      </c>
      <c r="F128" s="38">
        <v>144646500</v>
      </c>
      <c r="G128" s="39">
        <v>5</v>
      </c>
      <c r="H128" s="37" t="s">
        <v>16</v>
      </c>
      <c r="I128" s="37" t="s">
        <v>534</v>
      </c>
      <c r="J128" s="37" t="s">
        <v>10</v>
      </c>
      <c r="K128" s="37" t="s">
        <v>45</v>
      </c>
      <c r="L128">
        <v>7</v>
      </c>
      <c r="M128">
        <f t="shared" si="1"/>
        <v>2015</v>
      </c>
    </row>
    <row r="129" spans="1:13" x14ac:dyDescent="0.25">
      <c r="A129" s="36">
        <v>42039</v>
      </c>
      <c r="B129" s="37" t="s">
        <v>363</v>
      </c>
      <c r="C129" s="37" t="s">
        <v>364</v>
      </c>
      <c r="D129" s="38">
        <v>58120000</v>
      </c>
      <c r="E129" s="38">
        <v>49165000</v>
      </c>
      <c r="F129" s="38">
        <v>2635934</v>
      </c>
      <c r="G129" s="39">
        <v>1</v>
      </c>
      <c r="H129" s="37" t="s">
        <v>535</v>
      </c>
      <c r="I129" s="37" t="s">
        <v>534</v>
      </c>
      <c r="J129" s="37" t="s">
        <v>1</v>
      </c>
      <c r="K129" s="37" t="s">
        <v>45</v>
      </c>
      <c r="L129">
        <v>7</v>
      </c>
      <c r="M129">
        <f t="shared" si="1"/>
        <v>2015</v>
      </c>
    </row>
    <row r="130" spans="1:13" ht="30" x14ac:dyDescent="0.25">
      <c r="A130" s="36">
        <v>42039</v>
      </c>
      <c r="B130" s="37" t="s">
        <v>461</v>
      </c>
      <c r="C130" s="37" t="s">
        <v>462</v>
      </c>
      <c r="D130" s="38">
        <v>458760000</v>
      </c>
      <c r="E130" s="38">
        <v>5470000</v>
      </c>
      <c r="F130" s="38">
        <v>3032500</v>
      </c>
      <c r="G130" s="39">
        <v>3</v>
      </c>
      <c r="H130" s="37" t="s">
        <v>536</v>
      </c>
      <c r="I130" s="37" t="s">
        <v>538</v>
      </c>
      <c r="J130" s="37" t="s">
        <v>1</v>
      </c>
      <c r="K130" s="37" t="s">
        <v>42</v>
      </c>
      <c r="L130">
        <v>7</v>
      </c>
      <c r="M130">
        <f t="shared" si="1"/>
        <v>2015</v>
      </c>
    </row>
    <row r="131" spans="1:13" x14ac:dyDescent="0.25">
      <c r="A131" s="36">
        <v>42039</v>
      </c>
      <c r="B131" s="37" t="s">
        <v>461</v>
      </c>
      <c r="C131" s="37" t="s">
        <v>462</v>
      </c>
      <c r="D131" s="38">
        <v>458760000</v>
      </c>
      <c r="E131" s="38">
        <v>7705000</v>
      </c>
      <c r="F131" s="38">
        <v>4396875</v>
      </c>
      <c r="G131" s="39">
        <v>6</v>
      </c>
      <c r="H131" s="37" t="s">
        <v>539</v>
      </c>
      <c r="I131" s="37" t="s">
        <v>538</v>
      </c>
      <c r="J131" s="37" t="s">
        <v>1</v>
      </c>
      <c r="K131" s="37" t="s">
        <v>42</v>
      </c>
      <c r="L131">
        <v>7</v>
      </c>
      <c r="M131">
        <f t="shared" ref="M131:M150" si="2">YEAR(DATE(YEAR(A131),MONTH(A131)+(L131-1),1))</f>
        <v>2015</v>
      </c>
    </row>
    <row r="132" spans="1:13" x14ac:dyDescent="0.25">
      <c r="A132" s="36">
        <v>42039</v>
      </c>
      <c r="B132" s="37" t="s">
        <v>461</v>
      </c>
      <c r="C132" s="37" t="s">
        <v>462</v>
      </c>
      <c r="D132" s="38">
        <v>458760000</v>
      </c>
      <c r="E132" s="38">
        <v>445115000</v>
      </c>
      <c r="F132" s="38">
        <v>228973875</v>
      </c>
      <c r="G132" s="39">
        <v>1</v>
      </c>
      <c r="H132" s="37" t="s">
        <v>535</v>
      </c>
      <c r="I132" s="37" t="s">
        <v>538</v>
      </c>
      <c r="J132" s="37" t="s">
        <v>1</v>
      </c>
      <c r="K132" s="37" t="s">
        <v>42</v>
      </c>
      <c r="L132">
        <v>7</v>
      </c>
      <c r="M132">
        <f t="shared" si="2"/>
        <v>2015</v>
      </c>
    </row>
    <row r="133" spans="1:13" ht="30" x14ac:dyDescent="0.25">
      <c r="A133" s="36">
        <v>42052</v>
      </c>
      <c r="B133" s="37" t="s">
        <v>325</v>
      </c>
      <c r="C133" s="37" t="s">
        <v>326</v>
      </c>
      <c r="D133" s="38">
        <v>45066000</v>
      </c>
      <c r="E133" s="38">
        <v>45066000</v>
      </c>
      <c r="F133" s="38">
        <v>37731324.25</v>
      </c>
      <c r="G133" s="39">
        <v>9</v>
      </c>
      <c r="H133" s="37" t="s">
        <v>5</v>
      </c>
      <c r="I133" s="37" t="s">
        <v>534</v>
      </c>
      <c r="J133" s="37" t="s">
        <v>5</v>
      </c>
      <c r="K133" s="37" t="s">
        <v>45</v>
      </c>
      <c r="L133">
        <v>7</v>
      </c>
      <c r="M133">
        <f t="shared" si="2"/>
        <v>2015</v>
      </c>
    </row>
    <row r="134" spans="1:13" x14ac:dyDescent="0.25">
      <c r="A134" s="36">
        <v>42067</v>
      </c>
      <c r="B134" s="37" t="s">
        <v>463</v>
      </c>
      <c r="C134" s="37" t="s">
        <v>464</v>
      </c>
      <c r="D134" s="38">
        <v>147325000</v>
      </c>
      <c r="E134" s="38">
        <v>146550000</v>
      </c>
      <c r="F134" s="38">
        <v>74705500</v>
      </c>
      <c r="G134" s="39">
        <v>5</v>
      </c>
      <c r="H134" s="37" t="s">
        <v>16</v>
      </c>
      <c r="I134" s="37" t="s">
        <v>538</v>
      </c>
      <c r="J134" s="37" t="s">
        <v>10</v>
      </c>
      <c r="K134" s="37" t="s">
        <v>42</v>
      </c>
      <c r="L134">
        <v>7</v>
      </c>
      <c r="M134">
        <f t="shared" si="2"/>
        <v>2015</v>
      </c>
    </row>
    <row r="135" spans="1:13" x14ac:dyDescent="0.25">
      <c r="A135" s="36">
        <v>42067</v>
      </c>
      <c r="B135" s="37" t="s">
        <v>465</v>
      </c>
      <c r="C135" s="37" t="s">
        <v>466</v>
      </c>
      <c r="D135" s="38">
        <v>113315000</v>
      </c>
      <c r="E135" s="38">
        <v>112830000</v>
      </c>
      <c r="F135" s="38">
        <v>41376400</v>
      </c>
      <c r="G135" s="39">
        <v>1</v>
      </c>
      <c r="H135" s="37" t="s">
        <v>535</v>
      </c>
      <c r="I135" s="37" t="s">
        <v>538</v>
      </c>
      <c r="J135" s="37" t="s">
        <v>1</v>
      </c>
      <c r="K135" s="37" t="s">
        <v>42</v>
      </c>
      <c r="L135">
        <v>7</v>
      </c>
      <c r="M135">
        <f t="shared" si="2"/>
        <v>2015</v>
      </c>
    </row>
    <row r="136" spans="1:13" x14ac:dyDescent="0.25">
      <c r="A136" s="36">
        <v>42067</v>
      </c>
      <c r="B136" s="37" t="s">
        <v>467</v>
      </c>
      <c r="C136" s="37" t="s">
        <v>468</v>
      </c>
      <c r="D136" s="38">
        <v>132745000</v>
      </c>
      <c r="E136" s="38">
        <v>132745000</v>
      </c>
      <c r="F136" s="38">
        <v>83432700</v>
      </c>
      <c r="G136" s="39">
        <v>5</v>
      </c>
      <c r="H136" s="37" t="s">
        <v>16</v>
      </c>
      <c r="I136" s="37" t="s">
        <v>538</v>
      </c>
      <c r="J136" s="37" t="s">
        <v>10</v>
      </c>
      <c r="K136" s="37" t="s">
        <v>42</v>
      </c>
      <c r="L136">
        <v>7</v>
      </c>
      <c r="M136">
        <f t="shared" si="2"/>
        <v>2015</v>
      </c>
    </row>
    <row r="137" spans="1:13" ht="30" x14ac:dyDescent="0.25">
      <c r="A137" s="36">
        <v>42079</v>
      </c>
      <c r="B137" s="37" t="s">
        <v>327</v>
      </c>
      <c r="C137" s="37" t="s">
        <v>328</v>
      </c>
      <c r="D137" s="38">
        <v>45066000</v>
      </c>
      <c r="E137" s="38">
        <v>45066000</v>
      </c>
      <c r="F137" s="38">
        <v>37532262.920000002</v>
      </c>
      <c r="G137" s="39">
        <v>9</v>
      </c>
      <c r="H137" s="37" t="s">
        <v>5</v>
      </c>
      <c r="I137" s="37" t="s">
        <v>534</v>
      </c>
      <c r="J137" s="37" t="s">
        <v>5</v>
      </c>
      <c r="K137" s="37" t="s">
        <v>45</v>
      </c>
      <c r="L137">
        <v>7</v>
      </c>
      <c r="M137">
        <f t="shared" si="2"/>
        <v>2015</v>
      </c>
    </row>
    <row r="138" spans="1:13" ht="30" x14ac:dyDescent="0.25">
      <c r="A138" s="36">
        <v>42170</v>
      </c>
      <c r="B138" s="37" t="s">
        <v>329</v>
      </c>
      <c r="C138" s="37" t="s">
        <v>330</v>
      </c>
      <c r="D138" s="38">
        <v>50001364</v>
      </c>
      <c r="E138" s="38">
        <v>50001364</v>
      </c>
      <c r="F138" s="38">
        <v>40899883.079999998</v>
      </c>
      <c r="G138" s="39">
        <v>9</v>
      </c>
      <c r="H138" s="37" t="s">
        <v>5</v>
      </c>
      <c r="I138" s="37" t="s">
        <v>534</v>
      </c>
      <c r="J138" s="37" t="s">
        <v>5</v>
      </c>
      <c r="K138" s="37" t="s">
        <v>45</v>
      </c>
      <c r="L138">
        <v>7</v>
      </c>
      <c r="M138">
        <f t="shared" si="2"/>
        <v>2015</v>
      </c>
    </row>
    <row r="139" spans="1:13" x14ac:dyDescent="0.25">
      <c r="A139" s="36">
        <v>42285</v>
      </c>
      <c r="B139" s="37" t="s">
        <v>365</v>
      </c>
      <c r="C139" s="37" t="s">
        <v>366</v>
      </c>
      <c r="D139" s="38">
        <v>443830000</v>
      </c>
      <c r="E139" s="38">
        <v>443830000</v>
      </c>
      <c r="F139" s="38">
        <v>378457250</v>
      </c>
      <c r="G139" s="39">
        <v>1</v>
      </c>
      <c r="H139" s="37" t="s">
        <v>535</v>
      </c>
      <c r="I139" s="37" t="s">
        <v>534</v>
      </c>
      <c r="J139" s="37" t="s">
        <v>1</v>
      </c>
      <c r="K139" s="37" t="s">
        <v>45</v>
      </c>
      <c r="L139">
        <v>7</v>
      </c>
      <c r="M139">
        <f t="shared" si="2"/>
        <v>2016</v>
      </c>
    </row>
    <row r="140" spans="1:13" x14ac:dyDescent="0.25">
      <c r="A140" s="36">
        <v>42285</v>
      </c>
      <c r="B140" s="37" t="s">
        <v>367</v>
      </c>
      <c r="C140" s="37" t="s">
        <v>368</v>
      </c>
      <c r="D140" s="38">
        <v>51085000</v>
      </c>
      <c r="E140" s="38">
        <v>51085000</v>
      </c>
      <c r="F140" s="38">
        <v>17444278.32</v>
      </c>
      <c r="G140" s="39">
        <v>1</v>
      </c>
      <c r="H140" s="37" t="s">
        <v>535</v>
      </c>
      <c r="I140" s="37" t="s">
        <v>534</v>
      </c>
      <c r="J140" s="37" t="s">
        <v>1</v>
      </c>
      <c r="K140" s="37" t="s">
        <v>45</v>
      </c>
      <c r="L140">
        <v>7</v>
      </c>
      <c r="M140">
        <f t="shared" si="2"/>
        <v>2016</v>
      </c>
    </row>
    <row r="141" spans="1:13" x14ac:dyDescent="0.25">
      <c r="A141" s="36">
        <v>42285</v>
      </c>
      <c r="B141" s="37" t="s">
        <v>369</v>
      </c>
      <c r="C141" s="37" t="s">
        <v>370</v>
      </c>
      <c r="D141" s="38">
        <v>188020000</v>
      </c>
      <c r="E141" s="38">
        <v>188020000</v>
      </c>
      <c r="F141" s="38">
        <v>141336500</v>
      </c>
      <c r="G141" s="39">
        <v>5</v>
      </c>
      <c r="H141" s="37" t="s">
        <v>16</v>
      </c>
      <c r="I141" s="37" t="s">
        <v>534</v>
      </c>
      <c r="J141" s="37" t="s">
        <v>10</v>
      </c>
      <c r="K141" s="37" t="s">
        <v>45</v>
      </c>
      <c r="L141">
        <v>7</v>
      </c>
      <c r="M141">
        <f t="shared" si="2"/>
        <v>2016</v>
      </c>
    </row>
    <row r="142" spans="1:13" x14ac:dyDescent="0.25">
      <c r="A142" s="36">
        <v>42285</v>
      </c>
      <c r="B142" s="37" t="s">
        <v>375</v>
      </c>
      <c r="C142" s="37" t="s">
        <v>376</v>
      </c>
      <c r="D142" s="38">
        <v>60565000</v>
      </c>
      <c r="E142" s="38">
        <v>60565000</v>
      </c>
      <c r="F142" s="38">
        <v>2628605</v>
      </c>
      <c r="G142" s="39">
        <v>1</v>
      </c>
      <c r="H142" s="37" t="s">
        <v>535</v>
      </c>
      <c r="I142" s="37" t="s">
        <v>534</v>
      </c>
      <c r="J142" s="37" t="s">
        <v>1</v>
      </c>
      <c r="K142" s="37" t="s">
        <v>45</v>
      </c>
      <c r="L142">
        <v>7</v>
      </c>
      <c r="M142">
        <f t="shared" si="2"/>
        <v>2016</v>
      </c>
    </row>
    <row r="143" spans="1:13" x14ac:dyDescent="0.25">
      <c r="A143" s="36">
        <v>42285</v>
      </c>
      <c r="B143" s="37" t="s">
        <v>469</v>
      </c>
      <c r="C143" s="37" t="s">
        <v>470</v>
      </c>
      <c r="D143" s="38">
        <v>188305000</v>
      </c>
      <c r="E143" s="38">
        <v>157810000</v>
      </c>
      <c r="F143" s="38">
        <v>34543687.5</v>
      </c>
      <c r="G143" s="39">
        <v>1</v>
      </c>
      <c r="H143" s="37" t="s">
        <v>535</v>
      </c>
      <c r="I143" s="37" t="s">
        <v>538</v>
      </c>
      <c r="J143" s="37" t="s">
        <v>1</v>
      </c>
      <c r="K143" s="37" t="s">
        <v>42</v>
      </c>
      <c r="L143">
        <v>7</v>
      </c>
      <c r="M143">
        <f t="shared" si="2"/>
        <v>2016</v>
      </c>
    </row>
    <row r="144" spans="1:13" ht="30" x14ac:dyDescent="0.25">
      <c r="A144" s="36">
        <v>42285</v>
      </c>
      <c r="B144" s="37" t="s">
        <v>469</v>
      </c>
      <c r="C144" s="37" t="s">
        <v>470</v>
      </c>
      <c r="D144" s="38">
        <v>188305000</v>
      </c>
      <c r="E144" s="38">
        <v>30065000</v>
      </c>
      <c r="F144" s="38">
        <v>7177125</v>
      </c>
      <c r="G144" s="39">
        <v>3</v>
      </c>
      <c r="H144" s="37" t="s">
        <v>536</v>
      </c>
      <c r="I144" s="37" t="s">
        <v>538</v>
      </c>
      <c r="J144" s="37" t="s">
        <v>1</v>
      </c>
      <c r="K144" s="37" t="s">
        <v>42</v>
      </c>
      <c r="L144">
        <v>7</v>
      </c>
      <c r="M144">
        <f t="shared" si="2"/>
        <v>2016</v>
      </c>
    </row>
    <row r="145" spans="1:13" x14ac:dyDescent="0.25">
      <c r="A145" s="36">
        <v>42416</v>
      </c>
      <c r="B145" s="37" t="s">
        <v>371</v>
      </c>
      <c r="C145" s="37" t="s">
        <v>372</v>
      </c>
      <c r="D145" s="38">
        <v>319170000</v>
      </c>
      <c r="E145" s="38">
        <v>319170000</v>
      </c>
      <c r="F145" s="38">
        <v>245858812.5</v>
      </c>
      <c r="G145" s="39">
        <v>1</v>
      </c>
      <c r="H145" s="37" t="s">
        <v>535</v>
      </c>
      <c r="I145" s="37" t="s">
        <v>534</v>
      </c>
      <c r="J145" s="37" t="s">
        <v>1</v>
      </c>
      <c r="K145" s="37" t="s">
        <v>45</v>
      </c>
      <c r="L145">
        <v>7</v>
      </c>
      <c r="M145">
        <f t="shared" si="2"/>
        <v>2016</v>
      </c>
    </row>
    <row r="146" spans="1:13" x14ac:dyDescent="0.25">
      <c r="A146" s="36">
        <v>42416</v>
      </c>
      <c r="B146" s="37" t="s">
        <v>373</v>
      </c>
      <c r="C146" s="37" t="s">
        <v>374</v>
      </c>
      <c r="D146" s="38">
        <v>199065000</v>
      </c>
      <c r="E146" s="38">
        <v>199065000</v>
      </c>
      <c r="F146" s="38">
        <v>153333281.25</v>
      </c>
      <c r="G146" s="39">
        <v>5</v>
      </c>
      <c r="H146" s="37" t="s">
        <v>16</v>
      </c>
      <c r="I146" s="37" t="s">
        <v>534</v>
      </c>
      <c r="J146" s="37" t="s">
        <v>10</v>
      </c>
      <c r="K146" s="37" t="s">
        <v>45</v>
      </c>
      <c r="L146">
        <v>7</v>
      </c>
      <c r="M146">
        <f t="shared" si="2"/>
        <v>2016</v>
      </c>
    </row>
    <row r="147" spans="1:13" x14ac:dyDescent="0.25">
      <c r="A147" s="36">
        <v>42416</v>
      </c>
      <c r="B147" s="37" t="s">
        <v>471</v>
      </c>
      <c r="C147" s="37" t="s">
        <v>472</v>
      </c>
      <c r="D147" s="38">
        <v>528830000</v>
      </c>
      <c r="E147" s="38">
        <v>490670000</v>
      </c>
      <c r="F147" s="38">
        <v>287480775</v>
      </c>
      <c r="G147" s="39">
        <v>1</v>
      </c>
      <c r="H147" s="37" t="s">
        <v>535</v>
      </c>
      <c r="I147" s="37" t="s">
        <v>538</v>
      </c>
      <c r="J147" s="37" t="s">
        <v>1</v>
      </c>
      <c r="K147" s="37" t="s">
        <v>42</v>
      </c>
      <c r="L147">
        <v>7</v>
      </c>
      <c r="M147">
        <f t="shared" si="2"/>
        <v>2016</v>
      </c>
    </row>
    <row r="148" spans="1:13" ht="30" x14ac:dyDescent="0.25">
      <c r="A148" s="36">
        <v>42416</v>
      </c>
      <c r="B148" s="37" t="s">
        <v>471</v>
      </c>
      <c r="C148" s="37" t="s">
        <v>472</v>
      </c>
      <c r="D148" s="38">
        <v>528830000</v>
      </c>
      <c r="E148" s="38">
        <v>34940000</v>
      </c>
      <c r="F148" s="38">
        <v>19824318.75</v>
      </c>
      <c r="G148" s="39">
        <v>3</v>
      </c>
      <c r="H148" s="37" t="s">
        <v>536</v>
      </c>
      <c r="I148" s="37" t="s">
        <v>538</v>
      </c>
      <c r="J148" s="37" t="s">
        <v>1</v>
      </c>
      <c r="K148" s="37" t="s">
        <v>42</v>
      </c>
      <c r="L148">
        <v>7</v>
      </c>
      <c r="M148">
        <f t="shared" si="2"/>
        <v>2016</v>
      </c>
    </row>
    <row r="149" spans="1:13" x14ac:dyDescent="0.25">
      <c r="A149" s="36">
        <v>42416</v>
      </c>
      <c r="B149" s="37" t="s">
        <v>471</v>
      </c>
      <c r="C149" s="37" t="s">
        <v>472</v>
      </c>
      <c r="D149" s="38">
        <v>528830000</v>
      </c>
      <c r="E149" s="38">
        <v>3220000</v>
      </c>
      <c r="F149" s="38">
        <v>1825375</v>
      </c>
      <c r="G149" s="39">
        <v>6</v>
      </c>
      <c r="H149" s="37" t="s">
        <v>539</v>
      </c>
      <c r="I149" s="37" t="s">
        <v>538</v>
      </c>
      <c r="J149" s="37" t="s">
        <v>1</v>
      </c>
      <c r="K149" s="37" t="s">
        <v>42</v>
      </c>
      <c r="L149">
        <v>7</v>
      </c>
      <c r="M149">
        <f t="shared" si="2"/>
        <v>2016</v>
      </c>
    </row>
    <row r="150" spans="1:13" x14ac:dyDescent="0.25">
      <c r="A150" s="36">
        <v>42416</v>
      </c>
      <c r="B150" s="37" t="s">
        <v>473</v>
      </c>
      <c r="C150" s="37" t="s">
        <v>474</v>
      </c>
      <c r="D150" s="38">
        <v>143735000</v>
      </c>
      <c r="E150" s="38">
        <v>143735000</v>
      </c>
      <c r="F150" s="38">
        <v>90220056.25</v>
      </c>
      <c r="G150" s="39">
        <v>5</v>
      </c>
      <c r="H150" s="37" t="s">
        <v>16</v>
      </c>
      <c r="I150" s="37" t="s">
        <v>538</v>
      </c>
      <c r="J150" s="37" t="s">
        <v>10</v>
      </c>
      <c r="K150" s="37" t="s">
        <v>42</v>
      </c>
      <c r="L150">
        <v>7</v>
      </c>
      <c r="M150">
        <f t="shared" si="2"/>
        <v>2016</v>
      </c>
    </row>
    <row r="151" spans="1:13" x14ac:dyDescent="0.25">
      <c r="D151" s="40"/>
      <c r="E151" s="40"/>
      <c r="F151"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Outstanding (Fig 2)</vt:lpstr>
      <vt:lpstr>New Money Issuance (Fig 3)</vt:lpstr>
      <vt:lpstr>Debt Service Paid (Fig 4,5)</vt:lpstr>
      <vt:lpstr>Debt Service Due (Fig 4,5)</vt:lpstr>
      <vt:lpstr>Debt Serv % of Gen Fund (Fig10)</vt:lpstr>
      <vt:lpstr>Coverage Rev MVFT Debt (Fig 15)</vt:lpstr>
      <vt:lpstr>Bond Issuance (Granular Data)</vt:lpstr>
      <vt:lpstr>Bonds Outstanding (Grandular)</vt:lpstr>
    </vt:vector>
  </TitlesOfParts>
  <Company>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Mathew (TRE)</dc:creator>
  <cp:lastModifiedBy>bao ling</cp:lastModifiedBy>
  <dcterms:created xsi:type="dcterms:W3CDTF">2016-04-07T16:52:28Z</dcterms:created>
  <dcterms:modified xsi:type="dcterms:W3CDTF">2016-06-12T07:16:01Z</dcterms:modified>
</cp:coreProperties>
</file>