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charts/chart7.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526"/>
  <workbookPr autoCompressPictures="0"/>
  <bookViews>
    <workbookView xWindow="0" yWindow="0" windowWidth="14620" windowHeight="14340" firstSheet="2" activeTab="3"/>
  </bookViews>
  <sheets>
    <sheet name="Outstanding (Fig 2)" sheetId="1" r:id="rId1"/>
    <sheet name="New Money Issuance (Fig 3)" sheetId="2" r:id="rId2"/>
    <sheet name="Debt Service Paid (Fig 4,5)" sheetId="3" r:id="rId3"/>
    <sheet name="Debt Service Due (Fig 4,5)" sheetId="10" r:id="rId4"/>
    <sheet name="Borrowing Cost (Fig. 7)" sheetId="8" r:id="rId5"/>
    <sheet name="Debt Serv % of Gen Fund (Fig10)" sheetId="4" r:id="rId6"/>
    <sheet name="Coverage Rev MVFT Debt (Fig 15)" sheetId="5" r:id="rId7"/>
    <sheet name="Bond Issuance (Granular Data)" sheetId="6" r:id="rId8"/>
    <sheet name="Bonds Outstanding (Grandular)" sheetId="7" r:id="rId9"/>
  </sheets>
  <externalReferences>
    <externalReference r:id="rId10"/>
    <externalReference r:id="rId11"/>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8" l="1"/>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609" i="8"/>
  <c r="G610" i="8"/>
  <c r="G611" i="8"/>
  <c r="G612" i="8"/>
  <c r="G613" i="8"/>
  <c r="G614" i="8"/>
  <c r="G615" i="8"/>
  <c r="G616" i="8"/>
  <c r="G617" i="8"/>
  <c r="G618" i="8"/>
  <c r="G619" i="8"/>
  <c r="G620" i="8"/>
  <c r="G621" i="8"/>
  <c r="G622" i="8"/>
  <c r="G623" i="8"/>
  <c r="G624" i="8"/>
  <c r="G625" i="8"/>
  <c r="G626" i="8"/>
  <c r="G627" i="8"/>
  <c r="G628" i="8"/>
  <c r="G629" i="8"/>
  <c r="G630" i="8"/>
  <c r="G631" i="8"/>
  <c r="G632" i="8"/>
  <c r="G633" i="8"/>
  <c r="G634" i="8"/>
  <c r="G635" i="8"/>
  <c r="G636" i="8"/>
  <c r="G637" i="8"/>
  <c r="G638" i="8"/>
  <c r="G639" i="8"/>
  <c r="G640" i="8"/>
  <c r="G641" i="8"/>
  <c r="G642" i="8"/>
  <c r="G643" i="8"/>
  <c r="G644" i="8"/>
  <c r="G645" i="8"/>
  <c r="G646" i="8"/>
  <c r="G647" i="8"/>
  <c r="G648" i="8"/>
  <c r="G649" i="8"/>
  <c r="G650" i="8"/>
  <c r="G651" i="8"/>
  <c r="G652" i="8"/>
  <c r="G653" i="8"/>
  <c r="G654" i="8"/>
  <c r="G655" i="8"/>
  <c r="G656" i="8"/>
  <c r="G657" i="8"/>
  <c r="G658" i="8"/>
  <c r="G659" i="8"/>
  <c r="G660" i="8"/>
  <c r="G661" i="8"/>
  <c r="G662" i="8"/>
  <c r="G663" i="8"/>
  <c r="G664" i="8"/>
  <c r="G665" i="8"/>
  <c r="G666" i="8"/>
  <c r="G667" i="8"/>
  <c r="G668" i="8"/>
  <c r="G669" i="8"/>
  <c r="G670" i="8"/>
  <c r="G671" i="8"/>
  <c r="G672" i="8"/>
  <c r="G673" i="8"/>
  <c r="G674" i="8"/>
  <c r="G675" i="8"/>
  <c r="G676" i="8"/>
  <c r="G677" i="8"/>
  <c r="G678" i="8"/>
  <c r="G679" i="8"/>
  <c r="G680" i="8"/>
  <c r="G681" i="8"/>
  <c r="G682" i="8"/>
  <c r="G683" i="8"/>
  <c r="G684" i="8"/>
  <c r="G685" i="8"/>
  <c r="G686" i="8"/>
  <c r="G687" i="8"/>
  <c r="G688" i="8"/>
  <c r="G689" i="8"/>
  <c r="G690" i="8"/>
  <c r="G691" i="8"/>
  <c r="G692" i="8"/>
  <c r="G693" i="8"/>
  <c r="G694" i="8"/>
  <c r="G695" i="8"/>
  <c r="G696" i="8"/>
  <c r="G697" i="8"/>
  <c r="G698" i="8"/>
  <c r="G699" i="8"/>
  <c r="G700" i="8"/>
  <c r="G701" i="8"/>
  <c r="G702" i="8"/>
  <c r="G703" i="8"/>
  <c r="G704" i="8"/>
  <c r="G705" i="8"/>
  <c r="G706" i="8"/>
  <c r="G707" i="8"/>
  <c r="G708" i="8"/>
  <c r="G709" i="8"/>
  <c r="G710" i="8"/>
  <c r="G711" i="8"/>
  <c r="G712" i="8"/>
  <c r="G713" i="8"/>
  <c r="G714" i="8"/>
  <c r="G715" i="8"/>
  <c r="G716" i="8"/>
  <c r="G717" i="8"/>
  <c r="G718" i="8"/>
  <c r="G719" i="8"/>
  <c r="G720" i="8"/>
  <c r="G721" i="8"/>
  <c r="G722" i="8"/>
  <c r="G723" i="8"/>
  <c r="G724" i="8"/>
  <c r="G725" i="8"/>
  <c r="G726" i="8"/>
  <c r="G727" i="8"/>
  <c r="G728" i="8"/>
  <c r="G729" i="8"/>
  <c r="G730" i="8"/>
  <c r="G731" i="8"/>
  <c r="G732" i="8"/>
  <c r="G733" i="8"/>
  <c r="G734" i="8"/>
  <c r="G735" i="8"/>
  <c r="G736" i="8"/>
  <c r="G737" i="8"/>
  <c r="G738" i="8"/>
  <c r="G739" i="8"/>
  <c r="G740" i="8"/>
  <c r="G741" i="8"/>
  <c r="G742" i="8"/>
  <c r="G743" i="8"/>
  <c r="G744" i="8"/>
  <c r="G745" i="8"/>
  <c r="G746" i="8"/>
  <c r="G747" i="8"/>
  <c r="G748" i="8"/>
  <c r="G749" i="8"/>
  <c r="G750" i="8"/>
  <c r="G751" i="8"/>
  <c r="G752" i="8"/>
  <c r="G753" i="8"/>
  <c r="G754" i="8"/>
  <c r="G755" i="8"/>
  <c r="G756" i="8"/>
  <c r="G757" i="8"/>
  <c r="G758" i="8"/>
  <c r="G759" i="8"/>
  <c r="G760" i="8"/>
  <c r="G761" i="8"/>
  <c r="G762" i="8"/>
  <c r="G763" i="8"/>
  <c r="G764" i="8"/>
  <c r="G765" i="8"/>
  <c r="G766" i="8"/>
  <c r="G767" i="8"/>
  <c r="G768" i="8"/>
  <c r="G769" i="8"/>
  <c r="G770" i="8"/>
  <c r="G771" i="8"/>
  <c r="G772" i="8"/>
  <c r="G773" i="8"/>
  <c r="G774" i="8"/>
  <c r="G775" i="8"/>
  <c r="G776" i="8"/>
  <c r="G777" i="8"/>
  <c r="G778" i="8"/>
  <c r="G779" i="8"/>
  <c r="G780" i="8"/>
  <c r="G781" i="8"/>
  <c r="G782" i="8"/>
  <c r="G783" i="8"/>
  <c r="G784" i="8"/>
  <c r="G785" i="8"/>
  <c r="G786" i="8"/>
  <c r="G787" i="8"/>
  <c r="G788" i="8"/>
  <c r="G789" i="8"/>
  <c r="G790" i="8"/>
  <c r="G791" i="8"/>
  <c r="G792" i="8"/>
  <c r="G793" i="8"/>
  <c r="G794" i="8"/>
  <c r="G795" i="8"/>
  <c r="G796" i="8"/>
  <c r="G797" i="8"/>
  <c r="G798" i="8"/>
  <c r="G799" i="8"/>
  <c r="G800" i="8"/>
  <c r="G801" i="8"/>
  <c r="G802" i="8"/>
  <c r="G803" i="8"/>
  <c r="G804" i="8"/>
  <c r="G805" i="8"/>
  <c r="G806" i="8"/>
  <c r="G807" i="8"/>
  <c r="G808" i="8"/>
  <c r="G809" i="8"/>
  <c r="G810" i="8"/>
  <c r="G811" i="8"/>
  <c r="G812" i="8"/>
  <c r="G813" i="8"/>
  <c r="G814" i="8"/>
  <c r="G815" i="8"/>
  <c r="G816" i="8"/>
  <c r="G817" i="8"/>
  <c r="G818" i="8"/>
  <c r="G819" i="8"/>
  <c r="G820" i="8"/>
  <c r="G821" i="8"/>
  <c r="G822" i="8"/>
  <c r="G823" i="8"/>
  <c r="G824" i="8"/>
  <c r="G825" i="8"/>
  <c r="G826" i="8"/>
  <c r="G827" i="8"/>
  <c r="G828" i="8"/>
  <c r="G829" i="8"/>
  <c r="G830" i="8"/>
  <c r="G831" i="8"/>
  <c r="G832" i="8"/>
  <c r="G833" i="8"/>
  <c r="G834" i="8"/>
  <c r="G835" i="8"/>
  <c r="G836" i="8"/>
  <c r="G837" i="8"/>
  <c r="G838" i="8"/>
  <c r="G839" i="8"/>
  <c r="G840" i="8"/>
  <c r="G841" i="8"/>
  <c r="G842" i="8"/>
  <c r="G843" i="8"/>
  <c r="G844" i="8"/>
  <c r="G845" i="8"/>
  <c r="G846" i="8"/>
  <c r="G847" i="8"/>
  <c r="G848" i="8"/>
  <c r="G849" i="8"/>
  <c r="G850" i="8"/>
  <c r="G851" i="8"/>
  <c r="G852" i="8"/>
  <c r="G853" i="8"/>
  <c r="G854" i="8"/>
  <c r="G855" i="8"/>
  <c r="G856" i="8"/>
  <c r="G857" i="8"/>
  <c r="G858" i="8"/>
  <c r="G859" i="8"/>
  <c r="G860" i="8"/>
  <c r="G861" i="8"/>
  <c r="G862" i="8"/>
  <c r="G863" i="8"/>
  <c r="G864" i="8"/>
  <c r="G865" i="8"/>
  <c r="G866" i="8"/>
  <c r="G867" i="8"/>
  <c r="G868" i="8"/>
  <c r="G869" i="8"/>
  <c r="G870" i="8"/>
  <c r="G871" i="8"/>
  <c r="G872" i="8"/>
  <c r="G873" i="8"/>
  <c r="G874" i="8"/>
  <c r="G875" i="8"/>
  <c r="G876" i="8"/>
  <c r="G877" i="8"/>
  <c r="G878" i="8"/>
  <c r="G879" i="8"/>
  <c r="G880" i="8"/>
  <c r="G881" i="8"/>
  <c r="G882" i="8"/>
  <c r="G883" i="8"/>
  <c r="G884" i="8"/>
  <c r="G885" i="8"/>
  <c r="G886" i="8"/>
  <c r="G887" i="8"/>
  <c r="G888" i="8"/>
  <c r="G889" i="8"/>
  <c r="G890" i="8"/>
  <c r="G891" i="8"/>
  <c r="G892" i="8"/>
  <c r="G893" i="8"/>
  <c r="G894" i="8"/>
  <c r="G895" i="8"/>
  <c r="G896" i="8"/>
  <c r="G897" i="8"/>
  <c r="G898" i="8"/>
  <c r="G899" i="8"/>
  <c r="G900" i="8"/>
  <c r="G901" i="8"/>
  <c r="G902" i="8"/>
  <c r="G903" i="8"/>
  <c r="G904" i="8"/>
  <c r="G905" i="8"/>
  <c r="G906" i="8"/>
  <c r="G907" i="8"/>
  <c r="G908" i="8"/>
  <c r="G909" i="8"/>
  <c r="G910" i="8"/>
  <c r="G911" i="8"/>
  <c r="G912" i="8"/>
  <c r="G913" i="8"/>
  <c r="G914" i="8"/>
  <c r="G915" i="8"/>
  <c r="G916" i="8"/>
  <c r="G917" i="8"/>
  <c r="G918" i="8"/>
  <c r="G919" i="8"/>
  <c r="G920" i="8"/>
  <c r="G921" i="8"/>
  <c r="G922" i="8"/>
  <c r="G923" i="8"/>
  <c r="G924" i="8"/>
  <c r="G925" i="8"/>
  <c r="G926" i="8"/>
  <c r="G927" i="8"/>
  <c r="G928" i="8"/>
  <c r="G929" i="8"/>
  <c r="G930" i="8"/>
  <c r="G931" i="8"/>
  <c r="G932" i="8"/>
  <c r="G933" i="8"/>
  <c r="G934" i="8"/>
  <c r="G935" i="8"/>
  <c r="G936" i="8"/>
  <c r="G937" i="8"/>
  <c r="G938" i="8"/>
  <c r="G939" i="8"/>
  <c r="G940" i="8"/>
  <c r="G941" i="8"/>
  <c r="G942" i="8"/>
  <c r="G943" i="8"/>
  <c r="G944" i="8"/>
  <c r="G945" i="8"/>
  <c r="G946" i="8"/>
  <c r="G947" i="8"/>
  <c r="G948" i="8"/>
  <c r="G949" i="8"/>
  <c r="G950" i="8"/>
  <c r="G951" i="8"/>
  <c r="G952" i="8"/>
  <c r="G953" i="8"/>
  <c r="G954" i="8"/>
  <c r="G955" i="8"/>
  <c r="G956" i="8"/>
  <c r="G957" i="8"/>
  <c r="G958" i="8"/>
  <c r="G959" i="8"/>
  <c r="G960" i="8"/>
  <c r="G961" i="8"/>
  <c r="G962" i="8"/>
  <c r="G963" i="8"/>
  <c r="G964" i="8"/>
  <c r="G965" i="8"/>
  <c r="G966" i="8"/>
  <c r="G967" i="8"/>
  <c r="G968" i="8"/>
  <c r="G969" i="8"/>
  <c r="G970" i="8"/>
  <c r="G971" i="8"/>
  <c r="G972" i="8"/>
  <c r="G973" i="8"/>
  <c r="G974" i="8"/>
  <c r="G975" i="8"/>
  <c r="G976" i="8"/>
  <c r="G977" i="8"/>
  <c r="G978" i="8"/>
  <c r="G979" i="8"/>
  <c r="G980" i="8"/>
  <c r="G981" i="8"/>
  <c r="G982" i="8"/>
  <c r="G983" i="8"/>
  <c r="G984" i="8"/>
  <c r="G985" i="8"/>
  <c r="G986" i="8"/>
  <c r="G987" i="8"/>
  <c r="G988" i="8"/>
  <c r="G989" i="8"/>
  <c r="G990" i="8"/>
  <c r="G991" i="8"/>
  <c r="G992" i="8"/>
  <c r="G993" i="8"/>
  <c r="G994" i="8"/>
  <c r="G995" i="8"/>
  <c r="G996" i="8"/>
  <c r="G997" i="8"/>
  <c r="G998" i="8"/>
  <c r="G999" i="8"/>
  <c r="G1000" i="8"/>
  <c r="G1001" i="8"/>
  <c r="G1002" i="8"/>
  <c r="G1003" i="8"/>
  <c r="G1004" i="8"/>
  <c r="G1005" i="8"/>
  <c r="G1006" i="8"/>
  <c r="G1007" i="8"/>
  <c r="G1008" i="8"/>
  <c r="G1009" i="8"/>
  <c r="G1010" i="8"/>
  <c r="G1011" i="8"/>
  <c r="G1012" i="8"/>
  <c r="G1013" i="8"/>
  <c r="G1014" i="8"/>
  <c r="G1015" i="8"/>
  <c r="G1016" i="8"/>
  <c r="G1017" i="8"/>
  <c r="G1018" i="8"/>
  <c r="G1019" i="8"/>
  <c r="G1020" i="8"/>
  <c r="G1021" i="8"/>
  <c r="G1022" i="8"/>
  <c r="G1023" i="8"/>
  <c r="G1024" i="8"/>
  <c r="G1025" i="8"/>
  <c r="G1026" i="8"/>
  <c r="G1027" i="8"/>
  <c r="G1028" i="8"/>
  <c r="G1029" i="8"/>
  <c r="G1030" i="8"/>
  <c r="G1031" i="8"/>
  <c r="G1032" i="8"/>
  <c r="G1033" i="8"/>
  <c r="G1034" i="8"/>
  <c r="G1035" i="8"/>
  <c r="G1036" i="8"/>
  <c r="G1037" i="8"/>
  <c r="G1038" i="8"/>
  <c r="G1039" i="8"/>
  <c r="G1040" i="8"/>
  <c r="G1041" i="8"/>
  <c r="G1042" i="8"/>
  <c r="G1043" i="8"/>
  <c r="G1044" i="8"/>
  <c r="G1045" i="8"/>
  <c r="G1046" i="8"/>
  <c r="G1047" i="8"/>
  <c r="G1048" i="8"/>
  <c r="G1049" i="8"/>
  <c r="G1050" i="8"/>
  <c r="G1051" i="8"/>
  <c r="G1052" i="8"/>
  <c r="G1053" i="8"/>
  <c r="G1054" i="8"/>
  <c r="G1055" i="8"/>
  <c r="G1056" i="8"/>
  <c r="G1057" i="8"/>
  <c r="G1058" i="8"/>
  <c r="G1059" i="8"/>
  <c r="G1060" i="8"/>
  <c r="G1061" i="8"/>
  <c r="G1062" i="8"/>
  <c r="G1063" i="8"/>
  <c r="G1064" i="8"/>
  <c r="G1065" i="8"/>
  <c r="G1066" i="8"/>
  <c r="G1067" i="8"/>
  <c r="G1068" i="8"/>
  <c r="G1069" i="8"/>
  <c r="G1070" i="8"/>
  <c r="G1071" i="8"/>
  <c r="G1072" i="8"/>
  <c r="G1073" i="8"/>
  <c r="G1074" i="8"/>
  <c r="G1075" i="8"/>
  <c r="G1076" i="8"/>
  <c r="G1077" i="8"/>
  <c r="G1078" i="8"/>
  <c r="G1079" i="8"/>
  <c r="G1080" i="8"/>
  <c r="G1081" i="8"/>
  <c r="G1082" i="8"/>
  <c r="G1083" i="8"/>
  <c r="G1084" i="8"/>
  <c r="G1085" i="8"/>
  <c r="G1086" i="8"/>
  <c r="G1087" i="8"/>
  <c r="G1088" i="8"/>
  <c r="G1089" i="8"/>
  <c r="G1090" i="8"/>
  <c r="G1091" i="8"/>
  <c r="G1092" i="8"/>
  <c r="G1093" i="8"/>
  <c r="G1094" i="8"/>
  <c r="G1095" i="8"/>
  <c r="G1096" i="8"/>
  <c r="G1097" i="8"/>
  <c r="G1098" i="8"/>
  <c r="G1099" i="8"/>
  <c r="G1100" i="8"/>
  <c r="G1101" i="8"/>
  <c r="G1102" i="8"/>
  <c r="G1103" i="8"/>
  <c r="G1104" i="8"/>
  <c r="G1105" i="8"/>
  <c r="G1106" i="8"/>
  <c r="G1107" i="8"/>
  <c r="G1108" i="8"/>
  <c r="G1109" i="8"/>
  <c r="G1110" i="8"/>
  <c r="G1111" i="8"/>
  <c r="G1112" i="8"/>
  <c r="G1113" i="8"/>
  <c r="G1114" i="8"/>
  <c r="G1115" i="8"/>
  <c r="G1116" i="8"/>
  <c r="G1117" i="8"/>
  <c r="G1118" i="8"/>
  <c r="G1119" i="8"/>
  <c r="G1120" i="8"/>
  <c r="G1121" i="8"/>
  <c r="G1122" i="8"/>
  <c r="G1123" i="8"/>
  <c r="G1124" i="8"/>
  <c r="G1125" i="8"/>
  <c r="G1126" i="8"/>
  <c r="G1127" i="8"/>
  <c r="G1128" i="8"/>
  <c r="G1129" i="8"/>
  <c r="G1130" i="8"/>
  <c r="G1131" i="8"/>
  <c r="G1132" i="8"/>
  <c r="G1133" i="8"/>
  <c r="G1134" i="8"/>
  <c r="G1135" i="8"/>
  <c r="G1136" i="8"/>
  <c r="G1137" i="8"/>
  <c r="G1138" i="8"/>
  <c r="G1139" i="8"/>
  <c r="G1140" i="8"/>
  <c r="G1141" i="8"/>
  <c r="G1142" i="8"/>
  <c r="G1143" i="8"/>
  <c r="G1144" i="8"/>
  <c r="G1145" i="8"/>
  <c r="G1146" i="8"/>
  <c r="G1147" i="8"/>
  <c r="G1148" i="8"/>
  <c r="G1149" i="8"/>
  <c r="G1150" i="8"/>
  <c r="G1151" i="8"/>
  <c r="G1152" i="8"/>
  <c r="G1153" i="8"/>
  <c r="G1154" i="8"/>
  <c r="G1155" i="8"/>
  <c r="G1156" i="8"/>
  <c r="G1157" i="8"/>
  <c r="G1158" i="8"/>
  <c r="G1159" i="8"/>
  <c r="G1160" i="8"/>
  <c r="G1161" i="8"/>
  <c r="G1162" i="8"/>
  <c r="G1163" i="8"/>
  <c r="G1164" i="8"/>
  <c r="G1165" i="8"/>
  <c r="G1166" i="8"/>
  <c r="G1167" i="8"/>
  <c r="G1168" i="8"/>
  <c r="G1169" i="8"/>
  <c r="G1170" i="8"/>
  <c r="G1171" i="8"/>
  <c r="G1172" i="8"/>
  <c r="G1173" i="8"/>
  <c r="G1174" i="8"/>
  <c r="G1175" i="8"/>
  <c r="G1176" i="8"/>
  <c r="G1177" i="8"/>
  <c r="G1178" i="8"/>
  <c r="G1179" i="8"/>
  <c r="G1180" i="8"/>
  <c r="G1181" i="8"/>
  <c r="G1182" i="8"/>
  <c r="G1183" i="8"/>
  <c r="G1184" i="8"/>
  <c r="G1185" i="8"/>
  <c r="G1186" i="8"/>
  <c r="G1187" i="8"/>
  <c r="G1188" i="8"/>
  <c r="G1189" i="8"/>
  <c r="G1190" i="8"/>
  <c r="G1191" i="8"/>
  <c r="G1192" i="8"/>
  <c r="G1193" i="8"/>
  <c r="G1194" i="8"/>
  <c r="G1195" i="8"/>
  <c r="G1196" i="8"/>
  <c r="G1197" i="8"/>
  <c r="G1198" i="8"/>
  <c r="G1199" i="8"/>
  <c r="G1200" i="8"/>
  <c r="G1201" i="8"/>
  <c r="G1202" i="8"/>
  <c r="G1203" i="8"/>
  <c r="G1204" i="8"/>
  <c r="G1205" i="8"/>
  <c r="G1206" i="8"/>
  <c r="G1207" i="8"/>
  <c r="G1208" i="8"/>
  <c r="G1209" i="8"/>
  <c r="G1210" i="8"/>
  <c r="G1211" i="8"/>
  <c r="G1212" i="8"/>
  <c r="G1213" i="8"/>
  <c r="G1214" i="8"/>
  <c r="G1215" i="8"/>
  <c r="G1216" i="8"/>
  <c r="G1217" i="8"/>
  <c r="G1218" i="8"/>
  <c r="G1219" i="8"/>
  <c r="G1220" i="8"/>
  <c r="G1221" i="8"/>
  <c r="G1222" i="8"/>
  <c r="G1223" i="8"/>
  <c r="G1224" i="8"/>
  <c r="G1225" i="8"/>
  <c r="G1226" i="8"/>
  <c r="G1227" i="8"/>
  <c r="G1228" i="8"/>
  <c r="G1229" i="8"/>
  <c r="G1230" i="8"/>
  <c r="G1231" i="8"/>
  <c r="G1232" i="8"/>
  <c r="G1233" i="8"/>
  <c r="G1234" i="8"/>
  <c r="G1235" i="8"/>
  <c r="G1236" i="8"/>
  <c r="G1237" i="8"/>
  <c r="G1238" i="8"/>
  <c r="G1239" i="8"/>
  <c r="G1240" i="8"/>
  <c r="G1241" i="8"/>
  <c r="G1242" i="8"/>
  <c r="G1243" i="8"/>
  <c r="G1244" i="8"/>
  <c r="G1245" i="8"/>
  <c r="G1246" i="8"/>
  <c r="G1247" i="8"/>
  <c r="G1248" i="8"/>
  <c r="G1249" i="8"/>
  <c r="G1250" i="8"/>
  <c r="G1251" i="8"/>
  <c r="G1252" i="8"/>
  <c r="G1253" i="8"/>
  <c r="G1254" i="8"/>
  <c r="G1255" i="8"/>
  <c r="G1256" i="8"/>
  <c r="G1257" i="8"/>
  <c r="G1258" i="8"/>
  <c r="G1259" i="8"/>
  <c r="G1260" i="8"/>
  <c r="G1261" i="8"/>
  <c r="G1262" i="8"/>
  <c r="G1263" i="8"/>
  <c r="G1264" i="8"/>
  <c r="G1265" i="8"/>
  <c r="G1266" i="8"/>
  <c r="G1267" i="8"/>
  <c r="G1268" i="8"/>
  <c r="G1269" i="8"/>
  <c r="G1270" i="8"/>
  <c r="G1271" i="8"/>
  <c r="G1272" i="8"/>
  <c r="G1273" i="8"/>
  <c r="G1274" i="8"/>
  <c r="G1275" i="8"/>
  <c r="G1276" i="8"/>
  <c r="G1277" i="8"/>
  <c r="G1278" i="8"/>
  <c r="G1279" i="8"/>
  <c r="G1280" i="8"/>
  <c r="G1281" i="8"/>
  <c r="G1282" i="8"/>
  <c r="G1283" i="8"/>
  <c r="G1284" i="8"/>
  <c r="G1285" i="8"/>
  <c r="G1286" i="8"/>
  <c r="G1287" i="8"/>
  <c r="G1288" i="8"/>
  <c r="G1289" i="8"/>
  <c r="G1290" i="8"/>
  <c r="G1291" i="8"/>
  <c r="G1292" i="8"/>
  <c r="G1293" i="8"/>
  <c r="G1294" i="8"/>
  <c r="G1295" i="8"/>
  <c r="G1296" i="8"/>
  <c r="G1297" i="8"/>
  <c r="G1298" i="8"/>
  <c r="G1299" i="8"/>
  <c r="G1300" i="8"/>
  <c r="G1301" i="8"/>
  <c r="G1302" i="8"/>
  <c r="G1303" i="8"/>
  <c r="G1304" i="8"/>
  <c r="G1305" i="8"/>
  <c r="G1306" i="8"/>
  <c r="G1307" i="8"/>
  <c r="G1308" i="8"/>
  <c r="G1309" i="8"/>
  <c r="G1310" i="8"/>
  <c r="G1311" i="8"/>
  <c r="G1312" i="8"/>
  <c r="G1313" i="8"/>
  <c r="G1314" i="8"/>
  <c r="G1315" i="8"/>
  <c r="G1316" i="8"/>
  <c r="G1317" i="8"/>
  <c r="G1318" i="8"/>
  <c r="G1319" i="8"/>
  <c r="G1320" i="8"/>
  <c r="G1321" i="8"/>
  <c r="G1322" i="8"/>
  <c r="G1323" i="8"/>
  <c r="G1324" i="8"/>
  <c r="G1325" i="8"/>
  <c r="G1326" i="8"/>
  <c r="G1327" i="8"/>
  <c r="G1328" i="8"/>
  <c r="G1329" i="8"/>
  <c r="G1330" i="8"/>
  <c r="G1331" i="8"/>
  <c r="G1332" i="8"/>
  <c r="G1333" i="8"/>
  <c r="G1334" i="8"/>
  <c r="G1335" i="8"/>
  <c r="G1336" i="8"/>
  <c r="G1337" i="8"/>
  <c r="G1338" i="8"/>
  <c r="G1339" i="8"/>
  <c r="G1340" i="8"/>
  <c r="G1341" i="8"/>
  <c r="G1342" i="8"/>
  <c r="G1343" i="8"/>
  <c r="G1344" i="8"/>
  <c r="G1345" i="8"/>
  <c r="G1346" i="8"/>
  <c r="E1347" i="8"/>
  <c r="G1347" i="8"/>
  <c r="E1348" i="8"/>
  <c r="G1348" i="8"/>
  <c r="E1349" i="8"/>
  <c r="G1349" i="8"/>
  <c r="E1350" i="8"/>
  <c r="G1350" i="8"/>
  <c r="E1351" i="8"/>
  <c r="G1351" i="8"/>
  <c r="E1352" i="8"/>
  <c r="G1352" i="8"/>
  <c r="E1353" i="8"/>
  <c r="G1353" i="8"/>
  <c r="E1354" i="8"/>
  <c r="G1354" i="8"/>
  <c r="E1355" i="8"/>
  <c r="G1355" i="8"/>
  <c r="E1356" i="8"/>
  <c r="G1356" i="8"/>
  <c r="E1357" i="8"/>
  <c r="G1357" i="8"/>
  <c r="E1358" i="8"/>
  <c r="G1358" i="8"/>
  <c r="E1359" i="8"/>
  <c r="G1359" i="8"/>
  <c r="B1359" i="8"/>
  <c r="B1358" i="8"/>
  <c r="B1357" i="8"/>
  <c r="B1356" i="8"/>
  <c r="B1355" i="8"/>
  <c r="B1354" i="8"/>
  <c r="B1353" i="8"/>
  <c r="B1352" i="8"/>
  <c r="B1351" i="8"/>
  <c r="B1350" i="8"/>
  <c r="B1349" i="8"/>
  <c r="B1348" i="8"/>
  <c r="B1347" i="8"/>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X53" i="5"/>
  <c r="X58" i="5"/>
  <c r="T53" i="5"/>
  <c r="T58" i="5"/>
  <c r="S53" i="5"/>
  <c r="S58" i="5"/>
  <c r="P53" i="5"/>
  <c r="P58" i="5"/>
  <c r="O53" i="5"/>
  <c r="O58" i="5"/>
  <c r="X56" i="5"/>
  <c r="W53" i="5"/>
  <c r="W56" i="5"/>
  <c r="T56" i="5"/>
  <c r="S56" i="5"/>
  <c r="P56" i="5"/>
  <c r="O56" i="5"/>
  <c r="L53" i="5"/>
  <c r="L56" i="5"/>
  <c r="L58" i="5"/>
  <c r="K53" i="5"/>
  <c r="K56" i="5"/>
  <c r="K58" i="5"/>
  <c r="X57" i="5"/>
  <c r="W57" i="5"/>
  <c r="V53" i="5"/>
  <c r="V58" i="5"/>
  <c r="U53" i="5"/>
  <c r="U58" i="5"/>
  <c r="T57" i="5"/>
  <c r="S57" i="5"/>
  <c r="R53" i="5"/>
  <c r="R58" i="5"/>
  <c r="Q53" i="5"/>
  <c r="Q58" i="5"/>
  <c r="P57" i="5"/>
  <c r="O57" i="5"/>
  <c r="N53" i="5"/>
  <c r="N58" i="5"/>
  <c r="M53" i="5"/>
  <c r="M56" i="5"/>
  <c r="M58" i="5"/>
  <c r="L57" i="5"/>
  <c r="K57" i="5"/>
  <c r="L35" i="5"/>
  <c r="M35" i="5"/>
  <c r="N35" i="5"/>
  <c r="O35" i="5"/>
  <c r="P35" i="5"/>
  <c r="Q35" i="5"/>
  <c r="R35" i="5"/>
  <c r="S35" i="5"/>
  <c r="T35" i="5"/>
  <c r="U35" i="5"/>
  <c r="V35" i="5"/>
  <c r="W35" i="5"/>
  <c r="X35" i="5"/>
  <c r="AI27" i="5"/>
  <c r="AI31" i="5"/>
  <c r="AE27" i="5"/>
  <c r="AE31" i="5"/>
  <c r="AA27" i="5"/>
  <c r="AA31" i="5"/>
  <c r="W27" i="5"/>
  <c r="W31" i="5"/>
  <c r="S27" i="5"/>
  <c r="S31" i="5"/>
  <c r="O27" i="5"/>
  <c r="O31" i="5"/>
  <c r="K27" i="5"/>
  <c r="K31" i="5"/>
  <c r="G27" i="5"/>
  <c r="G31" i="5"/>
  <c r="C27" i="5"/>
  <c r="C31" i="5"/>
  <c r="AJ27" i="5"/>
  <c r="AJ30" i="5"/>
  <c r="AF27" i="5"/>
  <c r="AF30" i="5"/>
  <c r="AB27" i="5"/>
  <c r="AB30" i="5"/>
  <c r="X27" i="5"/>
  <c r="X30" i="5"/>
  <c r="X32" i="5"/>
  <c r="T27" i="5"/>
  <c r="T30" i="5"/>
  <c r="T32" i="5"/>
  <c r="P27" i="5"/>
  <c r="P30" i="5"/>
  <c r="P32" i="5"/>
  <c r="L27" i="5"/>
  <c r="L30" i="5"/>
  <c r="L32" i="5"/>
  <c r="H27" i="5"/>
  <c r="H30" i="5"/>
  <c r="D27" i="5"/>
  <c r="D30" i="5"/>
  <c r="AL27" i="5"/>
  <c r="AL30" i="5"/>
  <c r="AK27" i="5"/>
  <c r="AK30" i="5"/>
  <c r="AJ21" i="5"/>
  <c r="AJ33" i="5"/>
  <c r="AI30" i="5"/>
  <c r="AH27" i="5"/>
  <c r="AH30" i="5"/>
  <c r="AG27" i="5"/>
  <c r="AG30" i="5"/>
  <c r="AF21" i="5"/>
  <c r="AF33" i="5"/>
  <c r="AE30" i="5"/>
  <c r="AD27" i="5"/>
  <c r="AD30" i="5"/>
  <c r="AC27" i="5"/>
  <c r="AC30" i="5"/>
  <c r="AB21" i="5"/>
  <c r="AB33" i="5"/>
  <c r="AA30" i="5"/>
  <c r="AA32" i="5"/>
  <c r="Z27" i="5"/>
  <c r="Z30" i="5"/>
  <c r="Z32" i="5"/>
  <c r="Y27" i="5"/>
  <c r="Y30" i="5"/>
  <c r="Y32" i="5"/>
  <c r="X33" i="5"/>
  <c r="W30" i="5"/>
  <c r="W32" i="5"/>
  <c r="V27" i="5"/>
  <c r="V30" i="5"/>
  <c r="V32" i="5"/>
  <c r="U27" i="5"/>
  <c r="U30" i="5"/>
  <c r="U32" i="5"/>
  <c r="T33" i="5"/>
  <c r="S30" i="5"/>
  <c r="S32" i="5"/>
  <c r="R27" i="5"/>
  <c r="R30" i="5"/>
  <c r="R32" i="5"/>
  <c r="Q27" i="5"/>
  <c r="Q30" i="5"/>
  <c r="Q32" i="5"/>
  <c r="P33" i="5"/>
  <c r="O30" i="5"/>
  <c r="O32" i="5"/>
  <c r="N27" i="5"/>
  <c r="N30" i="5"/>
  <c r="N32" i="5"/>
  <c r="M27" i="5"/>
  <c r="M30" i="5"/>
  <c r="M32" i="5"/>
  <c r="L33" i="5"/>
  <c r="K30" i="5"/>
  <c r="K32" i="5"/>
  <c r="J27" i="5"/>
  <c r="J30" i="5"/>
  <c r="I27" i="5"/>
  <c r="I30" i="5"/>
  <c r="H31" i="5"/>
  <c r="G30" i="5"/>
  <c r="F27" i="5"/>
  <c r="F30" i="5"/>
  <c r="E27" i="5"/>
  <c r="E30" i="5"/>
  <c r="D31" i="5"/>
  <c r="C30" i="5"/>
  <c r="B27" i="5"/>
  <c r="B30" i="5"/>
  <c r="AL21" i="5"/>
  <c r="AK21" i="5"/>
  <c r="AI21" i="5"/>
  <c r="AH21" i="5"/>
  <c r="AG21" i="5"/>
  <c r="AE21" i="5"/>
  <c r="AD21" i="5"/>
  <c r="AC21" i="5"/>
  <c r="AL15" i="5"/>
  <c r="AK15" i="5"/>
  <c r="AJ15" i="5"/>
  <c r="AI15" i="5"/>
  <c r="AH15" i="5"/>
  <c r="AG15" i="5"/>
  <c r="AF15" i="5"/>
  <c r="AE15" i="5"/>
  <c r="AD15" i="5"/>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H5" i="1"/>
  <c r="H6" i="1"/>
  <c r="H7" i="1"/>
  <c r="H8" i="1"/>
  <c r="H9" i="1"/>
  <c r="H10" i="1"/>
  <c r="H11" i="1"/>
  <c r="H12" i="1"/>
  <c r="H13" i="1"/>
  <c r="H14" i="1"/>
  <c r="H15" i="1"/>
  <c r="H16" i="1"/>
  <c r="H17" i="1"/>
  <c r="H18" i="1"/>
  <c r="H19" i="1"/>
  <c r="H20" i="1"/>
  <c r="H4" i="1"/>
  <c r="AE32" i="5"/>
  <c r="AI32" i="5"/>
  <c r="K33" i="5"/>
  <c r="O33" i="5"/>
  <c r="S33" i="5"/>
  <c r="W33" i="5"/>
  <c r="AA33" i="5"/>
  <c r="AE33" i="5"/>
  <c r="AI33" i="5"/>
  <c r="N57" i="5"/>
  <c r="R57" i="5"/>
  <c r="V57" i="5"/>
  <c r="B31" i="5"/>
  <c r="F31" i="5"/>
  <c r="J31" i="5"/>
  <c r="N31" i="5"/>
  <c r="R31" i="5"/>
  <c r="V31" i="5"/>
  <c r="Z31" i="5"/>
  <c r="AD31" i="5"/>
  <c r="AH31" i="5"/>
  <c r="AL31" i="5"/>
  <c r="AD32" i="5"/>
  <c r="AH32" i="5"/>
  <c r="AL32" i="5"/>
  <c r="N33" i="5"/>
  <c r="R33" i="5"/>
  <c r="V33" i="5"/>
  <c r="Z33" i="5"/>
  <c r="AD33" i="5"/>
  <c r="AH33" i="5"/>
  <c r="AL33" i="5"/>
  <c r="M57" i="5"/>
  <c r="Q57" i="5"/>
  <c r="U57" i="5"/>
  <c r="W58" i="5"/>
  <c r="E31" i="5"/>
  <c r="I31" i="5"/>
  <c r="M31" i="5"/>
  <c r="Q31" i="5"/>
  <c r="U31" i="5"/>
  <c r="Y31" i="5"/>
  <c r="AC31" i="5"/>
  <c r="AG31" i="5"/>
  <c r="AK31" i="5"/>
  <c r="AC32" i="5"/>
  <c r="AG32" i="5"/>
  <c r="AK32" i="5"/>
  <c r="M33" i="5"/>
  <c r="Q33" i="5"/>
  <c r="U33" i="5"/>
  <c r="Y33" i="5"/>
  <c r="AC33" i="5"/>
  <c r="AG33" i="5"/>
  <c r="AK33" i="5"/>
  <c r="N56" i="5"/>
  <c r="R56" i="5"/>
  <c r="V56" i="5"/>
  <c r="L31" i="5"/>
  <c r="P31" i="5"/>
  <c r="T31" i="5"/>
  <c r="X31" i="5"/>
  <c r="AB31" i="5"/>
  <c r="AF31" i="5"/>
  <c r="AJ31" i="5"/>
  <c r="AB32" i="5"/>
  <c r="AF32" i="5"/>
  <c r="AJ32" i="5"/>
  <c r="Q56" i="5"/>
  <c r="U56" i="5"/>
</calcChain>
</file>

<file path=xl/comments1.xml><?xml version="1.0" encoding="utf-8"?>
<comments xmlns="http://schemas.openxmlformats.org/spreadsheetml/2006/main">
  <authors>
    <author>Author</author>
  </authors>
  <commentList>
    <comment ref="A15" authorId="0">
      <text>
        <r>
          <rPr>
            <b/>
            <sz val="9"/>
            <color indexed="81"/>
            <rFont val="Tahoma"/>
            <family val="2"/>
          </rPr>
          <t>Author:</t>
        </r>
        <r>
          <rPr>
            <sz val="9"/>
            <color indexed="81"/>
            <rFont val="Tahoma"/>
            <family val="2"/>
          </rPr>
          <t xml:space="preserve">
Starting in FY 2019, include all 18th ammendment restricted that may be counted as license fees</t>
        </r>
      </text>
    </comment>
    <comment ref="A51" authorId="0">
      <text>
        <r>
          <rPr>
            <b/>
            <sz val="9"/>
            <color indexed="81"/>
            <rFont val="Tahoma"/>
            <family val="2"/>
          </rPr>
          <t>Author:</t>
        </r>
        <r>
          <rPr>
            <sz val="9"/>
            <color indexed="81"/>
            <rFont val="Tahoma"/>
            <family val="2"/>
          </rPr>
          <t xml:space="preserve">
Issuance provided by WSDOT, Debt Service Calculations performed by OST</t>
        </r>
      </text>
    </comment>
  </commentList>
</comments>
</file>

<file path=xl/sharedStrings.xml><?xml version="1.0" encoding="utf-8"?>
<sst xmlns="http://schemas.openxmlformats.org/spreadsheetml/2006/main" count="1980" uniqueCount="553">
  <si>
    <t>FY</t>
  </si>
  <si>
    <t>VP GO</t>
  </si>
  <si>
    <t>MVFT GO</t>
  </si>
  <si>
    <t>Triple Pledge</t>
  </si>
  <si>
    <t>GARVEEs</t>
  </si>
  <si>
    <t>TIFIA</t>
  </si>
  <si>
    <t>State COPs</t>
  </si>
  <si>
    <t>Outstanding Bonds &amp; COPS (FY 1990 - 2016)</t>
  </si>
  <si>
    <t>Total</t>
  </si>
  <si>
    <t>Bond and COP Issuance FY 2000-2016</t>
  </si>
  <si>
    <t>MVFT</t>
  </si>
  <si>
    <t>Debt Service Payments</t>
  </si>
  <si>
    <t>General Fund-State (GF-S)</t>
  </si>
  <si>
    <t>Education Legacy Trust Fund (ELTA)</t>
  </si>
  <si>
    <t>Wa Opportunity Pathways Accounts (OPA)</t>
  </si>
  <si>
    <t>Debt Service as % of GF-S Revenues</t>
  </si>
  <si>
    <t>Motor Vehicle Fuel Tax</t>
  </si>
  <si>
    <t>Gross Fuel Tax</t>
  </si>
  <si>
    <t>Less: Total Refunds and Transfers1</t>
  </si>
  <si>
    <t>Adjusted Gross Fuel Tax (Legal Capacity)</t>
  </si>
  <si>
    <t>New LPF Revenue (Vehicle Related)</t>
  </si>
  <si>
    <t>Vehicles paying Weight-based Registration Fee (All Trucks)</t>
  </si>
  <si>
    <t xml:space="preserve">Intermittent-Use Trailers ($187.50)  </t>
  </si>
  <si>
    <t>Potential Fees</t>
  </si>
  <si>
    <t>18th ammendment restricted</t>
  </si>
  <si>
    <t>Estimates of Vehicle Related License Fees to be Pledged</t>
  </si>
  <si>
    <t>Bond Model Pledge Fees (As indicated by David Ward)</t>
  </si>
  <si>
    <t>Vehicles Paying Weight-based Registration Fee (All Trucks)</t>
  </si>
  <si>
    <t>Vehicles Paying Feight Project Fee (Trucks&gt;10,000 lbs)</t>
  </si>
  <si>
    <t>Debt Service</t>
  </si>
  <si>
    <t>Existing MVFT Debt Service (as of 10/30/2015)</t>
  </si>
  <si>
    <t>Projected MVFT Debt Service (Provided by WSDOT)</t>
  </si>
  <si>
    <t>Triple Pledge Debt Service (as of 10/30/2015)</t>
  </si>
  <si>
    <t>Coverage</t>
  </si>
  <si>
    <t>Fuel Tax/ Debt Service</t>
  </si>
  <si>
    <t>(Fuel Tax + LPF Revenue)/ Debt Service</t>
  </si>
  <si>
    <t>(Fuel Tax + LPF Revenue + Existing Fees)/ Debt Service</t>
  </si>
  <si>
    <t>(Fuel Tax + Bond Model Pledge Fees)</t>
  </si>
  <si>
    <t>Projected MVFT Debt Service (Provided by WSDOT on Nov.24, 2015)</t>
  </si>
  <si>
    <t>DebtSerCd</t>
  </si>
  <si>
    <t>DatedDate</t>
  </si>
  <si>
    <t>RevenuePledge</t>
  </si>
  <si>
    <t>Refunding</t>
  </si>
  <si>
    <t>1989 CSB</t>
  </si>
  <si>
    <t>GO CSB, Series 1989 (Zero Coupon Bonds)</t>
  </si>
  <si>
    <t>New Money</t>
  </si>
  <si>
    <t>1990 Aug 1990B</t>
  </si>
  <si>
    <t>VP GO Bonds, Series 1990B</t>
  </si>
  <si>
    <t>1990 Aug AT-5</t>
  </si>
  <si>
    <t>GO Bonds, Series AT-5 (Zero-Coupon Bonds)</t>
  </si>
  <si>
    <t>1990 Aug III-F</t>
  </si>
  <si>
    <t>MVFT GO Bonds, Series III-F</t>
  </si>
  <si>
    <t>1990 CSB</t>
  </si>
  <si>
    <t>GO CSB, Series 1990 (Zero-Coupon Bonds)</t>
  </si>
  <si>
    <t>1990A</t>
  </si>
  <si>
    <t>VP GO Bonds, Series 1990A</t>
  </si>
  <si>
    <t>1991 CSB</t>
  </si>
  <si>
    <t>GO CSB, Series 1991 (Zero-Coupon Bonds)</t>
  </si>
  <si>
    <t>1991 June 1991B</t>
  </si>
  <si>
    <t>VP GO Bonds, Series 1991B</t>
  </si>
  <si>
    <t>1991 June B-8</t>
  </si>
  <si>
    <t>MVFT GO Bonds, Series B-8</t>
  </si>
  <si>
    <t>1991A</t>
  </si>
  <si>
    <t>VP GO Bonds, Series 1991A</t>
  </si>
  <si>
    <t>1992 CSB</t>
  </si>
  <si>
    <t>GO CSB, Series 1992 (Zero-Coupon Bonds)</t>
  </si>
  <si>
    <t>1992 Feb</t>
  </si>
  <si>
    <t>GO Bonds, Series 1992A and Series AT-6 (Convention and Trade Center)</t>
  </si>
  <si>
    <t>1992 June MV</t>
  </si>
  <si>
    <t>MVFT GO Bonds, III-G and EE-1</t>
  </si>
  <si>
    <t>1992 June VP</t>
  </si>
  <si>
    <t>VP GO Bonds, Series 1992B and AT-7</t>
  </si>
  <si>
    <t>1992 Sept III-H</t>
  </si>
  <si>
    <t>MVFT GO Bonds, Series III-H</t>
  </si>
  <si>
    <t>1993 May 1993B</t>
  </si>
  <si>
    <t>VP GO Bonds, Series 1993B</t>
  </si>
  <si>
    <t>1993 May MV</t>
  </si>
  <si>
    <t>MVFT GO Bonds, Series DD-12 and Series CC-9</t>
  </si>
  <si>
    <t>1993A</t>
  </si>
  <si>
    <t>VP GO Bonds, Series 1993A</t>
  </si>
  <si>
    <t>1993CSB</t>
  </si>
  <si>
    <t>GO CSB, Series 1993 (Zero-Coupon Bonds)</t>
  </si>
  <si>
    <t>1994 May 1994B</t>
  </si>
  <si>
    <t>VP GO Bonds, Series 1994B</t>
  </si>
  <si>
    <t>1994 May DD-13</t>
  </si>
  <si>
    <t>MVFT GO Bonds, Series DD-13</t>
  </si>
  <si>
    <t>1994 Sept 1995A</t>
  </si>
  <si>
    <t>VP GO Bonds, Series 1995A</t>
  </si>
  <si>
    <t>1994 Sept MV</t>
  </si>
  <si>
    <t>MVFT GO Bonds, Series DD-14 and 1995B</t>
  </si>
  <si>
    <t>1994A</t>
  </si>
  <si>
    <t>VP GO Bonds, Series 1994A</t>
  </si>
  <si>
    <t>1994CSB</t>
  </si>
  <si>
    <t>GO CSB, Series 1994 (Zero-Coupon Bonds)</t>
  </si>
  <si>
    <t>1995 May 1995C</t>
  </si>
  <si>
    <t>GO Bonds, Series 1995C</t>
  </si>
  <si>
    <t>1995 May 1995D</t>
  </si>
  <si>
    <t>MV GO Bonds, Series 1995D</t>
  </si>
  <si>
    <t>1995 May AT-8</t>
  </si>
  <si>
    <t>GO Bonds, Series AT-8</t>
  </si>
  <si>
    <t>1995 May DD-15</t>
  </si>
  <si>
    <t>MV GO Bonds, Series  DD-15</t>
  </si>
  <si>
    <t>1995 May R-95B</t>
  </si>
  <si>
    <t>GO Ref Bonds, Series  R-95B</t>
  </si>
  <si>
    <t>1995 May R-95C</t>
  </si>
  <si>
    <t>MV GO Ref Bonds, Series R-95C</t>
  </si>
  <si>
    <t>1995CSB</t>
  </si>
  <si>
    <t>GO CSB, Series 1995 CSB (Zero-Coupon Bonds)</t>
  </si>
  <si>
    <t>1995E</t>
  </si>
  <si>
    <t>MVFT GO Bonds, Series 1995E</t>
  </si>
  <si>
    <t>1996A</t>
  </si>
  <si>
    <t>VP GO Bonds, Series 1996A</t>
  </si>
  <si>
    <t>1996B</t>
  </si>
  <si>
    <t>MVFT GO Bonds, Series 1996B</t>
  </si>
  <si>
    <t>1996CSB</t>
  </si>
  <si>
    <t>GO CSB, Series 1996 (Zero Cpn Bonds)</t>
  </si>
  <si>
    <t>1997A</t>
  </si>
  <si>
    <t>VP GO Bonds, Series 1997A</t>
  </si>
  <si>
    <t>1997B</t>
  </si>
  <si>
    <t>MVFT GO Bonds, Series 1997B</t>
  </si>
  <si>
    <t>1997C</t>
  </si>
  <si>
    <t>VP GO Bonds, Series 1997C</t>
  </si>
  <si>
    <t>1997D</t>
  </si>
  <si>
    <t>MVFT GO Bonds, Series 1997D</t>
  </si>
  <si>
    <t>1997E</t>
  </si>
  <si>
    <t>VP GO Bds, Series 1997E</t>
  </si>
  <si>
    <t>1997F</t>
  </si>
  <si>
    <t>MVFT GO Bonds, Series 1997F</t>
  </si>
  <si>
    <t>1997T</t>
  </si>
  <si>
    <t>GO Bonds, Series 1997T (State Housing Trust Fund)</t>
  </si>
  <si>
    <t>1998A</t>
  </si>
  <si>
    <t>VP GO Bds, Series 1998A</t>
  </si>
  <si>
    <t>1998B</t>
  </si>
  <si>
    <t>MVFT GO Bds, Series 1998B</t>
  </si>
  <si>
    <t>1998C</t>
  </si>
  <si>
    <t>VP GO Bds, Series 1998C</t>
  </si>
  <si>
    <t>1998T</t>
  </si>
  <si>
    <t>GO Bds (State Housing Trust Fund), Series 1998T (Taxable)</t>
  </si>
  <si>
    <t>1999A</t>
  </si>
  <si>
    <t>VP GO Bds, Series 1999A</t>
  </si>
  <si>
    <t>1999B</t>
  </si>
  <si>
    <t>VP GO Bds, Series 1999B</t>
  </si>
  <si>
    <t>1999C</t>
  </si>
  <si>
    <t>MVFT GO Bds, Series 1999C</t>
  </si>
  <si>
    <t>1999S-1</t>
  </si>
  <si>
    <t>GO Bonds, Series 1999S-1</t>
  </si>
  <si>
    <t>1999S-2</t>
  </si>
  <si>
    <t>GO Bonds, Series 1999S-2</t>
  </si>
  <si>
    <t>1999S-3</t>
  </si>
  <si>
    <t>GO Bonds, Series 1999S-3</t>
  </si>
  <si>
    <t>2000A</t>
  </si>
  <si>
    <t>VP GO Bds, Series 2000A</t>
  </si>
  <si>
    <t>2000B</t>
  </si>
  <si>
    <t>VP GO Bds, Series 2000B</t>
  </si>
  <si>
    <t>2000C</t>
  </si>
  <si>
    <t>MVFT GO Bds, Series 2000C</t>
  </si>
  <si>
    <t>2000S-4</t>
  </si>
  <si>
    <t>GO Bonds, Series 2000S-4</t>
  </si>
  <si>
    <t>2000S-5</t>
  </si>
  <si>
    <t>GO Bonds, Series 2000S-5</t>
  </si>
  <si>
    <t>2000T</t>
  </si>
  <si>
    <t>GO Bds (State Housing Trust Fund), Series 2000T (Taxable)</t>
  </si>
  <si>
    <t>2001A</t>
  </si>
  <si>
    <t>VP GO Bds, Series 2001A</t>
  </si>
  <si>
    <t>2001B</t>
  </si>
  <si>
    <t>MVFT GO Bds, Series 2001B</t>
  </si>
  <si>
    <t>2001C</t>
  </si>
  <si>
    <t>VP GO Bds, Series 2001C</t>
  </si>
  <si>
    <t>2001D</t>
  </si>
  <si>
    <t>MVFT GO Bds, Series 2001D</t>
  </si>
  <si>
    <t>2001T</t>
  </si>
  <si>
    <t>GO Bds (State Housing Trust Fund), Series 2001T (Taxable)</t>
  </si>
  <si>
    <t>2002A</t>
  </si>
  <si>
    <t>VP GO Bds, Series 2002A</t>
  </si>
  <si>
    <t>2002B</t>
  </si>
  <si>
    <t>VP GO Bonds, Series 2002B</t>
  </si>
  <si>
    <t>2002C</t>
  </si>
  <si>
    <t>MVFT GO Bonds, Series 2002C</t>
  </si>
  <si>
    <t>2002T</t>
  </si>
  <si>
    <t>GO Bds (State Housing Trust Fund), Series 2002T (Taxable)</t>
  </si>
  <si>
    <t>2003A</t>
  </si>
  <si>
    <t>VP GO Bonds, Series 2003A</t>
  </si>
  <si>
    <t>2003B</t>
  </si>
  <si>
    <t>MVFT GO Bonds, Series 2003B</t>
  </si>
  <si>
    <t>2003C</t>
  </si>
  <si>
    <t>MVFT GO Bonds, Series 2003C</t>
  </si>
  <si>
    <t>2003D</t>
  </si>
  <si>
    <t>VP GO Bonds, Series 2003D</t>
  </si>
  <si>
    <t>2003E</t>
  </si>
  <si>
    <t>MVFT GO bonds, Series 2003E</t>
  </si>
  <si>
    <t>2003F</t>
  </si>
  <si>
    <t>MVFT GO bonds, Series 2003F</t>
  </si>
  <si>
    <t>2003T</t>
  </si>
  <si>
    <t>GO Bds (State Housing Trust Fund), Series 2003T (Taxable)</t>
  </si>
  <si>
    <t>2004A</t>
  </si>
  <si>
    <t>VP GO Bonds, Series 2004A</t>
  </si>
  <si>
    <t>2004B</t>
  </si>
  <si>
    <t>MVFT GO Bonds, Series 2004B</t>
  </si>
  <si>
    <t>2004C</t>
  </si>
  <si>
    <t>MVFT GO Bonds, Series 2004C</t>
  </si>
  <si>
    <t>2004D</t>
  </si>
  <si>
    <t>VP GO Bonds, Series 2004D</t>
  </si>
  <si>
    <t>2004E</t>
  </si>
  <si>
    <t>MVFT GO Bonds, Series 2004E</t>
  </si>
  <si>
    <t>2004F</t>
  </si>
  <si>
    <t>MVFT GO Bonds, Series 2004F</t>
  </si>
  <si>
    <t>2004T</t>
  </si>
  <si>
    <t>GO Bds (State Housing Trust Fund), Series 2004T (Taxable)</t>
  </si>
  <si>
    <t>2005A</t>
  </si>
  <si>
    <t>VP GO Bonds, Series 2005A</t>
  </si>
  <si>
    <t>2005B</t>
  </si>
  <si>
    <t>MVFT GO Bonds, Series 2005B</t>
  </si>
  <si>
    <t>2005C</t>
  </si>
  <si>
    <t>MVFT GO Bonds, Series 2005C</t>
  </si>
  <si>
    <t>2005D</t>
  </si>
  <si>
    <t>VP GO Bonds, Series 2005D</t>
  </si>
  <si>
    <t>2005E</t>
  </si>
  <si>
    <t>MVFT GO Bonds, Series 2005E</t>
  </si>
  <si>
    <t>2005F</t>
  </si>
  <si>
    <t>MVFT GO Bonds, Series 2005F</t>
  </si>
  <si>
    <t>2005T</t>
  </si>
  <si>
    <t>GO Bds (State Housing Trust Fund), Series 2005T (Taxable)</t>
  </si>
  <si>
    <t>2006A</t>
  </si>
  <si>
    <t>VP GO Bonds, Series 2006A</t>
  </si>
  <si>
    <t>2006B</t>
  </si>
  <si>
    <t>MVFT GO Bonds, Series 2006B</t>
  </si>
  <si>
    <t>2006C</t>
  </si>
  <si>
    <t>MVFT GO Bonds, Series 2006C</t>
  </si>
  <si>
    <t>2006D</t>
  </si>
  <si>
    <t>VP GO Bonds, Series 2006D</t>
  </si>
  <si>
    <t>2006E</t>
  </si>
  <si>
    <t>MVFT GO Bonds, Series 2006E</t>
  </si>
  <si>
    <t>2006F</t>
  </si>
  <si>
    <t>MVFT GO Bonds, Series 2006F</t>
  </si>
  <si>
    <t>2006T</t>
  </si>
  <si>
    <t>GO Bonds, Series 2006T (Taxable)</t>
  </si>
  <si>
    <t>2007A</t>
  </si>
  <si>
    <t>VP GO Bonds, Series 2007A</t>
  </si>
  <si>
    <t>2007B</t>
  </si>
  <si>
    <t>MVFT GO Bonds, Series 2007B</t>
  </si>
  <si>
    <t>2007C</t>
  </si>
  <si>
    <t>VP GO Bonds, Series 2007C</t>
  </si>
  <si>
    <t>2007D</t>
  </si>
  <si>
    <t>MVFT GO Bonds, Series 2007D</t>
  </si>
  <si>
    <t>2007E</t>
  </si>
  <si>
    <t>MVFT GO Bonds, Series 2007E</t>
  </si>
  <si>
    <t>2007F</t>
  </si>
  <si>
    <t>VP GO Bonds, Series 2007F</t>
  </si>
  <si>
    <t>2007T</t>
  </si>
  <si>
    <t>GO Bonds, Series 2007T (Taxable)</t>
  </si>
  <si>
    <t>2008A</t>
  </si>
  <si>
    <t>VP GO Bonds, Series 2008A</t>
  </si>
  <si>
    <t>2008B</t>
  </si>
  <si>
    <t>MVFT GO Bonds, Series 2008B</t>
  </si>
  <si>
    <t>2008C</t>
  </si>
  <si>
    <t>VP GO Bonds, Series 2008C</t>
  </si>
  <si>
    <t>2008D</t>
  </si>
  <si>
    <t>MVFT GO Bonds, Series 2008D</t>
  </si>
  <si>
    <t>2008T</t>
  </si>
  <si>
    <t>GO Bonds, Series 2008T (Taxable)</t>
  </si>
  <si>
    <t>2009A</t>
  </si>
  <si>
    <t>VP GO Bonds, Series 2009A</t>
  </si>
  <si>
    <t>2009B</t>
  </si>
  <si>
    <t>MVFT GO Bonds, Series 2009B</t>
  </si>
  <si>
    <t>2009C</t>
  </si>
  <si>
    <t>VP GO Bonds, Series 2009C</t>
  </si>
  <si>
    <t>2009D</t>
  </si>
  <si>
    <t>MVFT GO Bonds, Series 2009D</t>
  </si>
  <si>
    <t>2009E</t>
  </si>
  <si>
    <t>VP GO Bonds, Series 2009E</t>
  </si>
  <si>
    <t>2009F</t>
  </si>
  <si>
    <t>MVFT GO Bonds, Series 2009F</t>
  </si>
  <si>
    <t>2009T</t>
  </si>
  <si>
    <t>GO Bonds, Series 2009T (Taxable)</t>
  </si>
  <si>
    <t>2010A</t>
  </si>
  <si>
    <t>VP GO Bonds, Series 2010A</t>
  </si>
  <si>
    <t>2010B</t>
  </si>
  <si>
    <t>MVFT GO Bonds, Series 2010B</t>
  </si>
  <si>
    <t>2010C</t>
  </si>
  <si>
    <t>VP GO Bonds, Series 2010C</t>
  </si>
  <si>
    <t>2010D</t>
  </si>
  <si>
    <t>MVFT GO Bonds, Series 2010D (Taxable BABs -- Direct Payment)</t>
  </si>
  <si>
    <t>2010E</t>
  </si>
  <si>
    <t>VP GO Bonds, Series 2010E</t>
  </si>
  <si>
    <t>2010F</t>
  </si>
  <si>
    <t>MVFT GO Bonds, Series 2010F (Taxable BABs -- Direct Payment)</t>
  </si>
  <si>
    <t>2010T</t>
  </si>
  <si>
    <t>GO Bonds, Series 2010T (Taxable)</t>
  </si>
  <si>
    <t>2011 Cash Defeasance</t>
  </si>
  <si>
    <t>Cash Defeasance of Bonds Relating to the State Convention and Trade Center, 12/1/2010</t>
  </si>
  <si>
    <t>2011A</t>
  </si>
  <si>
    <t>VP GO Bonds, Series 2011A</t>
  </si>
  <si>
    <t>2011B</t>
  </si>
  <si>
    <t>VP GO Bonds, Series 2011B</t>
  </si>
  <si>
    <t>2011T</t>
  </si>
  <si>
    <t>GO Bonds, Series 2011T (Taxable)</t>
  </si>
  <si>
    <t>2011T-2</t>
  </si>
  <si>
    <t>GO Bonds, Series 2011T-2 (Taxable)</t>
  </si>
  <si>
    <t>2012A</t>
  </si>
  <si>
    <t>VP GO Bonds, Series 2012A</t>
  </si>
  <si>
    <t>2012B-1</t>
  </si>
  <si>
    <t>MVFT GO Bonds, Series 2012B-1</t>
  </si>
  <si>
    <t>2012B-2</t>
  </si>
  <si>
    <t>MVFT GO Bonds, Series 2012B-2</t>
  </si>
  <si>
    <t>2012C</t>
  </si>
  <si>
    <t>MVFT GO Bonds, Series 2012C (SR 520 Corridor Program—Toll Revenue)</t>
  </si>
  <si>
    <t>2012D</t>
  </si>
  <si>
    <t>VP GO Bonds, Series 2012D</t>
  </si>
  <si>
    <t>2012E</t>
  </si>
  <si>
    <t>MVFT GO Bonds, Series 2012E</t>
  </si>
  <si>
    <t>2012F</t>
  </si>
  <si>
    <t>Federal Highway Grant Anticipation Revenue Bonds, Series 2012F (GARVEE) (SR 520 Corridor Program)</t>
  </si>
  <si>
    <t>GARVEE</t>
  </si>
  <si>
    <t>2012T</t>
  </si>
  <si>
    <t>GO Bonds, Series 2012T (Taxable)</t>
  </si>
  <si>
    <t>2013A</t>
  </si>
  <si>
    <t>VP GO Bonds, Series 2013A</t>
  </si>
  <si>
    <t>2013B-1</t>
  </si>
  <si>
    <t>MVFT GO Bonds, Series 2013B-1</t>
  </si>
  <si>
    <t>2013B-2</t>
  </si>
  <si>
    <t>MVFT GO Bonds, Series 2013B-2</t>
  </si>
  <si>
    <t>2013C-Draw-1</t>
  </si>
  <si>
    <t>Toll Revenue Bond, Series 2013C (SR 520: TIFIA – 2012-1001A) -- Draw 1</t>
  </si>
  <si>
    <t>2013C-Draw-2</t>
  </si>
  <si>
    <t>Toll Revenue Bond, Series 2013C (SR 520: TIFIA – 2012-1001A) -- Draw 2</t>
  </si>
  <si>
    <t>2013C-Draw-3</t>
  </si>
  <si>
    <t>Toll Revenue Bond, Series 2013C (SR 520: TIFIA – 2012-1001A) -- Draw 3</t>
  </si>
  <si>
    <t>2013C-Draw-4</t>
  </si>
  <si>
    <t>Toll Revenue Bond, Series 2013C (SR 520: TIFIA – 2012-1001A) -- Draw 4</t>
  </si>
  <si>
    <t>2013C-Draw-5</t>
  </si>
  <si>
    <t>Toll Revenue Bond, Series 2013C (SR 520: TIFIA – 2012-1001A) -- Draw 5</t>
  </si>
  <si>
    <t>2013C-Draw-6</t>
  </si>
  <si>
    <t>Toll Revenue Bond, Series 2013C (SR 520: TIFIA – 2012-1001A) -- Draw 6</t>
  </si>
  <si>
    <t>2013D</t>
  </si>
  <si>
    <t>VP GO Bonds, Series 2013D</t>
  </si>
  <si>
    <t>2013E</t>
  </si>
  <si>
    <t>MVFT GO Bonds, Series 2013E</t>
  </si>
  <si>
    <t>2013T</t>
  </si>
  <si>
    <t>GO Bonds, Series 2013T (Taxable)</t>
  </si>
  <si>
    <t>2014A</t>
  </si>
  <si>
    <t>VP GO Bonds, Series 2014A</t>
  </si>
  <si>
    <t>2014B</t>
  </si>
  <si>
    <t>MVFT GO Bonds, Series 2014B</t>
  </si>
  <si>
    <t>2014C</t>
  </si>
  <si>
    <t>Federal Highway Grant Anticipation Revenue Bonds, Series 2014C (GARVEE) (SR 520 Corridor Program)</t>
  </si>
  <si>
    <t>2014D</t>
  </si>
  <si>
    <t>VP GO Bonds, Series 2014D</t>
  </si>
  <si>
    <t>2014E</t>
  </si>
  <si>
    <t>MVFT GO Bonds, Series 2014E</t>
  </si>
  <si>
    <t>2014T</t>
  </si>
  <si>
    <t>GO Bonds, Series 2014T (Taxable)</t>
  </si>
  <si>
    <t>2014T-2</t>
  </si>
  <si>
    <t>GO Bonds, Series 2014T-2 (Taxable)</t>
  </si>
  <si>
    <t>2015A-1</t>
  </si>
  <si>
    <t>VP GO Bonds, Series 2015A-1</t>
  </si>
  <si>
    <t>2015A-2</t>
  </si>
  <si>
    <t>VP GO Bonds, Series 2015A-2</t>
  </si>
  <si>
    <t>2015B</t>
  </si>
  <si>
    <t>VP GO Bonds, Series 2015B</t>
  </si>
  <si>
    <t>2015C</t>
  </si>
  <si>
    <t>MVFT GO Bonds, Series 2015C</t>
  </si>
  <si>
    <t>2015T</t>
  </si>
  <si>
    <t>GO Bonds, Series 2015T (Taxable)</t>
  </si>
  <si>
    <t>2015T-2</t>
  </si>
  <si>
    <t>GO Bonds, Series 2015T-2 (Taxable)</t>
  </si>
  <si>
    <t>2016A-1</t>
  </si>
  <si>
    <t>VP GO Bonds, Series 2016A-1</t>
  </si>
  <si>
    <t>2016A-2</t>
  </si>
  <si>
    <t>VP GO Bonds, Series 2016A-2</t>
  </si>
  <si>
    <t>2016B</t>
  </si>
  <si>
    <t>MVFT GO Bonds, Series 2016B</t>
  </si>
  <si>
    <t>2016C</t>
  </si>
  <si>
    <t>VP GO Bonds, Series 2016C</t>
  </si>
  <si>
    <t>2016D</t>
  </si>
  <si>
    <t>MVFT GO Bonds, Series 2016D</t>
  </si>
  <si>
    <t>2016T</t>
  </si>
  <si>
    <t>GO Bonds, Series 2016T (Taxable)</t>
  </si>
  <si>
    <t>R-2000A</t>
  </si>
  <si>
    <t>VP G.O. Refunding Bonds, Series R-2000A</t>
  </si>
  <si>
    <t>R-2000B</t>
  </si>
  <si>
    <t>MVFT GO Refunding Bonds, Series R-2000B</t>
  </si>
  <si>
    <t>R-2001A</t>
  </si>
  <si>
    <t>VP G.O. Refunding Bonds, Series R-2001A</t>
  </si>
  <si>
    <t>R-2001B</t>
  </si>
  <si>
    <t>MVFT G.O. Refunding Bonds, Series R-2001B</t>
  </si>
  <si>
    <t>R-2001T</t>
  </si>
  <si>
    <t>G.O. Refunding Bonds, Series R-2001T</t>
  </si>
  <si>
    <t>R-2002A</t>
  </si>
  <si>
    <t>VP G.O. Refunding Bonds, Series R-2002A</t>
  </si>
  <si>
    <t>R-2002B</t>
  </si>
  <si>
    <t>MVFT G.O. Refunding Bonds, Series R-2002B</t>
  </si>
  <si>
    <t>R-2003A</t>
  </si>
  <si>
    <t>VP GO Refunding Bonds, Series R-2003A</t>
  </si>
  <si>
    <t>R-2003B</t>
  </si>
  <si>
    <t>MVFT GO Refunding Bonds, Series R-2003B</t>
  </si>
  <si>
    <t>R-2003C</t>
  </si>
  <si>
    <t>VP GO Refunding Bonds, Series R-2003C</t>
  </si>
  <si>
    <t>R-2004A</t>
  </si>
  <si>
    <t>VP GO Refunding Bonds, Series R-2004A</t>
  </si>
  <si>
    <t>R-2004B</t>
  </si>
  <si>
    <t>MVFT GO Refunding Bonds, Series R-2004B</t>
  </si>
  <si>
    <t>R-2004C</t>
  </si>
  <si>
    <t>VP GO Refunding Bonds, Series R-2004C</t>
  </si>
  <si>
    <t>R-2004D</t>
  </si>
  <si>
    <t>MVFT GO Refunding Bonds, Series R-2004D</t>
  </si>
  <si>
    <t>R-2005A</t>
  </si>
  <si>
    <t>VP GO Refunding Bonds, Series R-2005A</t>
  </si>
  <si>
    <t>R-2005B</t>
  </si>
  <si>
    <t>MVFT GO Refunding Bonds, Series R-2005B</t>
  </si>
  <si>
    <t>R-2006A</t>
  </si>
  <si>
    <t>VP GO Refunding Bonds, Series R-2006A</t>
  </si>
  <si>
    <t>R-2007A</t>
  </si>
  <si>
    <t>VP GO Refunding Bonds, Series R-2007A</t>
  </si>
  <si>
    <t>R-2007B</t>
  </si>
  <si>
    <t>MVFT GO Refunding Bonds, Series R-2007B</t>
  </si>
  <si>
    <t>R-2007C</t>
  </si>
  <si>
    <t>VP GO Refunding Bonds, Series R-2007C</t>
  </si>
  <si>
    <t>R-2007D</t>
  </si>
  <si>
    <t>MVFT GO Refunding Bonds, Series R-2007D</t>
  </si>
  <si>
    <t>R-2010A</t>
  </si>
  <si>
    <t>VP GO Refunding Bonds, Series R-2010A</t>
  </si>
  <si>
    <t>R-2010B</t>
  </si>
  <si>
    <t>VP GO Refunding Bonds, Series R-2010B</t>
  </si>
  <si>
    <t>R-2010C</t>
  </si>
  <si>
    <t>MVFT GO Refunding Bonds, Series R-2010C</t>
  </si>
  <si>
    <t>R-2011A</t>
  </si>
  <si>
    <t>VP GO Refunding Bonds, Series R-2011A</t>
  </si>
  <si>
    <t>R-2011B</t>
  </si>
  <si>
    <t>VP GO Refunding Bonds, Series R-2011B</t>
  </si>
  <si>
    <t>R-2011C</t>
  </si>
  <si>
    <t>MVFT GO Refunding Bonds, Series R-2011C</t>
  </si>
  <si>
    <t>R-2012A</t>
  </si>
  <si>
    <t>VP GO Refunding Bonds, Series R-2012A</t>
  </si>
  <si>
    <t>R-2012B</t>
  </si>
  <si>
    <t>MVFT GO Refunding Bonds, Series R-2012B</t>
  </si>
  <si>
    <t>R-2012C</t>
  </si>
  <si>
    <t>VP GO Refunding Bonds, Series R-2012C</t>
  </si>
  <si>
    <t>R-2012D</t>
  </si>
  <si>
    <t>MVFT GO Refunding Bonds, Series R-2012D</t>
  </si>
  <si>
    <t>R-2013A</t>
  </si>
  <si>
    <t>VP GO Refunding Bonds, Series R-2013A</t>
  </si>
  <si>
    <t>R-2013B</t>
  </si>
  <si>
    <t>MVFT GO Refunding Bonds, Series R-2013B</t>
  </si>
  <si>
    <t>R-2013C</t>
  </si>
  <si>
    <t>VP GO Refunding Bonds, Series R-2013C</t>
  </si>
  <si>
    <t>R-2013D</t>
  </si>
  <si>
    <t>MVFT GO Refunding Bonds, Series R-2013D</t>
  </si>
  <si>
    <t>R-2013T</t>
  </si>
  <si>
    <t>GO Refunding Bonds, Series R-2013T (Taxable)</t>
  </si>
  <si>
    <t>R-2014A</t>
  </si>
  <si>
    <t>VP GO Refunding Bonds, Series R-2014A</t>
  </si>
  <si>
    <t>R-2014B</t>
  </si>
  <si>
    <t>MVFT GO Refunding Bonds, Series R-2014B</t>
  </si>
  <si>
    <t>R-2015A</t>
  </si>
  <si>
    <t>VP GO Refunding Bonds, Series R-2015A</t>
  </si>
  <si>
    <t>R-2015B</t>
  </si>
  <si>
    <t>MVFT GO Refunding Bonds, Series R-2015B</t>
  </si>
  <si>
    <t>R-2015C</t>
  </si>
  <si>
    <t>VP GO Refunding Bonds, Series R-2015C</t>
  </si>
  <si>
    <t>R-2015D</t>
  </si>
  <si>
    <t>MVFT GO Refunding Bonds, Series R-2015D</t>
  </si>
  <si>
    <t>R-2015E</t>
  </si>
  <si>
    <t>VP GO Refunding Bonds, Series R-2015E</t>
  </si>
  <si>
    <t>R-2015F</t>
  </si>
  <si>
    <t>MVFT GO Refunding Bonds, Series R-2015F</t>
  </si>
  <si>
    <t>R-2015G</t>
  </si>
  <si>
    <t>VP GO Refunding Bonds, Series R-2015G</t>
  </si>
  <si>
    <t>R-2015H</t>
  </si>
  <si>
    <t>MVFT GO Refunding Bonds, Series R-2015H</t>
  </si>
  <si>
    <t>R-2016A</t>
  </si>
  <si>
    <t>VP GO Refunding Bonds, Series R-2016A</t>
  </si>
  <si>
    <t>R-2016B</t>
  </si>
  <si>
    <t>VP GO Refunding Bonds, Series R-2016B</t>
  </si>
  <si>
    <t>R-2016C</t>
  </si>
  <si>
    <t>MVFT GO Refunding Bonds, Series R-2016C</t>
  </si>
  <si>
    <t>R-90A</t>
  </si>
  <si>
    <t>GO Refunding Bonds, Series R-90A</t>
  </si>
  <si>
    <t>R-90B</t>
  </si>
  <si>
    <t>MVFT GO Refunding Bonds, Series R-90B</t>
  </si>
  <si>
    <t>R-92A</t>
  </si>
  <si>
    <t>GO Refunding Bonds, Series R-92A</t>
  </si>
  <si>
    <t>R-92B</t>
  </si>
  <si>
    <t>MVFT GO Refunding Bonds, Series R-92B</t>
  </si>
  <si>
    <t>R-92C</t>
  </si>
  <si>
    <t>GO Refunding Bonds, Series R-92C</t>
  </si>
  <si>
    <t>R-92D</t>
  </si>
  <si>
    <t>MVFT GO Refunding Bonds, Series R-92D</t>
  </si>
  <si>
    <t>R-93A</t>
  </si>
  <si>
    <t>VP GO Refunding Bonds, Series R-93A</t>
  </si>
  <si>
    <t>R-93B</t>
  </si>
  <si>
    <t>VP GO Refunding Bonds, Series R-93B</t>
  </si>
  <si>
    <t>R-93B-1</t>
  </si>
  <si>
    <t>VP GO Refunding Bonds, Series R-93B-1</t>
  </si>
  <si>
    <t>R-93C</t>
  </si>
  <si>
    <t>MVFT GO Refunding Bonds, Series R-93C</t>
  </si>
  <si>
    <t>R-93C-1</t>
  </si>
  <si>
    <t>MVFT GO Refunding Bonds, Series R-93C-1</t>
  </si>
  <si>
    <t>R-93D</t>
  </si>
  <si>
    <t>MVFT GO Refunding Bonds, Series R-93D (Ferry and Hood Canal Bridge)</t>
  </si>
  <si>
    <t>R-94A</t>
  </si>
  <si>
    <t>VP GO Refunding Bonds, Series R-94A</t>
  </si>
  <si>
    <t>R-94B</t>
  </si>
  <si>
    <t>MVFT GO Refunding Bonds, Series R-94B</t>
  </si>
  <si>
    <t>R-95A</t>
  </si>
  <si>
    <t>GO Ref Bonds, Series R-95A</t>
  </si>
  <si>
    <t>R-96A</t>
  </si>
  <si>
    <t>MVFT GO Refunding Bonds, Series R-96A</t>
  </si>
  <si>
    <t>R-96B</t>
  </si>
  <si>
    <t>VP GO Refunding Bonds, Series R-96B</t>
  </si>
  <si>
    <t>R-96C</t>
  </si>
  <si>
    <t>VP GO Refunding Bonds, Series R-96C</t>
  </si>
  <si>
    <t>R-97A</t>
  </si>
  <si>
    <t>GO Ref Bonds, Series R-97A (State Trade and Conv, Cntr Zero Coupon Bonds)</t>
  </si>
  <si>
    <t>R-97B</t>
  </si>
  <si>
    <t>MVFT GO Refunding Bonds, Series R-97B</t>
  </si>
  <si>
    <t>R-98A</t>
  </si>
  <si>
    <t>VP G.O. Refunding Bonds, Series R-98A</t>
  </si>
  <si>
    <t>R-98B</t>
  </si>
  <si>
    <t>VP G.O. Refunding Bonds, Series R-98B</t>
  </si>
  <si>
    <t>R-99A</t>
  </si>
  <si>
    <t>VP G.O. Refunding Bonds, Series R-99A</t>
  </si>
  <si>
    <t>VR-96A</t>
  </si>
  <si>
    <t>Adj Rate GO Bonds, Series VR-96A</t>
  </si>
  <si>
    <t>VR-96B</t>
  </si>
  <si>
    <t>Adj Rate GO Bonds, Series VR-96B</t>
  </si>
  <si>
    <t>Series Name</t>
  </si>
  <si>
    <t>Series Amount</t>
  </si>
  <si>
    <t>Principal</t>
  </si>
  <si>
    <t>Interest</t>
  </si>
  <si>
    <t>Debt Category</t>
  </si>
  <si>
    <t>Description</t>
  </si>
  <si>
    <t>Refunding Code</t>
  </si>
  <si>
    <t>Start Month (FY)</t>
  </si>
  <si>
    <t>Fiscal Year</t>
  </si>
  <si>
    <t>N</t>
  </si>
  <si>
    <t>Net Tax-Supported Debt</t>
  </si>
  <si>
    <t>Reimbursables Including Conv/Trade Ctr</t>
  </si>
  <si>
    <t>Property Tax</t>
  </si>
  <si>
    <t>Y</t>
  </si>
  <si>
    <t>Other</t>
  </si>
  <si>
    <t>Series Description</t>
  </si>
  <si>
    <t>Dated Date</t>
  </si>
  <si>
    <t>True Interest Cost (TIC)</t>
  </si>
  <si>
    <t>PAR Amount</t>
  </si>
  <si>
    <t>Revenue Pledge</t>
  </si>
  <si>
    <t>Refunding or New Money</t>
  </si>
  <si>
    <t>DATE</t>
  </si>
  <si>
    <t>Date</t>
  </si>
  <si>
    <t>CY</t>
  </si>
  <si>
    <t>BBI</t>
  </si>
  <si>
    <t>WA GO</t>
  </si>
  <si>
    <t>Spread</t>
  </si>
  <si>
    <t>Borrowing Costs - Bond Buyer Index compared to WA GO</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</si>
</sst>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_(* #,##0.00_);_(* \(#,##0.00\);_(* &quot;-&quot;??_);_(@_)"/>
    <numFmt numFmtId="177" formatCode="&quot;$&quot;#,##0"/>
    <numFmt numFmtId="178" formatCode="_(* #,##0_);_(* \(#,##0\);_(* &quot;-&quot;??_);_(@_)"/>
    <numFmt numFmtId="179" formatCode="dd\-mmm\-yy"/>
    <numFmt numFmtId="180" formatCode="&quot;$&quot;#,##0.00;\(&quot;$&quot;#,##0.00\)"/>
    <numFmt numFmtId="181" formatCode="0.000%"/>
  </numFmts>
  <fonts count="15" x14ac:knownFonts="1">
    <font>
      <sz val="11"/>
      <color theme="1"/>
      <name val="宋体"/>
      <family val="2"/>
      <scheme val="minor"/>
    </font>
    <font>
      <sz val="11"/>
      <color theme="1"/>
      <name val="宋体"/>
      <family val="2"/>
      <scheme val="minor"/>
    </font>
    <font>
      <b/>
      <sz val="11"/>
      <color theme="1"/>
      <name val="宋体"/>
      <family val="2"/>
      <scheme val="minor"/>
    </font>
    <font>
      <b/>
      <sz val="12"/>
      <color theme="1"/>
      <name val="宋体"/>
      <family val="2"/>
      <scheme val="minor"/>
    </font>
    <font>
      <sz val="10"/>
      <name val="Arial"/>
      <family val="2"/>
    </font>
    <font>
      <b/>
      <sz val="10"/>
      <name val="Arial"/>
      <family val="2"/>
    </font>
    <font>
      <u/>
      <sz val="10"/>
      <color theme="10"/>
      <name val="Arial"/>
      <family val="2"/>
    </font>
    <font>
      <b/>
      <sz val="9"/>
      <color indexed="81"/>
      <name val="Tahoma"/>
      <family val="2"/>
    </font>
    <font>
      <sz val="9"/>
      <color indexed="81"/>
      <name val="Tahoma"/>
      <family val="2"/>
    </font>
    <font>
      <sz val="10"/>
      <color indexed="8"/>
      <name val="Arial"/>
    </font>
    <font>
      <sz val="11"/>
      <color indexed="8"/>
      <name val="Calibri"/>
      <charset val="161"/>
    </font>
    <font>
      <sz val="10"/>
      <color indexed="8"/>
      <name val="Arial"/>
      <family val="2"/>
    </font>
    <font>
      <sz val="11"/>
      <color indexed="8"/>
      <name val="Calibri"/>
      <family val="2"/>
    </font>
    <font>
      <sz val="9"/>
      <name val="宋体"/>
      <family val="2"/>
      <scheme val="minor"/>
    </font>
    <font>
      <u/>
      <sz val="11"/>
      <color theme="11"/>
      <name val="宋体"/>
      <family val="2"/>
      <scheme val="minor"/>
    </font>
  </fonts>
  <fills count="3">
    <fill>
      <patternFill patternType="none"/>
    </fill>
    <fill>
      <patternFill patternType="gray125"/>
    </fill>
    <fill>
      <patternFill patternType="solid">
        <fgColor indexed="22"/>
        <bgColor indexed="0"/>
      </patternFill>
    </fill>
  </fills>
  <borders count="6">
    <border>
      <left/>
      <right/>
      <top/>
      <bottom/>
      <diagonal/>
    </border>
    <border>
      <left/>
      <right/>
      <top style="thin">
        <color auto="1"/>
      </top>
      <bottom style="double">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right/>
      <top/>
      <bottom style="thin">
        <color auto="1"/>
      </bottom>
      <diagonal/>
    </border>
  </borders>
  <cellStyleXfs count="9">
    <xf numFmtId="0" fontId="0" fillId="0" borderId="0"/>
    <xf numFmtId="176" fontId="1" fillId="0" borderId="0" applyFont="0" applyFill="0" applyBorder="0" applyAlignment="0" applyProtection="0"/>
    <xf numFmtId="9" fontId="1" fillId="0" borderId="0" applyFont="0" applyFill="0" applyBorder="0" applyAlignment="0" applyProtection="0"/>
    <xf numFmtId="176" fontId="1" fillId="0" borderId="0" applyFont="0" applyFill="0" applyBorder="0" applyAlignment="0" applyProtection="0"/>
    <xf numFmtId="0" fontId="6" fillId="0" borderId="0" applyNumberFormat="0" applyFill="0" applyBorder="0" applyAlignment="0" applyProtection="0">
      <alignment vertical="top"/>
      <protection locked="0"/>
    </xf>
    <xf numFmtId="0" fontId="9" fillId="0" borderId="0"/>
    <xf numFmtId="0" fontId="11" fillId="0" borderId="0"/>
    <xf numFmtId="0" fontId="14" fillId="0" borderId="0" applyNumberFormat="0" applyFill="0" applyBorder="0" applyAlignment="0" applyProtection="0"/>
    <xf numFmtId="0" fontId="14" fillId="0" borderId="0" applyNumberFormat="0" applyFill="0" applyBorder="0" applyAlignment="0" applyProtection="0"/>
  </cellStyleXfs>
  <cellXfs count="50">
    <xf numFmtId="0" fontId="0" fillId="0" borderId="0" xfId="0"/>
    <xf numFmtId="0" fontId="2" fillId="0" borderId="0" xfId="0" applyFont="1"/>
    <xf numFmtId="0" fontId="2" fillId="0" borderId="0" xfId="0" applyFont="1" applyAlignment="1">
      <alignment horizontal="center"/>
    </xf>
    <xf numFmtId="0" fontId="3" fillId="0" borderId="0" xfId="0" applyFont="1"/>
    <xf numFmtId="177" fontId="0" fillId="0" borderId="0" xfId="1" applyNumberFormat="1" applyFont="1"/>
    <xf numFmtId="177" fontId="0" fillId="0" borderId="0" xfId="0" applyNumberFormat="1"/>
    <xf numFmtId="10" fontId="0" fillId="0" borderId="0" xfId="2" applyNumberFormat="1" applyFont="1"/>
    <xf numFmtId="176" fontId="0" fillId="0" borderId="0" xfId="3" applyFont="1"/>
    <xf numFmtId="0" fontId="2" fillId="0" borderId="0" xfId="3" applyNumberFormat="1" applyFont="1" applyAlignment="1">
      <alignment horizontal="center"/>
    </xf>
    <xf numFmtId="176" fontId="2" fillId="0" borderId="0" xfId="3" applyFont="1"/>
    <xf numFmtId="0" fontId="0" fillId="0" borderId="0" xfId="3" applyNumberFormat="1" applyFont="1" applyAlignment="1">
      <alignment horizontal="left" indent="2"/>
    </xf>
    <xf numFmtId="178" fontId="0" fillId="0" borderId="0" xfId="3" applyNumberFormat="1" applyFont="1"/>
    <xf numFmtId="178" fontId="0" fillId="0" borderId="0" xfId="0" applyNumberFormat="1"/>
    <xf numFmtId="0" fontId="2" fillId="0" borderId="1" xfId="3" applyNumberFormat="1" applyFont="1" applyBorder="1" applyAlignment="1">
      <alignment horizontal="left"/>
    </xf>
    <xf numFmtId="176" fontId="2" fillId="0" borderId="1" xfId="3" applyFont="1" applyBorder="1"/>
    <xf numFmtId="178" fontId="2" fillId="0" borderId="1" xfId="3" applyNumberFormat="1" applyFont="1" applyBorder="1"/>
    <xf numFmtId="176" fontId="0" fillId="0" borderId="0" xfId="3" applyFont="1" applyAlignment="1">
      <alignment horizontal="left" indent="2"/>
    </xf>
    <xf numFmtId="176" fontId="2" fillId="0" borderId="1" xfId="3" applyFont="1" applyBorder="1" applyAlignment="1">
      <alignment horizontal="left"/>
    </xf>
    <xf numFmtId="176" fontId="2" fillId="0" borderId="1" xfId="3" applyFont="1" applyBorder="1" applyAlignment="1">
      <alignment horizontal="left" indent="2"/>
    </xf>
    <xf numFmtId="176" fontId="5" fillId="0" borderId="0" xfId="3" applyFont="1"/>
    <xf numFmtId="176" fontId="4" fillId="0" borderId="0" xfId="3" applyFont="1" applyAlignment="1">
      <alignment horizontal="left" indent="2"/>
    </xf>
    <xf numFmtId="176" fontId="5" fillId="0" borderId="1" xfId="3" applyFont="1" applyBorder="1"/>
    <xf numFmtId="176" fontId="0" fillId="0" borderId="1" xfId="3" applyFont="1" applyBorder="1"/>
    <xf numFmtId="178" fontId="0" fillId="0" borderId="1" xfId="3" applyNumberFormat="1" applyFont="1" applyBorder="1"/>
    <xf numFmtId="178" fontId="5" fillId="0" borderId="1" xfId="3" applyNumberFormat="1" applyFont="1" applyBorder="1"/>
    <xf numFmtId="176" fontId="6" fillId="0" borderId="0" xfId="4" applyNumberFormat="1" applyAlignment="1" applyProtection="1">
      <alignment horizontal="left" indent="2"/>
    </xf>
    <xf numFmtId="178" fontId="0" fillId="0" borderId="0" xfId="3" applyNumberFormat="1" applyFont="1" applyFill="1"/>
    <xf numFmtId="176" fontId="0" fillId="0" borderId="0" xfId="3" applyFont="1" applyFill="1"/>
    <xf numFmtId="0" fontId="10" fillId="2" borderId="2" xfId="5" applyFont="1" applyFill="1" applyBorder="1" applyAlignment="1">
      <alignment horizontal="center"/>
    </xf>
    <xf numFmtId="0" fontId="10" fillId="0" borderId="3" xfId="5" applyFont="1" applyFill="1" applyBorder="1" applyAlignment="1">
      <alignment wrapText="1"/>
    </xf>
    <xf numFmtId="179" fontId="10" fillId="0" borderId="3" xfId="5" applyNumberFormat="1" applyFont="1" applyFill="1" applyBorder="1" applyAlignment="1">
      <alignment horizontal="right" wrapText="1"/>
    </xf>
    <xf numFmtId="0" fontId="10" fillId="0" borderId="3" xfId="5" applyFont="1" applyFill="1" applyBorder="1" applyAlignment="1">
      <alignment horizontal="right" wrapText="1"/>
    </xf>
    <xf numFmtId="180" fontId="10" fillId="0" borderId="3" xfId="5" applyNumberFormat="1" applyFont="1" applyFill="1" applyBorder="1" applyAlignment="1">
      <alignment horizontal="right" wrapText="1"/>
    </xf>
    <xf numFmtId="0" fontId="9" fillId="0" borderId="0" xfId="5"/>
    <xf numFmtId="0" fontId="12" fillId="2" borderId="2" xfId="6" applyFont="1" applyFill="1" applyBorder="1" applyAlignment="1">
      <alignment horizontal="center"/>
    </xf>
    <xf numFmtId="0" fontId="12" fillId="2" borderId="4" xfId="6" applyFont="1" applyFill="1" applyBorder="1" applyAlignment="1">
      <alignment horizontal="center"/>
    </xf>
    <xf numFmtId="179" fontId="12" fillId="0" borderId="3" xfId="6" applyNumberFormat="1" applyFont="1" applyFill="1" applyBorder="1" applyAlignment="1">
      <alignment horizontal="right" wrapText="1"/>
    </xf>
    <xf numFmtId="0" fontId="12" fillId="0" borderId="3" xfId="6" applyFont="1" applyFill="1" applyBorder="1" applyAlignment="1">
      <alignment wrapText="1"/>
    </xf>
    <xf numFmtId="180" fontId="12" fillId="0" borderId="3" xfId="6" applyNumberFormat="1" applyFont="1" applyFill="1" applyBorder="1" applyAlignment="1">
      <alignment horizontal="right" wrapText="1"/>
    </xf>
    <xf numFmtId="0" fontId="12" fillId="0" borderId="3" xfId="6" applyFont="1" applyFill="1" applyBorder="1" applyAlignment="1">
      <alignment horizontal="right" wrapText="1"/>
    </xf>
    <xf numFmtId="180" fontId="0" fillId="0" borderId="0" xfId="0" applyNumberFormat="1"/>
    <xf numFmtId="14" fontId="5" fillId="0" borderId="5" xfId="0" applyNumberFormat="1" applyFont="1" applyBorder="1"/>
    <xf numFmtId="0" fontId="5" fillId="0" borderId="5" xfId="0" applyFont="1" applyBorder="1"/>
    <xf numFmtId="0" fontId="5" fillId="0" borderId="5" xfId="0" applyNumberFormat="1" applyFont="1" applyBorder="1"/>
    <xf numFmtId="181" fontId="5" fillId="0" borderId="5" xfId="2" applyNumberFormat="1" applyFont="1" applyBorder="1"/>
    <xf numFmtId="14" fontId="0" fillId="0" borderId="0" xfId="0" applyNumberFormat="1"/>
    <xf numFmtId="0" fontId="0" fillId="0" borderId="0" xfId="0" applyNumberFormat="1"/>
    <xf numFmtId="181" fontId="0" fillId="0" borderId="0" xfId="2" applyNumberFormat="1" applyFont="1"/>
    <xf numFmtId="181" fontId="4" fillId="0" borderId="5" xfId="2" applyNumberFormat="1" applyFont="1" applyBorder="1"/>
    <xf numFmtId="10" fontId="0" fillId="0" borderId="0" xfId="0" applyNumberFormat="1"/>
  </cellXfs>
  <cellStyles count="9">
    <cellStyle name="Comma" xfId="1" builtinId="3"/>
    <cellStyle name="Comma 10" xfId="3"/>
    <cellStyle name="Followed Hyperlink" xfId="7" builtinId="9" hidden="1"/>
    <cellStyle name="Followed Hyperlink" xfId="8" builtinId="9" hidden="1"/>
    <cellStyle name="Hyperlink" xfId="4" builtinId="8"/>
    <cellStyle name="Normal" xfId="0" builtinId="0"/>
    <cellStyle name="Normal_Outstanding Series" xfId="6"/>
    <cellStyle name="Normal_Sheet1" xfId="5"/>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Outstanding</a:t>
            </a:r>
            <a:r>
              <a:rPr lang="en-US" sz="1200" baseline="0"/>
              <a:t> Bonds &amp; COPs  FY 2000-2016 ($ billions)</a:t>
            </a:r>
            <a:endParaRPr lang="en-US" sz="1200"/>
          </a:p>
        </c:rich>
      </c:tx>
      <c:layout/>
      <c:overlay val="0"/>
    </c:title>
    <c:autoTitleDeleted val="0"/>
    <c:plotArea>
      <c:layout/>
      <c:barChart>
        <c:barDir val="col"/>
        <c:grouping val="stacked"/>
        <c:varyColors val="0"/>
        <c:ser>
          <c:idx val="1"/>
          <c:order val="0"/>
          <c:tx>
            <c:strRef>
              <c:f>'Outstanding (Fig 2)'!$B$3</c:f>
              <c:strCache>
                <c:ptCount val="1"/>
                <c:pt idx="0">
                  <c:v>VP GO</c:v>
                </c:pt>
              </c:strCache>
            </c:strRef>
          </c:tx>
          <c:spPr>
            <a:solidFill>
              <a:schemeClr val="accent1"/>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2)'!$B$4:$B$20</c:f>
              <c:numCache>
                <c:formatCode>"$"#,##0</c:formatCode>
                <c:ptCount val="17"/>
                <c:pt idx="0">
                  <c:v>6.28094326307E9</c:v>
                </c:pt>
                <c:pt idx="1">
                  <c:v>6.5432301555E9</c:v>
                </c:pt>
                <c:pt idx="2">
                  <c:v>6.78829365137E9</c:v>
                </c:pt>
                <c:pt idx="3">
                  <c:v>6.82754472815E9</c:v>
                </c:pt>
                <c:pt idx="4">
                  <c:v>7.21520427755E9</c:v>
                </c:pt>
                <c:pt idx="5">
                  <c:v>7.57531130153E9</c:v>
                </c:pt>
                <c:pt idx="6">
                  <c:v>7.7026420724E9</c:v>
                </c:pt>
                <c:pt idx="7">
                  <c:v>8.3049689461E9</c:v>
                </c:pt>
                <c:pt idx="8">
                  <c:v>9.00311441035E9</c:v>
                </c:pt>
                <c:pt idx="9">
                  <c:v>9.83196483255E9</c:v>
                </c:pt>
                <c:pt idx="10">
                  <c:v>1.041032727677E10</c:v>
                </c:pt>
                <c:pt idx="11">
                  <c:v>1.076399617003E10</c:v>
                </c:pt>
                <c:pt idx="12">
                  <c:v>1.098089503519E10</c:v>
                </c:pt>
                <c:pt idx="13">
                  <c:v>1.098039778293E10</c:v>
                </c:pt>
                <c:pt idx="14">
                  <c:v>1.143312378365E10</c:v>
                </c:pt>
                <c:pt idx="15">
                  <c:v>1.135793721991E10</c:v>
                </c:pt>
                <c:pt idx="16">
                  <c:v>1.158457514279E10</c:v>
                </c:pt>
              </c:numCache>
            </c:numRef>
          </c:val>
        </c:ser>
        <c:ser>
          <c:idx val="2"/>
          <c:order val="1"/>
          <c:tx>
            <c:strRef>
              <c:f>'Outstanding (Fig 2)'!$C$3</c:f>
              <c:strCache>
                <c:ptCount val="1"/>
                <c:pt idx="0">
                  <c:v>MVFT GO</c:v>
                </c:pt>
              </c:strCache>
            </c:strRef>
          </c:tx>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2)'!$C$4:$C$20</c:f>
              <c:numCache>
                <c:formatCode>"$"#,##0</c:formatCode>
                <c:ptCount val="17"/>
                <c:pt idx="0">
                  <c:v>9.97215E8</c:v>
                </c:pt>
                <c:pt idx="1">
                  <c:v>1.135885E9</c:v>
                </c:pt>
                <c:pt idx="2">
                  <c:v>1.39598E9</c:v>
                </c:pt>
                <c:pt idx="3">
                  <c:v>1.72029693545E9</c:v>
                </c:pt>
                <c:pt idx="4">
                  <c:v>2.11353613555E9</c:v>
                </c:pt>
                <c:pt idx="5">
                  <c:v>2.40475880145E9</c:v>
                </c:pt>
                <c:pt idx="6">
                  <c:v>2.88144565745E9</c:v>
                </c:pt>
                <c:pt idx="7">
                  <c:v>3.3683116339E9</c:v>
                </c:pt>
                <c:pt idx="8">
                  <c:v>4.0042596744E9</c:v>
                </c:pt>
                <c:pt idx="9">
                  <c:v>4.2859888101E9</c:v>
                </c:pt>
                <c:pt idx="10">
                  <c:v>6.18962382755E9</c:v>
                </c:pt>
                <c:pt idx="11">
                  <c:v>6.00445449525E9</c:v>
                </c:pt>
                <c:pt idx="12">
                  <c:v>6.3530558813E9</c:v>
                </c:pt>
                <c:pt idx="13">
                  <c:v>6.71200613665E9</c:v>
                </c:pt>
                <c:pt idx="14">
                  <c:v>7.01028859605E9</c:v>
                </c:pt>
                <c:pt idx="15">
                  <c:v>6.88951560285E9</c:v>
                </c:pt>
                <c:pt idx="16">
                  <c:v>7.0150911101E9</c:v>
                </c:pt>
              </c:numCache>
            </c:numRef>
          </c:val>
        </c:ser>
        <c:ser>
          <c:idx val="3"/>
          <c:order val="2"/>
          <c:tx>
            <c:strRef>
              <c:f>'Outstanding (Fig 2)'!$D$3</c:f>
              <c:strCache>
                <c:ptCount val="1"/>
                <c:pt idx="0">
                  <c:v>Triple Pledge</c:v>
                </c:pt>
              </c:strCache>
            </c:strRef>
          </c:tx>
          <c:spPr>
            <a:solidFill>
              <a:schemeClr val="accent5"/>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2)'!$D$4:$D$20</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5.18775E8</c:v>
                </c:pt>
                <c:pt idx="13">
                  <c:v>5.18775E8</c:v>
                </c:pt>
                <c:pt idx="14">
                  <c:v>5.18775E8</c:v>
                </c:pt>
                <c:pt idx="15">
                  <c:v>5.18775E8</c:v>
                </c:pt>
                <c:pt idx="16">
                  <c:v>5.18775E8</c:v>
                </c:pt>
              </c:numCache>
            </c:numRef>
          </c:val>
        </c:ser>
        <c:ser>
          <c:idx val="4"/>
          <c:order val="3"/>
          <c:tx>
            <c:strRef>
              <c:f>'Outstanding (Fig 2)'!$E$3</c:f>
              <c:strCache>
                <c:ptCount val="1"/>
                <c:pt idx="0">
                  <c:v>GARVEEs</c:v>
                </c:pt>
              </c:strCache>
            </c:strRef>
          </c:tx>
          <c:spPr>
            <a:solidFill>
              <a:schemeClr val="accent6"/>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2)'!$E$4:$E$20</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5.004E8</c:v>
                </c:pt>
                <c:pt idx="13">
                  <c:v>5.004E8</c:v>
                </c:pt>
                <c:pt idx="14">
                  <c:v>7.86315E8</c:v>
                </c:pt>
                <c:pt idx="15">
                  <c:v>7.86315E8</c:v>
                </c:pt>
                <c:pt idx="16">
                  <c:v>7.23715E8</c:v>
                </c:pt>
              </c:numCache>
            </c:numRef>
          </c:val>
        </c:ser>
        <c:ser>
          <c:idx val="5"/>
          <c:order val="4"/>
          <c:tx>
            <c:strRef>
              <c:f>'Outstanding (Fig 2)'!$F$3</c:f>
              <c:strCache>
                <c:ptCount val="1"/>
                <c:pt idx="0">
                  <c:v>TIFIA</c:v>
                </c:pt>
              </c:strCache>
            </c:strRef>
          </c:tx>
          <c:spPr>
            <a:solidFill>
              <a:schemeClr val="accent2"/>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2)'!$F$4:$F$20</c:f>
              <c:numCache>
                <c:formatCode>"$"#,##0</c:formatCode>
                <c:ptCount val="17"/>
                <c:pt idx="15">
                  <c:v>1.95199364E8</c:v>
                </c:pt>
                <c:pt idx="16">
                  <c:v>3.1E8</c:v>
                </c:pt>
              </c:numCache>
            </c:numRef>
          </c:val>
        </c:ser>
        <c:ser>
          <c:idx val="6"/>
          <c:order val="5"/>
          <c:tx>
            <c:strRef>
              <c:f>'Outstanding (Fig 2)'!$G$3</c:f>
              <c:strCache>
                <c:ptCount val="1"/>
                <c:pt idx="0">
                  <c:v>State COPs</c:v>
                </c:pt>
              </c:strCache>
            </c:strRef>
          </c:tx>
          <c:spPr>
            <a:solidFill>
              <a:schemeClr val="accent4"/>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2)'!$G$4:$G$20</c:f>
              <c:numCache>
                <c:formatCode>"$"#,##0</c:formatCode>
                <c:ptCount val="17"/>
                <c:pt idx="0">
                  <c:v>4.58068129E8</c:v>
                </c:pt>
                <c:pt idx="1">
                  <c:v>4.78253436E8</c:v>
                </c:pt>
                <c:pt idx="2">
                  <c:v>4.69682203E8</c:v>
                </c:pt>
                <c:pt idx="3">
                  <c:v>5.05860534E8</c:v>
                </c:pt>
                <c:pt idx="4">
                  <c:v>4.99120358E8</c:v>
                </c:pt>
                <c:pt idx="5">
                  <c:v>5.38119153E8</c:v>
                </c:pt>
                <c:pt idx="6">
                  <c:v>5.46043713E8</c:v>
                </c:pt>
                <c:pt idx="7">
                  <c:v>5.97847789E8</c:v>
                </c:pt>
                <c:pt idx="8">
                  <c:v>6.09799195E8</c:v>
                </c:pt>
                <c:pt idx="9">
                  <c:v>6.59398859E8</c:v>
                </c:pt>
                <c:pt idx="10">
                  <c:v>6.92605356E8</c:v>
                </c:pt>
                <c:pt idx="11">
                  <c:v>5.10712118E8</c:v>
                </c:pt>
                <c:pt idx="12">
                  <c:v>4.90121852E8</c:v>
                </c:pt>
                <c:pt idx="13">
                  <c:v>5.937574735201E8</c:v>
                </c:pt>
                <c:pt idx="14">
                  <c:v>5.6020847041E8</c:v>
                </c:pt>
                <c:pt idx="15">
                  <c:v>5.63411718E8</c:v>
                </c:pt>
                <c:pt idx="16">
                  <c:v>5.78052977338E8</c:v>
                </c:pt>
              </c:numCache>
            </c:numRef>
          </c:val>
        </c:ser>
        <c:dLbls>
          <c:showLegendKey val="0"/>
          <c:showVal val="0"/>
          <c:showCatName val="0"/>
          <c:showSerName val="0"/>
          <c:showPercent val="0"/>
          <c:showBubbleSize val="0"/>
        </c:dLbls>
        <c:gapWidth val="100"/>
        <c:overlap val="100"/>
        <c:axId val="2067094488"/>
        <c:axId val="2067090760"/>
      </c:barChart>
      <c:catAx>
        <c:axId val="2067094488"/>
        <c:scaling>
          <c:orientation val="minMax"/>
        </c:scaling>
        <c:delete val="0"/>
        <c:axPos val="b"/>
        <c:numFmt formatCode="General" sourceLinked="1"/>
        <c:majorTickMark val="none"/>
        <c:minorTickMark val="none"/>
        <c:tickLblPos val="nextTo"/>
        <c:crossAx val="2067090760"/>
        <c:crosses val="autoZero"/>
        <c:auto val="1"/>
        <c:lblAlgn val="ctr"/>
        <c:lblOffset val="100"/>
        <c:noMultiLvlLbl val="0"/>
      </c:catAx>
      <c:valAx>
        <c:axId val="2067090760"/>
        <c:scaling>
          <c:orientation val="minMax"/>
          <c:max val="2.2E10"/>
          <c:min val="0.0"/>
        </c:scaling>
        <c:delete val="0"/>
        <c:axPos val="l"/>
        <c:majorGridlines/>
        <c:numFmt formatCode="&quot;$&quot;#,##0" sourceLinked="0"/>
        <c:majorTickMark val="none"/>
        <c:minorTickMark val="none"/>
        <c:tickLblPos val="nextTo"/>
        <c:spPr>
          <a:ln w="9525">
            <a:noFill/>
          </a:ln>
        </c:spPr>
        <c:crossAx val="2067094488"/>
        <c:crosses val="autoZero"/>
        <c:crossBetween val="between"/>
        <c:dispUnits>
          <c:builtInUnit val="billions"/>
        </c:dispUnits>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Bond and COP Issuance FY 2000-2016 ($</a:t>
            </a:r>
            <a:r>
              <a:rPr lang="en-US" sz="1200" baseline="0"/>
              <a:t> Millions)</a:t>
            </a:r>
            <a:endParaRPr lang="en-US" sz="1200"/>
          </a:p>
        </c:rich>
      </c:tx>
      <c:layout/>
      <c:overlay val="0"/>
    </c:title>
    <c:autoTitleDeleted val="0"/>
    <c:plotArea>
      <c:layout/>
      <c:barChart>
        <c:barDir val="col"/>
        <c:grouping val="stacked"/>
        <c:varyColors val="0"/>
        <c:ser>
          <c:idx val="0"/>
          <c:order val="0"/>
          <c:tx>
            <c:strRef>
              <c:f>'New Money Issuance (Fig 3)'!$B$2</c:f>
              <c:strCache>
                <c:ptCount val="1"/>
                <c:pt idx="0">
                  <c:v>VP GO</c:v>
                </c:pt>
              </c:strCache>
            </c:strRef>
          </c:tx>
          <c:spPr>
            <a:solidFill>
              <a:schemeClr val="accent1"/>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3)'!$B$3:$B$19</c:f>
              <c:numCache>
                <c:formatCode>"$"#,##0</c:formatCode>
                <c:ptCount val="17"/>
                <c:pt idx="0">
                  <c:v>7.482528187E8</c:v>
                </c:pt>
                <c:pt idx="1">
                  <c:v>6.0137E8</c:v>
                </c:pt>
                <c:pt idx="2">
                  <c:v>5.9142E8</c:v>
                </c:pt>
                <c:pt idx="3">
                  <c:v>3.74455E8</c:v>
                </c:pt>
                <c:pt idx="4">
                  <c:v>7.08825E8</c:v>
                </c:pt>
                <c:pt idx="5">
                  <c:v>7.15195E8</c:v>
                </c:pt>
                <c:pt idx="6">
                  <c:v>5.3009E8</c:v>
                </c:pt>
                <c:pt idx="7">
                  <c:v>1.02277E9</c:v>
                </c:pt>
                <c:pt idx="8">
                  <c:v>1.12915E9</c:v>
                </c:pt>
                <c:pt idx="9">
                  <c:v>1.274475E9</c:v>
                </c:pt>
                <c:pt idx="10">
                  <c:v>1.081625E9</c:v>
                </c:pt>
                <c:pt idx="11">
                  <c:v>9.17835E8</c:v>
                </c:pt>
                <c:pt idx="12">
                  <c:v>7.81145E8</c:v>
                </c:pt>
                <c:pt idx="13">
                  <c:v>5.4983E8</c:v>
                </c:pt>
                <c:pt idx="14">
                  <c:v>1.023685E9</c:v>
                </c:pt>
                <c:pt idx="15">
                  <c:v>6.5375E8</c:v>
                </c:pt>
                <c:pt idx="16">
                  <c:v>8.81975E8</c:v>
                </c:pt>
              </c:numCache>
            </c:numRef>
          </c:val>
        </c:ser>
        <c:ser>
          <c:idx val="1"/>
          <c:order val="1"/>
          <c:tx>
            <c:strRef>
              <c:f>'New Money Issuance (Fig 3)'!$C$2</c:f>
              <c:strCache>
                <c:ptCount val="1"/>
                <c:pt idx="0">
                  <c:v>MVFT GO</c:v>
                </c:pt>
              </c:strCache>
            </c:strRef>
          </c:tx>
          <c:spPr>
            <a:solidFill>
              <a:schemeClr val="accent3"/>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3)'!$C$3:$C$19</c:f>
              <c:numCache>
                <c:formatCode>"$"#,##0</c:formatCode>
                <c:ptCount val="17"/>
                <c:pt idx="0">
                  <c:v>2.7E7</c:v>
                </c:pt>
                <c:pt idx="1">
                  <c:v>2.06545E8</c:v>
                </c:pt>
                <c:pt idx="2">
                  <c:v>3.38075E8</c:v>
                </c:pt>
                <c:pt idx="3">
                  <c:v>4.0103193545E8</c:v>
                </c:pt>
                <c:pt idx="4">
                  <c:v>4.588342001E8</c:v>
                </c:pt>
                <c:pt idx="5">
                  <c:v>3.687026659E8</c:v>
                </c:pt>
                <c:pt idx="6">
                  <c:v>5.67001856E8</c:v>
                </c:pt>
                <c:pt idx="7">
                  <c:v>5.9459097645E8</c:v>
                </c:pt>
                <c:pt idx="8">
                  <c:v>7.62E8</c:v>
                </c:pt>
                <c:pt idx="9">
                  <c:v>4.28225E8</c:v>
                </c:pt>
                <c:pt idx="10">
                  <c:v>1.03041E9</c:v>
                </c:pt>
                <c:pt idx="11">
                  <c:v>1.03041E9</c:v>
                </c:pt>
                <c:pt idx="12">
                  <c:v>5.2879E8</c:v>
                </c:pt>
                <c:pt idx="13">
                  <c:v>5.4235E8</c:v>
                </c:pt>
                <c:pt idx="14">
                  <c:v>5.4218E8</c:v>
                </c:pt>
                <c:pt idx="15">
                  <c:v>1.9992E8</c:v>
                </c:pt>
                <c:pt idx="16">
                  <c:v>3.9161E8</c:v>
                </c:pt>
              </c:numCache>
            </c:numRef>
          </c:val>
        </c:ser>
        <c:ser>
          <c:idx val="2"/>
          <c:order val="2"/>
          <c:tx>
            <c:strRef>
              <c:f>'New Money Issuance (Fig 3)'!$D$2</c:f>
              <c:strCache>
                <c:ptCount val="1"/>
                <c:pt idx="0">
                  <c:v>Triple Pledge</c:v>
                </c:pt>
              </c:strCache>
            </c:strRef>
          </c:tx>
          <c:spPr>
            <a:solidFill>
              <a:schemeClr val="accent5"/>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3)'!$D$3:$D$19</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5.18775E8</c:v>
                </c:pt>
                <c:pt idx="13">
                  <c:v>0.0</c:v>
                </c:pt>
                <c:pt idx="14">
                  <c:v>0.0</c:v>
                </c:pt>
                <c:pt idx="15">
                  <c:v>0.0</c:v>
                </c:pt>
                <c:pt idx="16">
                  <c:v>0.0</c:v>
                </c:pt>
              </c:numCache>
            </c:numRef>
          </c:val>
        </c:ser>
        <c:ser>
          <c:idx val="3"/>
          <c:order val="3"/>
          <c:tx>
            <c:strRef>
              <c:f>'New Money Issuance (Fig 3)'!$E$2</c:f>
              <c:strCache>
                <c:ptCount val="1"/>
                <c:pt idx="0">
                  <c:v>GARVEEs</c:v>
                </c:pt>
              </c:strCache>
            </c:strRef>
          </c:tx>
          <c:spPr>
            <a:solidFill>
              <a:schemeClr val="accent6"/>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3)'!$E$3:$E$19</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5.004E8</c:v>
                </c:pt>
                <c:pt idx="13">
                  <c:v>0.0</c:v>
                </c:pt>
                <c:pt idx="14">
                  <c:v>2.85915E8</c:v>
                </c:pt>
                <c:pt idx="15">
                  <c:v>0.0</c:v>
                </c:pt>
                <c:pt idx="16">
                  <c:v>0.0</c:v>
                </c:pt>
              </c:numCache>
            </c:numRef>
          </c:val>
        </c:ser>
        <c:ser>
          <c:idx val="4"/>
          <c:order val="4"/>
          <c:tx>
            <c:strRef>
              <c:f>'New Money Issuance (Fig 3)'!$F$2</c:f>
              <c:strCache>
                <c:ptCount val="1"/>
                <c:pt idx="0">
                  <c:v>TIFIA</c:v>
                </c:pt>
              </c:strCache>
            </c:strRef>
          </c:tx>
          <c:spPr>
            <a:solidFill>
              <a:schemeClr val="accent2"/>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3)'!$F$3:$F$19</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1.95199364E8</c:v>
                </c:pt>
                <c:pt idx="16">
                  <c:v>1.04800636E8</c:v>
                </c:pt>
              </c:numCache>
            </c:numRef>
          </c:val>
        </c:ser>
        <c:ser>
          <c:idx val="5"/>
          <c:order val="5"/>
          <c:tx>
            <c:strRef>
              <c:f>'New Money Issuance (Fig 3)'!$G$2</c:f>
              <c:strCache>
                <c:ptCount val="1"/>
                <c:pt idx="0">
                  <c:v>State COPs</c:v>
                </c:pt>
              </c:strCache>
            </c:strRef>
          </c:tx>
          <c:spPr>
            <a:solidFill>
              <a:srgbClr val="8064A2"/>
            </a:solidFill>
          </c:spPr>
          <c:invertIfNegative val="0"/>
          <c:val>
            <c:numRef>
              <c:f>'New Money Issuance (Fig 3)'!$G$3:$G$19</c:f>
              <c:numCache>
                <c:formatCode>"$"#,##0</c:formatCode>
                <c:ptCount val="17"/>
                <c:pt idx="0">
                  <c:v>2.3531818593E8</c:v>
                </c:pt>
                <c:pt idx="1">
                  <c:v>9.896426526E7</c:v>
                </c:pt>
                <c:pt idx="2">
                  <c:v>3.053554488E7</c:v>
                </c:pt>
                <c:pt idx="3">
                  <c:v>1.0480203558E8</c:v>
                </c:pt>
                <c:pt idx="4">
                  <c:v>3.109553753E7</c:v>
                </c:pt>
                <c:pt idx="5">
                  <c:v>8.372838345E7</c:v>
                </c:pt>
                <c:pt idx="6">
                  <c:v>6.69197501E7</c:v>
                </c:pt>
                <c:pt idx="7">
                  <c:v>1.0797130183E8</c:v>
                </c:pt>
                <c:pt idx="8">
                  <c:v>6.95241900619E7</c:v>
                </c:pt>
                <c:pt idx="9">
                  <c:v>1.2555765058E8</c:v>
                </c:pt>
                <c:pt idx="10">
                  <c:v>1.545118387E8</c:v>
                </c:pt>
                <c:pt idx="11">
                  <c:v>7.820285207E7</c:v>
                </c:pt>
                <c:pt idx="12">
                  <c:v>6.768898272E7</c:v>
                </c:pt>
                <c:pt idx="13">
                  <c:v>1.9860771571E8</c:v>
                </c:pt>
                <c:pt idx="14">
                  <c:v>3.820172393E7</c:v>
                </c:pt>
                <c:pt idx="15">
                  <c:v>8.005828325E7</c:v>
                </c:pt>
                <c:pt idx="16">
                  <c:v>2.4173616249E8</c:v>
                </c:pt>
              </c:numCache>
            </c:numRef>
          </c:val>
        </c:ser>
        <c:dLbls>
          <c:showLegendKey val="0"/>
          <c:showVal val="0"/>
          <c:showCatName val="0"/>
          <c:showSerName val="0"/>
          <c:showPercent val="0"/>
          <c:showBubbleSize val="0"/>
        </c:dLbls>
        <c:gapWidth val="75"/>
        <c:overlap val="100"/>
        <c:axId val="2068245464"/>
        <c:axId val="2068248696"/>
      </c:barChart>
      <c:catAx>
        <c:axId val="2068245464"/>
        <c:scaling>
          <c:orientation val="minMax"/>
        </c:scaling>
        <c:delete val="0"/>
        <c:axPos val="b"/>
        <c:numFmt formatCode="General" sourceLinked="1"/>
        <c:majorTickMark val="none"/>
        <c:minorTickMark val="none"/>
        <c:tickLblPos val="nextTo"/>
        <c:txPr>
          <a:bodyPr rot="-2160000"/>
          <a:lstStyle/>
          <a:p>
            <a:pPr>
              <a:defRPr/>
            </a:pPr>
            <a:endParaRPr lang="zh-CN"/>
          </a:p>
        </c:txPr>
        <c:crossAx val="2068248696"/>
        <c:crosses val="autoZero"/>
        <c:auto val="1"/>
        <c:lblAlgn val="ctr"/>
        <c:lblOffset val="100"/>
        <c:noMultiLvlLbl val="0"/>
      </c:catAx>
      <c:valAx>
        <c:axId val="2068248696"/>
        <c:scaling>
          <c:orientation val="minMax"/>
        </c:scaling>
        <c:delete val="0"/>
        <c:axPos val="l"/>
        <c:majorGridlines/>
        <c:numFmt formatCode="&quot;$&quot;#,##0" sourceLinked="1"/>
        <c:majorTickMark val="none"/>
        <c:minorTickMark val="none"/>
        <c:tickLblPos val="nextTo"/>
        <c:spPr>
          <a:ln w="9525">
            <a:noFill/>
          </a:ln>
        </c:spPr>
        <c:crossAx val="2068245464"/>
        <c:crosses val="autoZero"/>
        <c:crossBetween val="between"/>
        <c:dispUnits>
          <c:builtInUnit val="millions"/>
        </c:dispUnits>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Debt Service Paid FY 2000-2016 ($ millions)</a:t>
            </a:r>
          </a:p>
        </c:rich>
      </c:tx>
      <c:layout/>
      <c:overlay val="0"/>
    </c:title>
    <c:autoTitleDeleted val="0"/>
    <c:plotArea>
      <c:layout/>
      <c:barChart>
        <c:barDir val="col"/>
        <c:grouping val="stacked"/>
        <c:varyColors val="0"/>
        <c:ser>
          <c:idx val="4"/>
          <c:order val="0"/>
          <c:tx>
            <c:strRef>
              <c:f>'Debt Service Paid (Fig 4,5)'!$B$2</c:f>
              <c:strCache>
                <c:ptCount val="1"/>
                <c:pt idx="0">
                  <c:v>VP GO</c:v>
                </c:pt>
              </c:strCache>
            </c:strRef>
          </c:tx>
          <c:spPr>
            <a:solidFill>
              <a:schemeClr val="accent1"/>
            </a:solidFill>
          </c:spPr>
          <c:invertIfNegative val="0"/>
          <c:cat>
            <c:numRef>
              <c:f>'Debt Service Paid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Paid (Fig 4,5)'!$B$3:$B$19</c:f>
              <c:numCache>
                <c:formatCode>"$"#,##0</c:formatCode>
                <c:ptCount val="17"/>
                <c:pt idx="0">
                  <c:v>6.143345884201E8</c:v>
                </c:pt>
                <c:pt idx="1">
                  <c:v>6.660194859049E8</c:v>
                </c:pt>
                <c:pt idx="2">
                  <c:v>6.895298625908E8</c:v>
                </c:pt>
                <c:pt idx="3">
                  <c:v>6.856458411606E8</c:v>
                </c:pt>
                <c:pt idx="4">
                  <c:v>6.782860492787E8</c:v>
                </c:pt>
                <c:pt idx="5">
                  <c:v>7.297771710309E8</c:v>
                </c:pt>
                <c:pt idx="6">
                  <c:v>7.569888146001E8</c:v>
                </c:pt>
                <c:pt idx="7">
                  <c:v>7.977591279929E8</c:v>
                </c:pt>
                <c:pt idx="8">
                  <c:v>8.432305773458E8</c:v>
                </c:pt>
                <c:pt idx="9">
                  <c:v>9.080863448304E8</c:v>
                </c:pt>
                <c:pt idx="10">
                  <c:v>9.57776439848E8</c:v>
                </c:pt>
                <c:pt idx="11">
                  <c:v>9.926973703808E8</c:v>
                </c:pt>
                <c:pt idx="12">
                  <c:v>1.0233039513127E9</c:v>
                </c:pt>
                <c:pt idx="13">
                  <c:v>1.0533791802982E9</c:v>
                </c:pt>
                <c:pt idx="14">
                  <c:v>1.08787704606E9</c:v>
                </c:pt>
                <c:pt idx="15">
                  <c:v>1.15446101873E9</c:v>
                </c:pt>
                <c:pt idx="16">
                  <c:v>1.1783682852E9</c:v>
                </c:pt>
              </c:numCache>
            </c:numRef>
          </c:val>
        </c:ser>
        <c:ser>
          <c:idx val="5"/>
          <c:order val="1"/>
          <c:tx>
            <c:strRef>
              <c:f>'Debt Service Paid (Fig 4,5)'!$C$2</c:f>
              <c:strCache>
                <c:ptCount val="1"/>
                <c:pt idx="0">
                  <c:v>MVFT</c:v>
                </c:pt>
              </c:strCache>
            </c:strRef>
          </c:tx>
          <c:spPr>
            <a:solidFill>
              <a:schemeClr val="accent3"/>
            </a:solidFill>
          </c:spPr>
          <c:invertIfNegative val="0"/>
          <c:cat>
            <c:numRef>
              <c:f>'Debt Service Paid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Paid (Fig 4,5)'!$C$3:$C$19</c:f>
              <c:numCache>
                <c:formatCode>"$"#,##0</c:formatCode>
                <c:ptCount val="17"/>
                <c:pt idx="0">
                  <c:v>1.2187582707E8</c:v>
                </c:pt>
                <c:pt idx="1">
                  <c:v>1.2319388176E8</c:v>
                </c:pt>
                <c:pt idx="2">
                  <c:v>1.364425383E8</c:v>
                </c:pt>
                <c:pt idx="3">
                  <c:v>1.5057369157E8</c:v>
                </c:pt>
                <c:pt idx="4">
                  <c:v>1.4943736968E8</c:v>
                </c:pt>
                <c:pt idx="5">
                  <c:v>1.6668614295E8</c:v>
                </c:pt>
                <c:pt idx="6">
                  <c:v>1.828389332E8</c:v>
                </c:pt>
                <c:pt idx="7">
                  <c:v>2.1564342994E8</c:v>
                </c:pt>
                <c:pt idx="8">
                  <c:v>2.6096379831E8</c:v>
                </c:pt>
                <c:pt idx="9">
                  <c:v>3.1869132281E8</c:v>
                </c:pt>
                <c:pt idx="10">
                  <c:v>3.540693967E8</c:v>
                </c:pt>
                <c:pt idx="11">
                  <c:v>4.2162611892E8</c:v>
                </c:pt>
                <c:pt idx="12">
                  <c:v>4.4294350091E8</c:v>
                </c:pt>
                <c:pt idx="13">
                  <c:v>4.6575189739E8</c:v>
                </c:pt>
                <c:pt idx="14">
                  <c:v>5.4421973894E8</c:v>
                </c:pt>
                <c:pt idx="15">
                  <c:v>5.7093783116E8</c:v>
                </c:pt>
                <c:pt idx="16">
                  <c:v>5.9450312612E8</c:v>
                </c:pt>
              </c:numCache>
            </c:numRef>
          </c:val>
        </c:ser>
        <c:ser>
          <c:idx val="3"/>
          <c:order val="2"/>
          <c:tx>
            <c:strRef>
              <c:f>'Debt Service Paid (Fig 4,5)'!$E$2</c:f>
              <c:strCache>
                <c:ptCount val="1"/>
                <c:pt idx="0">
                  <c:v>Triple Pledge</c:v>
                </c:pt>
              </c:strCache>
            </c:strRef>
          </c:tx>
          <c:spPr>
            <a:solidFill>
              <a:schemeClr val="accent5"/>
            </a:solidFill>
          </c:spPr>
          <c:invertIfNegative val="0"/>
          <c:cat>
            <c:numRef>
              <c:f>'Debt Service Paid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Paid (Fig 4,5)'!$E$3:$E$19</c:f>
              <c:numCache>
                <c:formatCode>"$"#,##0</c:formatCode>
                <c:ptCount val="17"/>
                <c:pt idx="12">
                  <c:v>1.525352701E7</c:v>
                </c:pt>
                <c:pt idx="13">
                  <c:v>2.6024975E7</c:v>
                </c:pt>
                <c:pt idx="14">
                  <c:v>2.6024975E7</c:v>
                </c:pt>
                <c:pt idx="15">
                  <c:v>2.6024975E7</c:v>
                </c:pt>
                <c:pt idx="16">
                  <c:v>2.6024975E7</c:v>
                </c:pt>
              </c:numCache>
            </c:numRef>
          </c:val>
        </c:ser>
        <c:ser>
          <c:idx val="0"/>
          <c:order val="3"/>
          <c:tx>
            <c:strRef>
              <c:f>'Debt Service Paid (Fig 4,5)'!$F$2</c:f>
              <c:strCache>
                <c:ptCount val="1"/>
                <c:pt idx="0">
                  <c:v>GARVEEs</c:v>
                </c:pt>
              </c:strCache>
            </c:strRef>
          </c:tx>
          <c:spPr>
            <a:solidFill>
              <a:schemeClr val="accent6"/>
            </a:solidFill>
          </c:spPr>
          <c:invertIfNegative val="0"/>
          <c:cat>
            <c:numRef>
              <c:f>'Debt Service Paid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Paid (Fig 4,5)'!$F$3:$F$19</c:f>
              <c:numCache>
                <c:formatCode>"$"#,##0</c:formatCode>
                <c:ptCount val="17"/>
                <c:pt idx="13">
                  <c:v>1.828205556E7</c:v>
                </c:pt>
                <c:pt idx="14">
                  <c:v>3.081714146E7</c:v>
                </c:pt>
                <c:pt idx="15">
                  <c:v>3.9095675E7</c:v>
                </c:pt>
                <c:pt idx="16">
                  <c:v>1.00144175E8</c:v>
                </c:pt>
              </c:numCache>
            </c:numRef>
          </c:val>
        </c:ser>
        <c:ser>
          <c:idx val="2"/>
          <c:order val="4"/>
          <c:tx>
            <c:strRef>
              <c:f>'Debt Service Paid (Fig 4,5)'!$D$2</c:f>
              <c:strCache>
                <c:ptCount val="1"/>
                <c:pt idx="0">
                  <c:v>TIFIA</c:v>
                </c:pt>
              </c:strCache>
            </c:strRef>
          </c:tx>
          <c:invertIfNegative val="0"/>
          <c:cat>
            <c:numRef>
              <c:f>'Debt Service Paid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Paid (Fig 4,5)'!$D$3:$D$19</c:f>
              <c:numCache>
                <c:formatCode>"$"#,##0</c:formatCode>
                <c:ptCount val="17"/>
              </c:numCache>
            </c:numRef>
          </c:val>
        </c:ser>
        <c:ser>
          <c:idx val="6"/>
          <c:order val="5"/>
          <c:tx>
            <c:strRef>
              <c:f>'Debt Service Paid (Fig 4,5)'!$G$2</c:f>
              <c:strCache>
                <c:ptCount val="1"/>
                <c:pt idx="0">
                  <c:v>State COPs</c:v>
                </c:pt>
              </c:strCache>
            </c:strRef>
          </c:tx>
          <c:spPr>
            <a:solidFill>
              <a:schemeClr val="accent4"/>
            </a:solidFill>
          </c:spPr>
          <c:invertIfNegative val="0"/>
          <c:cat>
            <c:numRef>
              <c:f>'Debt Service Paid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Paid (Fig 4,5)'!$G$3:$G$19</c:f>
              <c:numCache>
                <c:formatCode>"$"#,##0</c:formatCode>
                <c:ptCount val="17"/>
                <c:pt idx="0">
                  <c:v>5.098460129E7</c:v>
                </c:pt>
                <c:pt idx="1">
                  <c:v>5.344259622E7</c:v>
                </c:pt>
                <c:pt idx="2">
                  <c:v>5.999924295E7</c:v>
                </c:pt>
                <c:pt idx="3">
                  <c:v>6.04216637E7</c:v>
                </c:pt>
                <c:pt idx="4">
                  <c:v>6.211822356E7</c:v>
                </c:pt>
                <c:pt idx="5">
                  <c:v>6.947411787E7</c:v>
                </c:pt>
                <c:pt idx="6">
                  <c:v>7.075095675E7</c:v>
                </c:pt>
                <c:pt idx="7">
                  <c:v>7.729608402E7</c:v>
                </c:pt>
                <c:pt idx="8">
                  <c:v>8.460417477E7</c:v>
                </c:pt>
                <c:pt idx="9">
                  <c:v>1.01694647491E8</c:v>
                </c:pt>
                <c:pt idx="10">
                  <c:v>1.103999534547E8</c:v>
                </c:pt>
                <c:pt idx="11">
                  <c:v>8.1436342445E7</c:v>
                </c:pt>
                <c:pt idx="12">
                  <c:v>7.97057720447E7</c:v>
                </c:pt>
                <c:pt idx="13">
                  <c:v>8.50612163822E7</c:v>
                </c:pt>
                <c:pt idx="14">
                  <c:v>9.37040150019E7</c:v>
                </c:pt>
                <c:pt idx="15">
                  <c:v>9.85932531055E7</c:v>
                </c:pt>
                <c:pt idx="16">
                  <c:v>1.02854798349E8</c:v>
                </c:pt>
              </c:numCache>
            </c:numRef>
          </c:val>
        </c:ser>
        <c:dLbls>
          <c:showLegendKey val="0"/>
          <c:showVal val="0"/>
          <c:showCatName val="0"/>
          <c:showSerName val="0"/>
          <c:showPercent val="0"/>
          <c:showBubbleSize val="0"/>
        </c:dLbls>
        <c:gapWidth val="75"/>
        <c:overlap val="100"/>
        <c:axId val="2068382888"/>
        <c:axId val="2068010760"/>
      </c:barChart>
      <c:catAx>
        <c:axId val="2068382888"/>
        <c:scaling>
          <c:orientation val="minMax"/>
        </c:scaling>
        <c:delete val="0"/>
        <c:axPos val="b"/>
        <c:numFmt formatCode="General" sourceLinked="1"/>
        <c:majorTickMark val="none"/>
        <c:minorTickMark val="none"/>
        <c:tickLblPos val="nextTo"/>
        <c:crossAx val="2068010760"/>
        <c:crosses val="autoZero"/>
        <c:auto val="1"/>
        <c:lblAlgn val="ctr"/>
        <c:lblOffset val="100"/>
        <c:noMultiLvlLbl val="0"/>
      </c:catAx>
      <c:valAx>
        <c:axId val="2068010760"/>
        <c:scaling>
          <c:orientation val="minMax"/>
        </c:scaling>
        <c:delete val="0"/>
        <c:axPos val="l"/>
        <c:majorGridlines/>
        <c:numFmt formatCode="&quot;$&quot;#,##0" sourceLinked="1"/>
        <c:majorTickMark val="none"/>
        <c:minorTickMark val="none"/>
        <c:tickLblPos val="nextTo"/>
        <c:spPr>
          <a:ln w="9525">
            <a:noFill/>
          </a:ln>
        </c:spPr>
        <c:crossAx val="2068382888"/>
        <c:crosses val="autoZero"/>
        <c:crossBetween val="between"/>
        <c:dispUnits>
          <c:builtInUnit val="millions"/>
        </c:dispUnits>
      </c:valAx>
    </c:plotArea>
    <c:legend>
      <c:legendPos val="b"/>
      <c:legendEntry>
        <c:idx val="4"/>
        <c:delete val="1"/>
      </c:legendEntry>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Debt Service Due on Bonds and State</a:t>
            </a:r>
            <a:r>
              <a:rPr lang="en-US" sz="1200" baseline="0"/>
              <a:t> COPs by Fiscal year ($</a:t>
            </a:r>
            <a:r>
              <a:rPr lang="en-US" sz="1200"/>
              <a:t> millions)</a:t>
            </a:r>
          </a:p>
        </c:rich>
      </c:tx>
      <c:layout/>
      <c:overlay val="0"/>
    </c:title>
    <c:autoTitleDeleted val="0"/>
    <c:plotArea>
      <c:layout/>
      <c:barChart>
        <c:barDir val="col"/>
        <c:grouping val="stacked"/>
        <c:varyColors val="0"/>
        <c:ser>
          <c:idx val="4"/>
          <c:order val="0"/>
          <c:tx>
            <c:strRef>
              <c:f>'Debt Service Paid (Fig 4,5)'!$B$2</c:f>
              <c:strCache>
                <c:ptCount val="1"/>
                <c:pt idx="0">
                  <c:v>VP GO</c:v>
                </c:pt>
              </c:strCache>
            </c:strRef>
          </c:tx>
          <c:spPr>
            <a:solidFill>
              <a:schemeClr val="accent1"/>
            </a:solidFill>
          </c:spPr>
          <c:invertIfNegative val="0"/>
          <c:cat>
            <c:numRef>
              <c:f>'Debt Service Paid (Fig 4,5)'!$A$19:$A$19</c:f>
              <c:numCache>
                <c:formatCode>General</c:formatCode>
                <c:ptCount val="1"/>
                <c:pt idx="0">
                  <c:v>2016.0</c:v>
                </c:pt>
              </c:numCache>
            </c:numRef>
          </c:cat>
          <c:val>
            <c:numRef>
              <c:f>'Debt Service Paid (Fig 4,5)'!$B$19:$B$19</c:f>
              <c:numCache>
                <c:formatCode>"$"#,##0</c:formatCode>
                <c:ptCount val="1"/>
                <c:pt idx="0">
                  <c:v>1.1783682852E9</c:v>
                </c:pt>
              </c:numCache>
            </c:numRef>
          </c:val>
        </c:ser>
        <c:ser>
          <c:idx val="5"/>
          <c:order val="1"/>
          <c:tx>
            <c:strRef>
              <c:f>'Debt Service Paid (Fig 4,5)'!$C$2</c:f>
              <c:strCache>
                <c:ptCount val="1"/>
                <c:pt idx="0">
                  <c:v>MVFT</c:v>
                </c:pt>
              </c:strCache>
            </c:strRef>
          </c:tx>
          <c:spPr>
            <a:solidFill>
              <a:schemeClr val="accent3"/>
            </a:solidFill>
          </c:spPr>
          <c:invertIfNegative val="0"/>
          <c:cat>
            <c:numRef>
              <c:f>'Debt Service Paid (Fig 4,5)'!$A$19:$A$19</c:f>
              <c:numCache>
                <c:formatCode>General</c:formatCode>
                <c:ptCount val="1"/>
                <c:pt idx="0">
                  <c:v>2016.0</c:v>
                </c:pt>
              </c:numCache>
            </c:numRef>
          </c:cat>
          <c:val>
            <c:numRef>
              <c:f>'Debt Service Paid (Fig 4,5)'!$C$19:$C$19</c:f>
              <c:numCache>
                <c:formatCode>"$"#,##0</c:formatCode>
                <c:ptCount val="1"/>
                <c:pt idx="0">
                  <c:v>5.9450312612E8</c:v>
                </c:pt>
              </c:numCache>
            </c:numRef>
          </c:val>
        </c:ser>
        <c:ser>
          <c:idx val="3"/>
          <c:order val="2"/>
          <c:tx>
            <c:strRef>
              <c:f>'Debt Service Paid (Fig 4,5)'!$E$2</c:f>
              <c:strCache>
                <c:ptCount val="1"/>
                <c:pt idx="0">
                  <c:v>Triple Pledge</c:v>
                </c:pt>
              </c:strCache>
            </c:strRef>
          </c:tx>
          <c:spPr>
            <a:solidFill>
              <a:schemeClr val="accent5"/>
            </a:solidFill>
          </c:spPr>
          <c:invertIfNegative val="0"/>
          <c:cat>
            <c:numRef>
              <c:f>'Debt Service Paid (Fig 4,5)'!$A$19:$A$19</c:f>
              <c:numCache>
                <c:formatCode>General</c:formatCode>
                <c:ptCount val="1"/>
                <c:pt idx="0">
                  <c:v>2016.0</c:v>
                </c:pt>
              </c:numCache>
            </c:numRef>
          </c:cat>
          <c:val>
            <c:numRef>
              <c:f>'Debt Service Paid (Fig 4,5)'!$E$19:$E$19</c:f>
              <c:numCache>
                <c:formatCode>"$"#,##0</c:formatCode>
                <c:ptCount val="1"/>
                <c:pt idx="0">
                  <c:v>2.6024975E7</c:v>
                </c:pt>
              </c:numCache>
            </c:numRef>
          </c:val>
        </c:ser>
        <c:ser>
          <c:idx val="0"/>
          <c:order val="3"/>
          <c:tx>
            <c:strRef>
              <c:f>'Debt Service Paid (Fig 4,5)'!$F$2</c:f>
              <c:strCache>
                <c:ptCount val="1"/>
                <c:pt idx="0">
                  <c:v>GARVEEs</c:v>
                </c:pt>
              </c:strCache>
            </c:strRef>
          </c:tx>
          <c:spPr>
            <a:solidFill>
              <a:schemeClr val="accent6"/>
            </a:solidFill>
          </c:spPr>
          <c:invertIfNegative val="0"/>
          <c:cat>
            <c:numRef>
              <c:f>'Debt Service Paid (Fig 4,5)'!$A$19:$A$19</c:f>
              <c:numCache>
                <c:formatCode>General</c:formatCode>
                <c:ptCount val="1"/>
                <c:pt idx="0">
                  <c:v>2016.0</c:v>
                </c:pt>
              </c:numCache>
            </c:numRef>
          </c:cat>
          <c:val>
            <c:numRef>
              <c:f>'Debt Service Paid (Fig 4,5)'!$F$19:$F$19</c:f>
              <c:numCache>
                <c:formatCode>"$"#,##0</c:formatCode>
                <c:ptCount val="1"/>
                <c:pt idx="0">
                  <c:v>1.00144175E8</c:v>
                </c:pt>
              </c:numCache>
            </c:numRef>
          </c:val>
        </c:ser>
        <c:ser>
          <c:idx val="2"/>
          <c:order val="4"/>
          <c:tx>
            <c:strRef>
              <c:f>'Debt Service Paid (Fig 4,5)'!$D$2</c:f>
              <c:strCache>
                <c:ptCount val="1"/>
                <c:pt idx="0">
                  <c:v>TIFIA</c:v>
                </c:pt>
              </c:strCache>
            </c:strRef>
          </c:tx>
          <c:invertIfNegative val="0"/>
          <c:cat>
            <c:numRef>
              <c:f>'Debt Service Paid (Fig 4,5)'!$A$19:$A$19</c:f>
              <c:numCache>
                <c:formatCode>General</c:formatCode>
                <c:ptCount val="1"/>
                <c:pt idx="0">
                  <c:v>2016.0</c:v>
                </c:pt>
              </c:numCache>
            </c:numRef>
          </c:cat>
          <c:val>
            <c:numRef>
              <c:f>'Debt Service Paid (Fig 4,5)'!$D$19:$D$19</c:f>
              <c:numCache>
                <c:formatCode>"$"#,##0</c:formatCode>
                <c:ptCount val="1"/>
              </c:numCache>
            </c:numRef>
          </c:val>
        </c:ser>
        <c:ser>
          <c:idx val="6"/>
          <c:order val="5"/>
          <c:tx>
            <c:strRef>
              <c:f>'Debt Service Paid (Fig 4,5)'!$G$2</c:f>
              <c:strCache>
                <c:ptCount val="1"/>
                <c:pt idx="0">
                  <c:v>State COPs</c:v>
                </c:pt>
              </c:strCache>
            </c:strRef>
          </c:tx>
          <c:spPr>
            <a:solidFill>
              <a:schemeClr val="accent4"/>
            </a:solidFill>
          </c:spPr>
          <c:invertIfNegative val="0"/>
          <c:cat>
            <c:numRef>
              <c:f>'Debt Service Paid (Fig 4,5)'!$A$19:$A$19</c:f>
              <c:numCache>
                <c:formatCode>General</c:formatCode>
                <c:ptCount val="1"/>
                <c:pt idx="0">
                  <c:v>2016.0</c:v>
                </c:pt>
              </c:numCache>
            </c:numRef>
          </c:cat>
          <c:val>
            <c:numRef>
              <c:f>'Debt Service Paid (Fig 4,5)'!$G$19:$G$19</c:f>
              <c:numCache>
                <c:formatCode>"$"#,##0</c:formatCode>
                <c:ptCount val="1"/>
                <c:pt idx="0">
                  <c:v>1.02854798349E8</c:v>
                </c:pt>
              </c:numCache>
            </c:numRef>
          </c:val>
        </c:ser>
        <c:dLbls>
          <c:showLegendKey val="0"/>
          <c:showVal val="0"/>
          <c:showCatName val="0"/>
          <c:showSerName val="0"/>
          <c:showPercent val="0"/>
          <c:showBubbleSize val="0"/>
        </c:dLbls>
        <c:gapWidth val="75"/>
        <c:overlap val="100"/>
        <c:axId val="2068434648"/>
        <c:axId val="2068077896"/>
      </c:barChart>
      <c:catAx>
        <c:axId val="2068434648"/>
        <c:scaling>
          <c:orientation val="minMax"/>
        </c:scaling>
        <c:delete val="0"/>
        <c:axPos val="b"/>
        <c:numFmt formatCode="General" sourceLinked="1"/>
        <c:majorTickMark val="none"/>
        <c:minorTickMark val="none"/>
        <c:tickLblPos val="nextTo"/>
        <c:crossAx val="2068077896"/>
        <c:crosses val="autoZero"/>
        <c:auto val="1"/>
        <c:lblAlgn val="ctr"/>
        <c:lblOffset val="100"/>
        <c:noMultiLvlLbl val="0"/>
      </c:catAx>
      <c:valAx>
        <c:axId val="2068077896"/>
        <c:scaling>
          <c:orientation val="minMax"/>
        </c:scaling>
        <c:delete val="0"/>
        <c:axPos val="l"/>
        <c:majorGridlines/>
        <c:numFmt formatCode="&quot;$&quot;#,##0" sourceLinked="1"/>
        <c:majorTickMark val="none"/>
        <c:minorTickMark val="none"/>
        <c:tickLblPos val="nextTo"/>
        <c:spPr>
          <a:ln w="9525">
            <a:noFill/>
          </a:ln>
        </c:spPr>
        <c:crossAx val="2068434648"/>
        <c:crosses val="autoZero"/>
        <c:crossBetween val="between"/>
        <c:dispUnits>
          <c:builtInUnit val="millions"/>
        </c:dispUnits>
      </c:valAx>
    </c:plotArea>
    <c:legend>
      <c:legendPos val="b"/>
      <c:legendEntry>
        <c:idx val="4"/>
        <c:delete val="1"/>
      </c:legendEntry>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Debt Service Due on Bonds and State</a:t>
            </a:r>
            <a:r>
              <a:rPr lang="en-US" sz="1200" baseline="0"/>
              <a:t> COPs by Fiscal year ($</a:t>
            </a:r>
            <a:r>
              <a:rPr lang="en-US" sz="1200"/>
              <a:t> millions)</a:t>
            </a:r>
          </a:p>
        </c:rich>
      </c:tx>
      <c:layout/>
      <c:overlay val="0"/>
    </c:title>
    <c:autoTitleDeleted val="0"/>
    <c:plotArea>
      <c:layout/>
      <c:barChart>
        <c:barDir val="col"/>
        <c:grouping val="stacked"/>
        <c:varyColors val="0"/>
        <c:ser>
          <c:idx val="4"/>
          <c:order val="0"/>
          <c:tx>
            <c:strRef>
              <c:f>'Debt Service Due (Fig 4,5)'!$B$2</c:f>
              <c:strCache>
                <c:ptCount val="1"/>
                <c:pt idx="0">
                  <c:v>VP GO</c:v>
                </c:pt>
              </c:strCache>
            </c:strRef>
          </c:tx>
          <c:spPr>
            <a:solidFill>
              <a:schemeClr val="accent1"/>
            </a:solidFill>
          </c:spPr>
          <c:invertIfNegative val="0"/>
          <c:cat>
            <c:numRef>
              <c:f>'Debt Service Due (Fig 4,5)'!$A$3:$A$30</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Due (Fig 4,5)'!$B$3:$B$30</c:f>
              <c:numCache>
                <c:formatCode>"$"#,##0</c:formatCode>
                <c:ptCount val="28"/>
                <c:pt idx="0">
                  <c:v>1.1783682852E9</c:v>
                </c:pt>
                <c:pt idx="1">
                  <c:v>1.22267479077E9</c:v>
                </c:pt>
                <c:pt idx="2">
                  <c:v>1.17813064726E9</c:v>
                </c:pt>
                <c:pt idx="3">
                  <c:v>1.13739514026E9</c:v>
                </c:pt>
                <c:pt idx="4">
                  <c:v>1.10727987851E9</c:v>
                </c:pt>
                <c:pt idx="5">
                  <c:v>1.04428650351E9</c:v>
                </c:pt>
                <c:pt idx="6">
                  <c:v>9.9062715726E8</c:v>
                </c:pt>
                <c:pt idx="7">
                  <c:v>9.6822223926E8</c:v>
                </c:pt>
                <c:pt idx="8">
                  <c:v>9.4265964476E8</c:v>
                </c:pt>
                <c:pt idx="9">
                  <c:v>8.9482309626E8</c:v>
                </c:pt>
                <c:pt idx="10">
                  <c:v>8.6037453826E8</c:v>
                </c:pt>
                <c:pt idx="11">
                  <c:v>8.1926573126E8</c:v>
                </c:pt>
                <c:pt idx="12">
                  <c:v>7.7815891876E8</c:v>
                </c:pt>
                <c:pt idx="13">
                  <c:v>7.5442566876E8</c:v>
                </c:pt>
                <c:pt idx="14">
                  <c:v>7.1319296251E8</c:v>
                </c:pt>
                <c:pt idx="15">
                  <c:v>6.6657253126E8</c:v>
                </c:pt>
                <c:pt idx="16">
                  <c:v>6.3132370626E8</c:v>
                </c:pt>
                <c:pt idx="17">
                  <c:v>5.8202526876E8</c:v>
                </c:pt>
                <c:pt idx="18">
                  <c:v>4.9226558126E8</c:v>
                </c:pt>
                <c:pt idx="19">
                  <c:v>4.0545889376E8</c:v>
                </c:pt>
                <c:pt idx="20">
                  <c:v>3.2955925313E8</c:v>
                </c:pt>
                <c:pt idx="21">
                  <c:v>2.65649025E8</c:v>
                </c:pt>
                <c:pt idx="22">
                  <c:v>2.125977E8</c:v>
                </c:pt>
                <c:pt idx="23">
                  <c:v>1.77151375E8</c:v>
                </c:pt>
                <c:pt idx="24">
                  <c:v>1.0594365625E8</c:v>
                </c:pt>
                <c:pt idx="25">
                  <c:v>6.121678125E7</c:v>
                </c:pt>
                <c:pt idx="26">
                  <c:v>0.0</c:v>
                </c:pt>
                <c:pt idx="27">
                  <c:v>0.0</c:v>
                </c:pt>
              </c:numCache>
            </c:numRef>
          </c:val>
        </c:ser>
        <c:ser>
          <c:idx val="5"/>
          <c:order val="1"/>
          <c:tx>
            <c:strRef>
              <c:f>'Debt Service Due (Fig 4,5)'!$C$2</c:f>
              <c:strCache>
                <c:ptCount val="1"/>
                <c:pt idx="0">
                  <c:v>MVFT</c:v>
                </c:pt>
              </c:strCache>
            </c:strRef>
          </c:tx>
          <c:spPr>
            <a:solidFill>
              <a:schemeClr val="accent3"/>
            </a:solidFill>
          </c:spPr>
          <c:invertIfNegative val="0"/>
          <c:cat>
            <c:numRef>
              <c:f>'Debt Service Due (Fig 4,5)'!$A$3:$A$30</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Due (Fig 4,5)'!$C$3:$C$30</c:f>
              <c:numCache>
                <c:formatCode>"$"#,##0</c:formatCode>
                <c:ptCount val="28"/>
                <c:pt idx="0">
                  <c:v>5.9450312612E8</c:v>
                </c:pt>
                <c:pt idx="1">
                  <c:v>6.2880345667E8</c:v>
                </c:pt>
                <c:pt idx="2">
                  <c:v>6.2379931454E8</c:v>
                </c:pt>
                <c:pt idx="3">
                  <c:v>6.2437154477E8</c:v>
                </c:pt>
                <c:pt idx="4">
                  <c:v>6.2480257542E8</c:v>
                </c:pt>
                <c:pt idx="5">
                  <c:v>6.1428109076E8</c:v>
                </c:pt>
                <c:pt idx="6">
                  <c:v>6.1072572354E8</c:v>
                </c:pt>
                <c:pt idx="7">
                  <c:v>5.996534303E8</c:v>
                </c:pt>
                <c:pt idx="8">
                  <c:v>5.9693692613E8</c:v>
                </c:pt>
                <c:pt idx="9">
                  <c:v>5.9490137591E8</c:v>
                </c:pt>
                <c:pt idx="10">
                  <c:v>5.9173248634E8</c:v>
                </c:pt>
                <c:pt idx="11">
                  <c:v>5.7640862715E8</c:v>
                </c:pt>
                <c:pt idx="12">
                  <c:v>5.539351483E8</c:v>
                </c:pt>
                <c:pt idx="13">
                  <c:v>5.4255459528E8</c:v>
                </c:pt>
                <c:pt idx="14">
                  <c:v>5.2571527504E8</c:v>
                </c:pt>
                <c:pt idx="15">
                  <c:v>4.2225824972E8</c:v>
                </c:pt>
                <c:pt idx="16">
                  <c:v>3.903914227E8</c:v>
                </c:pt>
                <c:pt idx="17">
                  <c:v>3.529267331E8</c:v>
                </c:pt>
                <c:pt idx="18">
                  <c:v>3.0357220508E8</c:v>
                </c:pt>
                <c:pt idx="19">
                  <c:v>2.7206565556E8</c:v>
                </c:pt>
                <c:pt idx="20">
                  <c:v>2.4254510571E8</c:v>
                </c:pt>
                <c:pt idx="21">
                  <c:v>2.4102004737E8</c:v>
                </c:pt>
                <c:pt idx="22">
                  <c:v>2.3942237222E8</c:v>
                </c:pt>
                <c:pt idx="23">
                  <c:v>2.3780351328E8</c:v>
                </c:pt>
                <c:pt idx="24">
                  <c:v>1.9787813748E8</c:v>
                </c:pt>
                <c:pt idx="25">
                  <c:v>1.5203461176E8</c:v>
                </c:pt>
                <c:pt idx="26">
                  <c:v>5.820208126E7</c:v>
                </c:pt>
                <c:pt idx="27">
                  <c:v>3.108802813E7</c:v>
                </c:pt>
              </c:numCache>
            </c:numRef>
          </c:val>
        </c:ser>
        <c:ser>
          <c:idx val="3"/>
          <c:order val="2"/>
          <c:tx>
            <c:strRef>
              <c:f>'Debt Service Due (Fig 4,5)'!$E$2</c:f>
              <c:strCache>
                <c:ptCount val="1"/>
                <c:pt idx="0">
                  <c:v>Triple Pledge</c:v>
                </c:pt>
              </c:strCache>
            </c:strRef>
          </c:tx>
          <c:spPr>
            <a:solidFill>
              <a:schemeClr val="accent5"/>
            </a:solidFill>
          </c:spPr>
          <c:invertIfNegative val="0"/>
          <c:cat>
            <c:numRef>
              <c:f>'Debt Service Due (Fig 4,5)'!$A$3:$A$30</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Due (Fig 4,5)'!$E$3:$E$30</c:f>
              <c:numCache>
                <c:formatCode>"$"#,##0</c:formatCode>
                <c:ptCount val="28"/>
                <c:pt idx="0">
                  <c:v>2.6024975E7</c:v>
                </c:pt>
                <c:pt idx="1">
                  <c:v>3.6859975E7</c:v>
                </c:pt>
                <c:pt idx="2">
                  <c:v>3.6858225E7</c:v>
                </c:pt>
                <c:pt idx="3">
                  <c:v>3.6859475E7</c:v>
                </c:pt>
                <c:pt idx="4">
                  <c:v>3.6857225E7</c:v>
                </c:pt>
                <c:pt idx="5">
                  <c:v>3.6855225E7</c:v>
                </c:pt>
                <c:pt idx="6">
                  <c:v>3.6856975E7</c:v>
                </c:pt>
                <c:pt idx="7">
                  <c:v>3.6855725E7</c:v>
                </c:pt>
                <c:pt idx="8">
                  <c:v>3.6854975E7</c:v>
                </c:pt>
                <c:pt idx="9">
                  <c:v>3.6857975E7</c:v>
                </c:pt>
                <c:pt idx="10">
                  <c:v>3.6857725E7</c:v>
                </c:pt>
                <c:pt idx="11">
                  <c:v>3.68554625E7</c:v>
                </c:pt>
                <c:pt idx="12">
                  <c:v>3.6857E7</c:v>
                </c:pt>
                <c:pt idx="13">
                  <c:v>3.685625E7</c:v>
                </c:pt>
                <c:pt idx="14">
                  <c:v>3.6859E7</c:v>
                </c:pt>
                <c:pt idx="15">
                  <c:v>3.685775E7</c:v>
                </c:pt>
                <c:pt idx="16">
                  <c:v>3.685525E7</c:v>
                </c:pt>
                <c:pt idx="17">
                  <c:v>3.6859E7</c:v>
                </c:pt>
                <c:pt idx="18">
                  <c:v>3.6856E7</c:v>
                </c:pt>
                <c:pt idx="19">
                  <c:v>3.685875E7</c:v>
                </c:pt>
                <c:pt idx="20">
                  <c:v>3.6859E7</c:v>
                </c:pt>
                <c:pt idx="21">
                  <c:v>3.685875E7</c:v>
                </c:pt>
                <c:pt idx="22">
                  <c:v>3.685975E7</c:v>
                </c:pt>
                <c:pt idx="23">
                  <c:v>3.68585E7</c:v>
                </c:pt>
                <c:pt idx="24">
                  <c:v>3.68565E7</c:v>
                </c:pt>
                <c:pt idx="25">
                  <c:v>3.6855E7</c:v>
                </c:pt>
              </c:numCache>
            </c:numRef>
          </c:val>
        </c:ser>
        <c:ser>
          <c:idx val="0"/>
          <c:order val="3"/>
          <c:tx>
            <c:strRef>
              <c:f>'Debt Service Due (Fig 4,5)'!$F$2</c:f>
              <c:strCache>
                <c:ptCount val="1"/>
                <c:pt idx="0">
                  <c:v>GARVEEs</c:v>
                </c:pt>
              </c:strCache>
            </c:strRef>
          </c:tx>
          <c:spPr>
            <a:solidFill>
              <a:schemeClr val="accent6"/>
            </a:solidFill>
          </c:spPr>
          <c:invertIfNegative val="0"/>
          <c:cat>
            <c:numRef>
              <c:f>'Debt Service Due (Fig 4,5)'!$A$3:$A$30</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Due (Fig 4,5)'!$F$3:$F$30</c:f>
              <c:numCache>
                <c:formatCode>"$"#,##0</c:formatCode>
                <c:ptCount val="28"/>
                <c:pt idx="0">
                  <c:v>1.00144175E8</c:v>
                </c:pt>
                <c:pt idx="1">
                  <c:v>1.00070925E8</c:v>
                </c:pt>
                <c:pt idx="2">
                  <c:v>1.0000115E8</c:v>
                </c:pt>
                <c:pt idx="3">
                  <c:v>9.9899375E7</c:v>
                </c:pt>
                <c:pt idx="4">
                  <c:v>9.980425E7</c:v>
                </c:pt>
                <c:pt idx="5">
                  <c:v>9.9717625E7</c:v>
                </c:pt>
                <c:pt idx="6">
                  <c:v>9.96199375E7</c:v>
                </c:pt>
                <c:pt idx="7">
                  <c:v>9.9508625E7</c:v>
                </c:pt>
                <c:pt idx="8">
                  <c:v>9.9397125E7</c:v>
                </c:pt>
                <c:pt idx="9">
                  <c:v>9.930725E7</c:v>
                </c:pt>
              </c:numCache>
            </c:numRef>
          </c:val>
        </c:ser>
        <c:ser>
          <c:idx val="2"/>
          <c:order val="4"/>
          <c:tx>
            <c:strRef>
              <c:f>'Debt Service Due (Fig 4,5)'!$D$2</c:f>
              <c:strCache>
                <c:ptCount val="1"/>
                <c:pt idx="0">
                  <c:v>TIFIA</c:v>
                </c:pt>
              </c:strCache>
            </c:strRef>
          </c:tx>
          <c:invertIfNegative val="0"/>
          <c:cat>
            <c:numRef>
              <c:f>'Debt Service Due (Fig 4,5)'!$A$3:$A$30</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Due (Fig 4,5)'!$D$3:$D$30</c:f>
              <c:numCache>
                <c:formatCode>"$"#,##0</c:formatCode>
                <c:ptCount val="28"/>
                <c:pt idx="1">
                  <c:v>8.14428404E6</c:v>
                </c:pt>
                <c:pt idx="2">
                  <c:v>8.14428404E6</c:v>
                </c:pt>
                <c:pt idx="3">
                  <c:v>8.14428406E6</c:v>
                </c:pt>
                <c:pt idx="4">
                  <c:v>8.14428404E6</c:v>
                </c:pt>
                <c:pt idx="5">
                  <c:v>8.14428405E6</c:v>
                </c:pt>
                <c:pt idx="6">
                  <c:v>8.14428402E6</c:v>
                </c:pt>
                <c:pt idx="7">
                  <c:v>8.14428402E6</c:v>
                </c:pt>
                <c:pt idx="8">
                  <c:v>8.14428404E6</c:v>
                </c:pt>
                <c:pt idx="9">
                  <c:v>8.14428404E6</c:v>
                </c:pt>
                <c:pt idx="10">
                  <c:v>8.14428405E6</c:v>
                </c:pt>
                <c:pt idx="11">
                  <c:v>8.14428405E6</c:v>
                </c:pt>
                <c:pt idx="12">
                  <c:v>8.14428403E6</c:v>
                </c:pt>
                <c:pt idx="13">
                  <c:v>8.14428404E6</c:v>
                </c:pt>
                <c:pt idx="14">
                  <c:v>8.14428404E6</c:v>
                </c:pt>
                <c:pt idx="15">
                  <c:v>8.14428404E6</c:v>
                </c:pt>
                <c:pt idx="16">
                  <c:v>8.14428403E6</c:v>
                </c:pt>
                <c:pt idx="17">
                  <c:v>8.14428404E6</c:v>
                </c:pt>
                <c:pt idx="18">
                  <c:v>8.14428403E6</c:v>
                </c:pt>
                <c:pt idx="19">
                  <c:v>8.14428404E6</c:v>
                </c:pt>
                <c:pt idx="20">
                  <c:v>8.14428405E6</c:v>
                </c:pt>
                <c:pt idx="21">
                  <c:v>8.14428402E6</c:v>
                </c:pt>
                <c:pt idx="22">
                  <c:v>8.14428401E6</c:v>
                </c:pt>
                <c:pt idx="23">
                  <c:v>8.14428402E6</c:v>
                </c:pt>
                <c:pt idx="24">
                  <c:v>8.144284E6</c:v>
                </c:pt>
                <c:pt idx="25">
                  <c:v>8.14428404E6</c:v>
                </c:pt>
                <c:pt idx="26">
                  <c:v>1.461583321E7</c:v>
                </c:pt>
                <c:pt idx="27">
                  <c:v>1.461583321E7</c:v>
                </c:pt>
              </c:numCache>
            </c:numRef>
          </c:val>
        </c:ser>
        <c:ser>
          <c:idx val="6"/>
          <c:order val="5"/>
          <c:tx>
            <c:strRef>
              <c:f>'Debt Service Due (Fig 4,5)'!$G$2</c:f>
              <c:strCache>
                <c:ptCount val="1"/>
                <c:pt idx="0">
                  <c:v>State COPs</c:v>
                </c:pt>
              </c:strCache>
            </c:strRef>
          </c:tx>
          <c:spPr>
            <a:solidFill>
              <a:schemeClr val="accent4"/>
            </a:solidFill>
          </c:spPr>
          <c:invertIfNegative val="0"/>
          <c:cat>
            <c:numRef>
              <c:f>'Debt Service Due (Fig 4,5)'!$A$3:$A$30</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Due (Fig 4,5)'!$G$3:$G$30</c:f>
              <c:numCache>
                <c:formatCode>"$"#,##0</c:formatCode>
                <c:ptCount val="28"/>
                <c:pt idx="0">
                  <c:v>1.02854798349E8</c:v>
                </c:pt>
                <c:pt idx="1">
                  <c:v>1.00747771329E8</c:v>
                </c:pt>
                <c:pt idx="2">
                  <c:v>9.58550462495E7</c:v>
                </c:pt>
                <c:pt idx="3">
                  <c:v>9.002716232E7</c:v>
                </c:pt>
                <c:pt idx="4">
                  <c:v>8.256217073E7</c:v>
                </c:pt>
                <c:pt idx="5">
                  <c:v>6.970107679E7</c:v>
                </c:pt>
                <c:pt idx="6">
                  <c:v>6.401233882E7</c:v>
                </c:pt>
                <c:pt idx="7">
                  <c:v>5.862405547E7</c:v>
                </c:pt>
                <c:pt idx="8">
                  <c:v>4.438243637E7</c:v>
                </c:pt>
                <c:pt idx="9">
                  <c:v>4.044299358E7</c:v>
                </c:pt>
                <c:pt idx="10">
                  <c:v>3.952549984E7</c:v>
                </c:pt>
                <c:pt idx="11">
                  <c:v>3.465497319E7</c:v>
                </c:pt>
                <c:pt idx="12">
                  <c:v>3.226391694E7</c:v>
                </c:pt>
                <c:pt idx="13">
                  <c:v>2.79213538E7</c:v>
                </c:pt>
                <c:pt idx="14">
                  <c:v>1.969092129E7</c:v>
                </c:pt>
                <c:pt idx="15">
                  <c:v>1.698160628E7</c:v>
                </c:pt>
                <c:pt idx="16">
                  <c:v>1.441593127E7</c:v>
                </c:pt>
                <c:pt idx="17">
                  <c:v>8.46903126E6</c:v>
                </c:pt>
                <c:pt idx="18">
                  <c:v>8.156675E6</c:v>
                </c:pt>
                <c:pt idx="19">
                  <c:v>7.0524E6</c:v>
                </c:pt>
                <c:pt idx="20">
                  <c:v>7.05671875E6</c:v>
                </c:pt>
                <c:pt idx="21">
                  <c:v>5.117E6</c:v>
                </c:pt>
              </c:numCache>
            </c:numRef>
          </c:val>
        </c:ser>
        <c:dLbls>
          <c:showLegendKey val="0"/>
          <c:showVal val="0"/>
          <c:showCatName val="0"/>
          <c:showSerName val="0"/>
          <c:showPercent val="0"/>
          <c:showBubbleSize val="0"/>
        </c:dLbls>
        <c:gapWidth val="75"/>
        <c:overlap val="100"/>
        <c:axId val="2091155160"/>
        <c:axId val="2091158360"/>
      </c:barChart>
      <c:catAx>
        <c:axId val="2091155160"/>
        <c:scaling>
          <c:orientation val="minMax"/>
        </c:scaling>
        <c:delete val="0"/>
        <c:axPos val="b"/>
        <c:numFmt formatCode="General" sourceLinked="1"/>
        <c:majorTickMark val="none"/>
        <c:minorTickMark val="none"/>
        <c:tickLblPos val="nextTo"/>
        <c:crossAx val="2091158360"/>
        <c:crosses val="autoZero"/>
        <c:auto val="1"/>
        <c:lblAlgn val="ctr"/>
        <c:lblOffset val="100"/>
        <c:noMultiLvlLbl val="0"/>
      </c:catAx>
      <c:valAx>
        <c:axId val="2091158360"/>
        <c:scaling>
          <c:orientation val="minMax"/>
        </c:scaling>
        <c:delete val="0"/>
        <c:axPos val="l"/>
        <c:majorGridlines/>
        <c:numFmt formatCode="&quot;$&quot;#,##0" sourceLinked="1"/>
        <c:majorTickMark val="none"/>
        <c:minorTickMark val="none"/>
        <c:tickLblPos val="nextTo"/>
        <c:spPr>
          <a:ln w="9525">
            <a:noFill/>
          </a:ln>
        </c:spPr>
        <c:crossAx val="2091155160"/>
        <c:crosses val="autoZero"/>
        <c:crossBetween val="between"/>
        <c:dispUnits>
          <c:builtInUnit val="millions"/>
        </c:dispUnits>
      </c:valAx>
    </c:plotArea>
    <c:legend>
      <c:legendPos val="b"/>
      <c:legendEntry>
        <c:idx val="4"/>
        <c:delete val="1"/>
      </c:legendEntry>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67790026246719"/>
          <c:y val="0.171187269213125"/>
          <c:w val="0.857703543307087"/>
          <c:h val="0.501397195816843"/>
        </c:manualLayout>
      </c:layout>
      <c:barChart>
        <c:barDir val="col"/>
        <c:grouping val="stacked"/>
        <c:varyColors val="0"/>
        <c:ser>
          <c:idx val="0"/>
          <c:order val="0"/>
          <c:tx>
            <c:v>Debt Service</c:v>
          </c:tx>
          <c:invertIfNegative val="0"/>
          <c:cat>
            <c:numRef>
              <c:f>[1]Sheet1!$C$4:$T$4</c:f>
              <c:numCache>
                <c:formatCode>General</c:formatCode>
                <c:ptCount val="18"/>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numCache>
            </c:numRef>
          </c:cat>
          <c:val>
            <c:numRef>
              <c:f>'Debt Serv % of Gen Fund (Fig10)'!$B$3:$B$20</c:f>
              <c:numCache>
                <c:formatCode>"$"#,##0</c:formatCode>
                <c:ptCount val="18"/>
                <c:pt idx="0">
                  <c:v>6.143345884201E8</c:v>
                </c:pt>
                <c:pt idx="1">
                  <c:v>6.660194859049E8</c:v>
                </c:pt>
                <c:pt idx="2">
                  <c:v>6.895298625908E8</c:v>
                </c:pt>
                <c:pt idx="3">
                  <c:v>6.856458411606E8</c:v>
                </c:pt>
                <c:pt idx="4">
                  <c:v>6.782860492787E8</c:v>
                </c:pt>
                <c:pt idx="5">
                  <c:v>7.297771710309E8</c:v>
                </c:pt>
                <c:pt idx="6">
                  <c:v>7.569888146001E8</c:v>
                </c:pt>
                <c:pt idx="7">
                  <c:v>7.977591279929E8</c:v>
                </c:pt>
                <c:pt idx="8">
                  <c:v>8.432305773458E8</c:v>
                </c:pt>
                <c:pt idx="9">
                  <c:v>9.080863448304E8</c:v>
                </c:pt>
                <c:pt idx="10">
                  <c:v>9.57776439848E8</c:v>
                </c:pt>
                <c:pt idx="11">
                  <c:v>9.926973703808E8</c:v>
                </c:pt>
                <c:pt idx="12">
                  <c:v>1.0233039513127E9</c:v>
                </c:pt>
                <c:pt idx="13">
                  <c:v>1.0533791802982E9</c:v>
                </c:pt>
                <c:pt idx="14">
                  <c:v>1.08787704606E9</c:v>
                </c:pt>
                <c:pt idx="15">
                  <c:v>1.15446101873E9</c:v>
                </c:pt>
                <c:pt idx="16">
                  <c:v>1.1783682852E9</c:v>
                </c:pt>
                <c:pt idx="17">
                  <c:v>1.22267479077E9</c:v>
                </c:pt>
              </c:numCache>
            </c:numRef>
          </c:val>
        </c:ser>
        <c:dLbls>
          <c:showLegendKey val="0"/>
          <c:showVal val="0"/>
          <c:showCatName val="0"/>
          <c:showSerName val="0"/>
          <c:showPercent val="0"/>
          <c:showBubbleSize val="0"/>
        </c:dLbls>
        <c:gapWidth val="100"/>
        <c:overlap val="100"/>
        <c:axId val="2068067576"/>
        <c:axId val="2040134696"/>
      </c:barChart>
      <c:lineChart>
        <c:grouping val="standard"/>
        <c:varyColors val="0"/>
        <c:ser>
          <c:idx val="2"/>
          <c:order val="1"/>
          <c:tx>
            <c:v>Debt Service as % of GF-S Revenue</c:v>
          </c:tx>
          <c:spPr>
            <a:ln w="19050"/>
          </c:spPr>
          <c:marker>
            <c:symbol val="none"/>
          </c:marker>
          <c:cat>
            <c:numRef>
              <c:f>[1]Sheet1!$C$4:$T$4</c:f>
              <c:numCache>
                <c:formatCode>General</c:formatCode>
                <c:ptCount val="18"/>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numCache>
            </c:numRef>
          </c:cat>
          <c:val>
            <c:numRef>
              <c:f>'Debt Serv % of Gen Fund (Fig10)'!$F$3:$F$20</c:f>
              <c:numCache>
                <c:formatCode>0.00%</c:formatCode>
                <c:ptCount val="18"/>
                <c:pt idx="0">
                  <c:v>0.055505474197696</c:v>
                </c:pt>
                <c:pt idx="1">
                  <c:v>0.0576141423793166</c:v>
                </c:pt>
                <c:pt idx="2">
                  <c:v>0.0592787020796767</c:v>
                </c:pt>
                <c:pt idx="3">
                  <c:v>0.0584972136473509</c:v>
                </c:pt>
                <c:pt idx="4">
                  <c:v>0.0548863933709904</c:v>
                </c:pt>
                <c:pt idx="5">
                  <c:v>0.0559816792751534</c:v>
                </c:pt>
                <c:pt idx="6">
                  <c:v>0.0524484732626689</c:v>
                </c:pt>
                <c:pt idx="7">
                  <c:v>0.0507061036034386</c:v>
                </c:pt>
                <c:pt idx="8">
                  <c:v>0.0531269264960811</c:v>
                </c:pt>
                <c:pt idx="9">
                  <c:v>0.0631404773209845</c:v>
                </c:pt>
                <c:pt idx="10">
                  <c:v>0.069768097308275</c:v>
                </c:pt>
                <c:pt idx="11">
                  <c:v>0.0668078181829733</c:v>
                </c:pt>
                <c:pt idx="12">
                  <c:v>0.0677415564221303</c:v>
                </c:pt>
                <c:pt idx="13">
                  <c:v>0.065795076845609</c:v>
                </c:pt>
                <c:pt idx="14">
                  <c:v>0.0651657509320714</c:v>
                </c:pt>
                <c:pt idx="15">
                  <c:v>0.0655571276961953</c:v>
                </c:pt>
                <c:pt idx="16">
                  <c:v>0.0632613026896441</c:v>
                </c:pt>
                <c:pt idx="17">
                  <c:v>0.063390439173061</c:v>
                </c:pt>
              </c:numCache>
            </c:numRef>
          </c:val>
          <c:smooth val="0"/>
        </c:ser>
        <c:dLbls>
          <c:showLegendKey val="0"/>
          <c:showVal val="0"/>
          <c:showCatName val="0"/>
          <c:showSerName val="0"/>
          <c:showPercent val="0"/>
          <c:showBubbleSize val="0"/>
        </c:dLbls>
        <c:marker val="1"/>
        <c:smooth val="0"/>
        <c:axId val="2070451944"/>
        <c:axId val="2066894856"/>
      </c:lineChart>
      <c:catAx>
        <c:axId val="2068067576"/>
        <c:scaling>
          <c:orientation val="minMax"/>
        </c:scaling>
        <c:delete val="0"/>
        <c:axPos val="b"/>
        <c:numFmt formatCode="General" sourceLinked="1"/>
        <c:majorTickMark val="none"/>
        <c:minorTickMark val="none"/>
        <c:tickLblPos val="nextTo"/>
        <c:txPr>
          <a:bodyPr rot="-2040000" vert="horz"/>
          <a:lstStyle/>
          <a:p>
            <a:pPr>
              <a:defRPr sz="900"/>
            </a:pPr>
            <a:endParaRPr lang="zh-CN"/>
          </a:p>
        </c:txPr>
        <c:crossAx val="2040134696"/>
        <c:crosses val="autoZero"/>
        <c:auto val="1"/>
        <c:lblAlgn val="ctr"/>
        <c:lblOffset val="100"/>
        <c:noMultiLvlLbl val="0"/>
      </c:catAx>
      <c:valAx>
        <c:axId val="2040134696"/>
        <c:scaling>
          <c:orientation val="minMax"/>
        </c:scaling>
        <c:delete val="0"/>
        <c:axPos val="l"/>
        <c:majorGridlines/>
        <c:numFmt formatCode="\$#,##0" sourceLinked="0"/>
        <c:majorTickMark val="out"/>
        <c:minorTickMark val="none"/>
        <c:tickLblPos val="nextTo"/>
        <c:txPr>
          <a:bodyPr rot="0" vert="horz"/>
          <a:lstStyle/>
          <a:p>
            <a:pPr>
              <a:defRPr sz="900"/>
            </a:pPr>
            <a:endParaRPr lang="zh-CN"/>
          </a:p>
        </c:txPr>
        <c:crossAx val="2068067576"/>
        <c:crosses val="autoZero"/>
        <c:crossBetween val="between"/>
        <c:dispUnits>
          <c:builtInUnit val="millions"/>
        </c:dispUnits>
      </c:valAx>
      <c:catAx>
        <c:axId val="2070451944"/>
        <c:scaling>
          <c:orientation val="minMax"/>
        </c:scaling>
        <c:delete val="1"/>
        <c:axPos val="b"/>
        <c:numFmt formatCode="General" sourceLinked="1"/>
        <c:majorTickMark val="out"/>
        <c:minorTickMark val="none"/>
        <c:tickLblPos val="none"/>
        <c:crossAx val="2066894856"/>
        <c:crosses val="autoZero"/>
        <c:auto val="1"/>
        <c:lblAlgn val="ctr"/>
        <c:lblOffset val="100"/>
        <c:noMultiLvlLbl val="0"/>
      </c:catAx>
      <c:valAx>
        <c:axId val="2066894856"/>
        <c:scaling>
          <c:orientation val="minMax"/>
          <c:max val="0.12"/>
        </c:scaling>
        <c:delete val="0"/>
        <c:axPos val="r"/>
        <c:numFmt formatCode="0%" sourceLinked="0"/>
        <c:majorTickMark val="out"/>
        <c:minorTickMark val="none"/>
        <c:tickLblPos val="nextTo"/>
        <c:txPr>
          <a:bodyPr rot="0" vert="horz"/>
          <a:lstStyle/>
          <a:p>
            <a:pPr>
              <a:defRPr/>
            </a:pPr>
            <a:endParaRPr lang="zh-CN"/>
          </a:p>
        </c:txPr>
        <c:crossAx val="2070451944"/>
        <c:crosses val="max"/>
        <c:crossBetween val="between"/>
      </c:valAx>
    </c:plotArea>
    <c:legend>
      <c:legendPos val="r"/>
      <c:legendEntry>
        <c:idx val="0"/>
        <c:txPr>
          <a:bodyPr/>
          <a:lstStyle/>
          <a:p>
            <a:pPr>
              <a:defRPr sz="900"/>
            </a:pPr>
            <a:endParaRPr lang="zh-CN"/>
          </a:p>
        </c:txPr>
      </c:legendEntry>
      <c:legendEntry>
        <c:idx val="1"/>
        <c:txPr>
          <a:bodyPr/>
          <a:lstStyle/>
          <a:p>
            <a:pPr>
              <a:defRPr sz="900"/>
            </a:pPr>
            <a:endParaRPr lang="zh-CN"/>
          </a:p>
        </c:txPr>
      </c:legendEntry>
      <c:layout>
        <c:manualLayout>
          <c:xMode val="edge"/>
          <c:yMode val="edge"/>
          <c:x val="0.210071209453249"/>
          <c:y val="0.775966301215073"/>
          <c:w val="0.61119800953151"/>
          <c:h val="0.0687678345383939"/>
        </c:manualLayout>
      </c:layout>
      <c:overlay val="0"/>
      <c:txPr>
        <a:bodyPr/>
        <a:lstStyle/>
        <a:p>
          <a:pPr>
            <a:defRPr sz="900"/>
          </a:pPr>
          <a:endParaRPr lang="zh-CN"/>
        </a:p>
      </c:txPr>
    </c:legend>
    <c:plotVisOnly val="1"/>
    <c:dispBlanksAs val="gap"/>
    <c:showDLblsOverMax val="0"/>
  </c:chart>
  <c:spPr>
    <a:solidFill>
      <a:schemeClr val="bg1"/>
    </a:solidFill>
    <a:ln>
      <a:solidFill>
        <a:sysClr val="window" lastClr="FFFFFF"/>
      </a:solidFill>
    </a:ln>
  </c:spPr>
  <c:txPr>
    <a:bodyPr/>
    <a:lstStyle/>
    <a:p>
      <a:pPr>
        <a:defRPr>
          <a:latin typeface="Times New Roman" pitchFamily="18" charset="0"/>
          <a:cs typeface="Times New Roman" pitchFamily="18" charset="0"/>
        </a:defRPr>
      </a:pPr>
      <a:endParaRPr lang="zh-CN"/>
    </a:p>
  </c:txPr>
  <c:printSettings>
    <c:headerFooter/>
    <c:pageMargins b="0.750000000000001" l="0.700000000000001" r="0.700000000000001" t="0.750000000000001"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90282184876144"/>
          <c:y val="0.106748695725074"/>
          <c:w val="0.880937146603925"/>
          <c:h val="0.563978067000687"/>
        </c:manualLayout>
      </c:layout>
      <c:barChart>
        <c:barDir val="col"/>
        <c:grouping val="stacked"/>
        <c:varyColors val="0"/>
        <c:ser>
          <c:idx val="0"/>
          <c:order val="0"/>
          <c:tx>
            <c:v>MVFT Revenue</c:v>
          </c:tx>
          <c:spPr>
            <a:solidFill>
              <a:srgbClr val="9BBB59">
                <a:alpha val="75000"/>
              </a:srgbClr>
            </a:solidFill>
          </c:spPr>
          <c:invertIfNegative val="0"/>
          <c:cat>
            <c:numRef>
              <c:f>[2]Sheet1!$K$1:$AL$1</c:f>
              <c:numCache>
                <c:formatCode>General</c:formatCode>
                <c:ptCount val="28"/>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pt idx="21">
                  <c:v>2021.0</c:v>
                </c:pt>
                <c:pt idx="22">
                  <c:v>2022.0</c:v>
                </c:pt>
                <c:pt idx="23">
                  <c:v>2023.0</c:v>
                </c:pt>
                <c:pt idx="24">
                  <c:v>2024.0</c:v>
                </c:pt>
                <c:pt idx="25">
                  <c:v>2025.0</c:v>
                </c:pt>
                <c:pt idx="26">
                  <c:v>2026.0</c:v>
                </c:pt>
                <c:pt idx="27">
                  <c:v>2027.0</c:v>
                </c:pt>
              </c:numCache>
            </c:numRef>
          </c:cat>
          <c:val>
            <c:numRef>
              <c:f>'Coverage Rev MVFT Debt (Fig 15)'!$K$5:$AL$5</c:f>
              <c:numCache>
                <c:formatCode>_(* #,##0_);_(* \(#,##0\);_(* "-"??_);_(@_)</c:formatCode>
                <c:ptCount val="28"/>
                <c:pt idx="0">
                  <c:v>7.2530837183E8</c:v>
                </c:pt>
                <c:pt idx="1">
                  <c:v>7.2715463169E8</c:v>
                </c:pt>
                <c:pt idx="2">
                  <c:v>7.2554263478E8</c:v>
                </c:pt>
                <c:pt idx="3">
                  <c:v>7.38618655E8</c:v>
                </c:pt>
                <c:pt idx="4">
                  <c:v>8.8823758901E8</c:v>
                </c:pt>
                <c:pt idx="5">
                  <c:v>9.15E8</c:v>
                </c:pt>
                <c:pt idx="6">
                  <c:v>1.012E9</c:v>
                </c:pt>
                <c:pt idx="7">
                  <c:v>1.117E9</c:v>
                </c:pt>
                <c:pt idx="8">
                  <c:v>1.171E9</c:v>
                </c:pt>
                <c:pt idx="9">
                  <c:v>1.168E9</c:v>
                </c:pt>
                <c:pt idx="10">
                  <c:v>1.176915086E9</c:v>
                </c:pt>
                <c:pt idx="11">
                  <c:v>1.193057347E9</c:v>
                </c:pt>
                <c:pt idx="12">
                  <c:v>1.160554464E9</c:v>
                </c:pt>
                <c:pt idx="13">
                  <c:v>1.180451565E9</c:v>
                </c:pt>
                <c:pt idx="14">
                  <c:v>1.19534074E9</c:v>
                </c:pt>
                <c:pt idx="15">
                  <c:v>1.215737429E9</c:v>
                </c:pt>
                <c:pt idx="16">
                  <c:v>1.4203146E9</c:v>
                </c:pt>
                <c:pt idx="17">
                  <c:v>1.6296888E9</c:v>
                </c:pt>
                <c:pt idx="18">
                  <c:v>1.6603096E9</c:v>
                </c:pt>
                <c:pt idx="19">
                  <c:v>1.6703981E9</c:v>
                </c:pt>
                <c:pt idx="20">
                  <c:v>1.6773574E9</c:v>
                </c:pt>
                <c:pt idx="21">
                  <c:v>1.683667E9</c:v>
                </c:pt>
                <c:pt idx="22">
                  <c:v>1.688022E9</c:v>
                </c:pt>
                <c:pt idx="23">
                  <c:v>1.6899921E9</c:v>
                </c:pt>
                <c:pt idx="24">
                  <c:v>1.6920753E9</c:v>
                </c:pt>
                <c:pt idx="25">
                  <c:v>1.6941575E9</c:v>
                </c:pt>
                <c:pt idx="26">
                  <c:v>1.6965761E9</c:v>
                </c:pt>
                <c:pt idx="27">
                  <c:v>1.6993981E9</c:v>
                </c:pt>
              </c:numCache>
            </c:numRef>
          </c:val>
        </c:ser>
        <c:ser>
          <c:idx val="5"/>
          <c:order val="1"/>
          <c:tx>
            <c:strRef>
              <c:f>'Coverage Rev MVFT Debt (Fig 15)'!$A$15</c:f>
              <c:strCache>
                <c:ptCount val="1"/>
                <c:pt idx="0">
                  <c:v>Estimates of Vehicle Related License Fees to be Pledged</c:v>
                </c:pt>
              </c:strCache>
            </c:strRef>
          </c:tx>
          <c:spPr>
            <a:solidFill>
              <a:srgbClr val="009900">
                <a:alpha val="74902"/>
              </a:srgbClr>
            </a:solidFill>
          </c:spPr>
          <c:invertIfNegative val="0"/>
          <c:cat>
            <c:numRef>
              <c:f>[2]Sheet1!$K$1:$AL$1</c:f>
              <c:numCache>
                <c:formatCode>General</c:formatCode>
                <c:ptCount val="28"/>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pt idx="21">
                  <c:v>2021.0</c:v>
                </c:pt>
                <c:pt idx="22">
                  <c:v>2022.0</c:v>
                </c:pt>
                <c:pt idx="23">
                  <c:v>2023.0</c:v>
                </c:pt>
                <c:pt idx="24">
                  <c:v>2024.0</c:v>
                </c:pt>
                <c:pt idx="25">
                  <c:v>2025.0</c:v>
                </c:pt>
                <c:pt idx="26">
                  <c:v>2026.0</c:v>
                </c:pt>
                <c:pt idx="27">
                  <c:v>2027.0</c:v>
                </c:pt>
              </c:numCache>
            </c:numRef>
          </c:cat>
          <c:val>
            <c:numRef>
              <c:f>'Coverage Rev MVFT Debt (Fig 15)'!$K$15:$AL$15</c:f>
              <c:numCache>
                <c:formatCode>_(* #,##0_);_(* \(#,##0\);_(* "-"??_);_(@_)</c:formatCode>
                <c:ptCount val="2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4.851684E8</c:v>
                </c:pt>
                <c:pt idx="20">
                  <c:v>4.66798745744055E8</c:v>
                </c:pt>
                <c:pt idx="21">
                  <c:v>4.70561426889321E8</c:v>
                </c:pt>
                <c:pt idx="22">
                  <c:v>5.03001046938304E8</c:v>
                </c:pt>
                <c:pt idx="23">
                  <c:v>5.06097606938304E8</c:v>
                </c:pt>
                <c:pt idx="24">
                  <c:v>5.09390638137746E8</c:v>
                </c:pt>
                <c:pt idx="25">
                  <c:v>5.13119069953929E8</c:v>
                </c:pt>
                <c:pt idx="26">
                  <c:v>5.17073136321E8</c:v>
                </c:pt>
                <c:pt idx="27">
                  <c:v>5.21562846251E8</c:v>
                </c:pt>
              </c:numCache>
            </c:numRef>
          </c:val>
        </c:ser>
        <c:dLbls>
          <c:showLegendKey val="0"/>
          <c:showVal val="0"/>
          <c:showCatName val="0"/>
          <c:showSerName val="0"/>
          <c:showPercent val="0"/>
          <c:showBubbleSize val="0"/>
        </c:dLbls>
        <c:gapWidth val="100"/>
        <c:overlap val="100"/>
        <c:axId val="2068715912"/>
        <c:axId val="2068719192"/>
      </c:barChart>
      <c:lineChart>
        <c:grouping val="standard"/>
        <c:varyColors val="0"/>
        <c:ser>
          <c:idx val="2"/>
          <c:order val="2"/>
          <c:tx>
            <c:v>Coverage</c:v>
          </c:tx>
          <c:spPr>
            <a:ln w="19050">
              <a:solidFill>
                <a:schemeClr val="tx2">
                  <a:lumMod val="75000"/>
                </a:schemeClr>
              </a:solidFill>
            </a:ln>
          </c:spPr>
          <c:marker>
            <c:symbol val="none"/>
          </c:marker>
          <c:cat>
            <c:numRef>
              <c:f>[2]Sheet1!$K$1:$AL$1</c:f>
              <c:numCache>
                <c:formatCode>General</c:formatCode>
                <c:ptCount val="28"/>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pt idx="21">
                  <c:v>2021.0</c:v>
                </c:pt>
                <c:pt idx="22">
                  <c:v>2022.0</c:v>
                </c:pt>
                <c:pt idx="23">
                  <c:v>2023.0</c:v>
                </c:pt>
                <c:pt idx="24">
                  <c:v>2024.0</c:v>
                </c:pt>
                <c:pt idx="25">
                  <c:v>2025.0</c:v>
                </c:pt>
                <c:pt idx="26">
                  <c:v>2026.0</c:v>
                </c:pt>
                <c:pt idx="27">
                  <c:v>2027.0</c:v>
                </c:pt>
              </c:numCache>
            </c:numRef>
          </c:cat>
          <c:val>
            <c:numRef>
              <c:f>('Coverage Rev MVFT Debt (Fig 15)'!$K$30:$AC$30,'Coverage Rev MVFT Debt (Fig 15)'!$AD$29:$AL$29)</c:f>
              <c:numCache>
                <c:formatCode>_(* #,##0.00_);_(* \(#,##0.00\);_(* "-"??_);_(@_)</c:formatCode>
                <c:ptCount val="28"/>
                <c:pt idx="0">
                  <c:v>5.951207792940066</c:v>
                </c:pt>
                <c:pt idx="1">
                  <c:v>5.902522278716774</c:v>
                </c:pt>
                <c:pt idx="2">
                  <c:v>5.317569167356951</c:v>
                </c:pt>
                <c:pt idx="3">
                  <c:v>4.90536326298824</c:v>
                </c:pt>
                <c:pt idx="4">
                  <c:v>5.943878635658812</c:v>
                </c:pt>
                <c:pt idx="5">
                  <c:v>5.489358526188154</c:v>
                </c:pt>
                <c:pt idx="6">
                  <c:v>5.534926190435682</c:v>
                </c:pt>
                <c:pt idx="7">
                  <c:v>5.179847122218334</c:v>
                </c:pt>
                <c:pt idx="8">
                  <c:v>4.487212431698913</c:v>
                </c:pt>
                <c:pt idx="9">
                  <c:v>3.664988395985754</c:v>
                </c:pt>
                <c:pt idx="10">
                  <c:v>3.323967270171023</c:v>
                </c:pt>
                <c:pt idx="11">
                  <c:v>2.829657114355319</c:v>
                </c:pt>
                <c:pt idx="12">
                  <c:v>2.532872090568492</c:v>
                </c:pt>
                <c:pt idx="13">
                  <c:v>2.400380398661472</c:v>
                </c:pt>
                <c:pt idx="14">
                  <c:v>2.09618907598637</c:v>
                </c:pt>
                <c:pt idx="15">
                  <c:v>2.03653798269327</c:v>
                </c:pt>
                <c:pt idx="16">
                  <c:v>2.288880386619807</c:v>
                </c:pt>
                <c:pt idx="17">
                  <c:v>2.461163433704453</c:v>
                </c:pt>
                <c:pt idx="18">
                  <c:v>2.427588615116347</c:v>
                </c:pt>
              </c:numCache>
            </c:numRef>
          </c:val>
          <c:smooth val="0"/>
        </c:ser>
        <c:ser>
          <c:idx val="4"/>
          <c:order val="3"/>
          <c:tx>
            <c:v>Coverage w/ Estimates of Vehicle Related License Fees</c:v>
          </c:tx>
          <c:spPr>
            <a:ln w="19050">
              <a:solidFill>
                <a:schemeClr val="tx2">
                  <a:lumMod val="75000"/>
                </a:schemeClr>
              </a:solidFill>
              <a:prstDash val="dash"/>
            </a:ln>
          </c:spPr>
          <c:marker>
            <c:symbol val="none"/>
          </c:marker>
          <c:cat>
            <c:numRef>
              <c:f>[2]Sheet1!$K$1:$AL$1</c:f>
              <c:numCache>
                <c:formatCode>General</c:formatCode>
                <c:ptCount val="28"/>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pt idx="21">
                  <c:v>2021.0</c:v>
                </c:pt>
                <c:pt idx="22">
                  <c:v>2022.0</c:v>
                </c:pt>
                <c:pt idx="23">
                  <c:v>2023.0</c:v>
                </c:pt>
                <c:pt idx="24">
                  <c:v>2024.0</c:v>
                </c:pt>
                <c:pt idx="25">
                  <c:v>2025.0</c:v>
                </c:pt>
                <c:pt idx="26">
                  <c:v>2026.0</c:v>
                </c:pt>
                <c:pt idx="27">
                  <c:v>2027.0</c:v>
                </c:pt>
              </c:numCache>
            </c:numRef>
          </c:cat>
          <c:val>
            <c:numRef>
              <c:f>('Coverage Rev MVFT Debt (Fig 15)'!$K$29:$AC$29,'Coverage Rev MVFT Debt (Fig 15)'!$AD$32:$AL$32)</c:f>
              <c:numCache>
                <c:formatCode>_(* #,##0.00_);_(* \(#,##0.00\);_(* "-"??_);_(@_)</c:formatCode>
                <c:ptCount val="28"/>
                <c:pt idx="19">
                  <c:v>3.003671308390241</c:v>
                </c:pt>
                <c:pt idx="20">
                  <c:v>2.860086565958023</c:v>
                </c:pt>
                <c:pt idx="21">
                  <c:v>2.735249029606996</c:v>
                </c:pt>
                <c:pt idx="22">
                  <c:v>2.622742319513113</c:v>
                </c:pt>
                <c:pt idx="23">
                  <c:v>2.526063542348031</c:v>
                </c:pt>
                <c:pt idx="24">
                  <c:v>2.41466789476963</c:v>
                </c:pt>
                <c:pt idx="25">
                  <c:v>2.313105953269892</c:v>
                </c:pt>
                <c:pt idx="26">
                  <c:v>2.223335088270335</c:v>
                </c:pt>
                <c:pt idx="27">
                  <c:v>2.164845357345046</c:v>
                </c:pt>
              </c:numCache>
            </c:numRef>
          </c:val>
          <c:smooth val="0"/>
        </c:ser>
        <c:dLbls>
          <c:showLegendKey val="0"/>
          <c:showVal val="0"/>
          <c:showCatName val="0"/>
          <c:showSerName val="0"/>
          <c:showPercent val="0"/>
          <c:showBubbleSize val="0"/>
        </c:dLbls>
        <c:marker val="1"/>
        <c:smooth val="0"/>
        <c:axId val="2068466536"/>
        <c:axId val="2068469592"/>
      </c:lineChart>
      <c:catAx>
        <c:axId val="2068715912"/>
        <c:scaling>
          <c:orientation val="minMax"/>
        </c:scaling>
        <c:delete val="0"/>
        <c:axPos val="b"/>
        <c:numFmt formatCode="General" sourceLinked="1"/>
        <c:majorTickMark val="none"/>
        <c:minorTickMark val="none"/>
        <c:tickLblPos val="nextTo"/>
        <c:txPr>
          <a:bodyPr rot="-2040000" vert="horz"/>
          <a:lstStyle/>
          <a:p>
            <a:pPr>
              <a:defRPr sz="900"/>
            </a:pPr>
            <a:endParaRPr lang="zh-CN"/>
          </a:p>
        </c:txPr>
        <c:crossAx val="2068719192"/>
        <c:crosses val="autoZero"/>
        <c:auto val="1"/>
        <c:lblAlgn val="ctr"/>
        <c:lblOffset val="100"/>
        <c:noMultiLvlLbl val="0"/>
      </c:catAx>
      <c:valAx>
        <c:axId val="2068719192"/>
        <c:scaling>
          <c:orientation val="minMax"/>
        </c:scaling>
        <c:delete val="0"/>
        <c:axPos val="l"/>
        <c:majorGridlines/>
        <c:numFmt formatCode="\$#,##0" sourceLinked="0"/>
        <c:majorTickMark val="none"/>
        <c:minorTickMark val="none"/>
        <c:tickLblPos val="nextTo"/>
        <c:txPr>
          <a:bodyPr rot="0" vert="horz"/>
          <a:lstStyle/>
          <a:p>
            <a:pPr>
              <a:defRPr sz="900"/>
            </a:pPr>
            <a:endParaRPr lang="zh-CN"/>
          </a:p>
        </c:txPr>
        <c:crossAx val="2068715912"/>
        <c:crosses val="autoZero"/>
        <c:crossBetween val="between"/>
        <c:dispUnits>
          <c:builtInUnit val="millions"/>
        </c:dispUnits>
      </c:valAx>
      <c:catAx>
        <c:axId val="2068466536"/>
        <c:scaling>
          <c:orientation val="minMax"/>
        </c:scaling>
        <c:delete val="1"/>
        <c:axPos val="b"/>
        <c:numFmt formatCode="General" sourceLinked="1"/>
        <c:majorTickMark val="out"/>
        <c:minorTickMark val="none"/>
        <c:tickLblPos val="none"/>
        <c:crossAx val="2068469592"/>
        <c:crosses val="autoZero"/>
        <c:auto val="1"/>
        <c:lblAlgn val="ctr"/>
        <c:lblOffset val="100"/>
        <c:noMultiLvlLbl val="0"/>
      </c:catAx>
      <c:valAx>
        <c:axId val="2068469592"/>
        <c:scaling>
          <c:orientation val="minMax"/>
        </c:scaling>
        <c:delete val="0"/>
        <c:axPos val="r"/>
        <c:numFmt formatCode="_(* #,##0.00_);_(* \(#,##0.00\);_(* &quot;-&quot;??_);_(@_)" sourceLinked="1"/>
        <c:majorTickMark val="out"/>
        <c:minorTickMark val="none"/>
        <c:tickLblPos val="nextTo"/>
        <c:txPr>
          <a:bodyPr/>
          <a:lstStyle/>
          <a:p>
            <a:pPr>
              <a:defRPr sz="900"/>
            </a:pPr>
            <a:endParaRPr lang="zh-CN"/>
          </a:p>
        </c:txPr>
        <c:crossAx val="2068466536"/>
        <c:crosses val="max"/>
        <c:crossBetween val="between"/>
      </c:valAx>
    </c:plotArea>
    <c:legend>
      <c:legendPos val="b"/>
      <c:layout>
        <c:manualLayout>
          <c:xMode val="edge"/>
          <c:yMode val="edge"/>
          <c:x val="0.0"/>
          <c:y val="0.76699269208996"/>
          <c:w val="1.0"/>
          <c:h val="0.11506304359014"/>
        </c:manualLayout>
      </c:layout>
      <c:overlay val="1"/>
      <c:txPr>
        <a:bodyPr/>
        <a:lstStyle/>
        <a:p>
          <a:pPr>
            <a:defRPr sz="800"/>
          </a:pPr>
          <a:endParaRPr lang="zh-CN"/>
        </a:p>
      </c:txPr>
    </c:legend>
    <c:plotVisOnly val="1"/>
    <c:dispBlanksAs val="gap"/>
    <c:showDLblsOverMax val="0"/>
  </c:chart>
  <c:spPr>
    <a:ln>
      <a:solidFill>
        <a:schemeClr val="bg1"/>
      </a:solidFill>
    </a:ln>
  </c:spPr>
  <c:txPr>
    <a:bodyPr/>
    <a:lstStyle/>
    <a:p>
      <a:pPr>
        <a:defRPr>
          <a:latin typeface="Times New Roman" pitchFamily="18" charset="0"/>
          <a:cs typeface="Times New Roman" pitchFamily="18" charset="0"/>
        </a:defRPr>
      </a:pPr>
      <a:endParaRPr lang="zh-CN"/>
    </a:p>
  </c:txPr>
  <c:printSettings>
    <c:headerFooter/>
    <c:pageMargins b="0.750000000000002" l="0.700000000000001" r="0.700000000000001"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754592</xdr:colOff>
      <xdr:row>21</xdr:row>
      <xdr:rowOff>31750</xdr:rowOff>
    </xdr:from>
    <xdr:to>
      <xdr:col>7</xdr:col>
      <xdr:colOff>359834</xdr:colOff>
      <xdr:row>33</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222250</xdr:colOff>
      <xdr:row>2</xdr:row>
      <xdr:rowOff>21167</xdr:rowOff>
    </xdr:from>
    <xdr:to>
      <xdr:col>17</xdr:col>
      <xdr:colOff>370417</xdr:colOff>
      <xdr:row>11</xdr:row>
      <xdr:rowOff>31750</xdr:rowOff>
    </xdr:to>
    <xdr:sp macro="" textlink="">
      <xdr:nvSpPr>
        <xdr:cNvPr id="3" name="TextBox 2"/>
        <xdr:cNvSpPr txBox="1"/>
      </xdr:nvSpPr>
      <xdr:spPr>
        <a:xfrm>
          <a:off x="9577917" y="41275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a:t>
          </a:r>
          <a:r>
            <a:rPr lang="en-US" sz="1100" baseline="0"/>
            <a:t> are many different series of bonds which were issued in the past and represented by each of these outstanding amounts.</a:t>
          </a:r>
        </a:p>
        <a:p>
          <a:endParaRPr lang="en-US" sz="1100" baseline="0"/>
        </a:p>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238124</xdr:colOff>
      <xdr:row>19</xdr:row>
      <xdr:rowOff>123825</xdr:rowOff>
    </xdr:from>
    <xdr:to>
      <xdr:col>6</xdr:col>
      <xdr:colOff>142875</xdr:colOff>
      <xdr:row>32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xdr:row>
      <xdr:rowOff>76200</xdr:rowOff>
    </xdr:from>
    <xdr:to>
      <xdr:col>15</xdr:col>
      <xdr:colOff>372533</xdr:colOff>
      <xdr:row>11</xdr:row>
      <xdr:rowOff>86783</xdr:rowOff>
    </xdr:to>
    <xdr:sp macro="" textlink="">
      <xdr:nvSpPr>
        <xdr:cNvPr id="3" name="TextBox 2"/>
        <xdr:cNvSpPr txBox="1"/>
      </xdr:nvSpPr>
      <xdr:spPr>
        <a:xfrm>
          <a:off x="7181850" y="45720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384174</xdr:colOff>
      <xdr:row>2</xdr:row>
      <xdr:rowOff>40217</xdr:rowOff>
    </xdr:from>
    <xdr:to>
      <xdr:col>18</xdr:col>
      <xdr:colOff>117474</xdr:colOff>
      <xdr:row>16</xdr:row>
      <xdr:rowOff>116417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402168</xdr:colOff>
      <xdr:row>18</xdr:row>
      <xdr:rowOff>21167</xdr:rowOff>
    </xdr:from>
    <xdr:to>
      <xdr:col>18</xdr:col>
      <xdr:colOff>135468</xdr:colOff>
      <xdr:row>19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402168</xdr:colOff>
      <xdr:row>2</xdr:row>
      <xdr:rowOff>21167</xdr:rowOff>
    </xdr:from>
    <xdr:to>
      <xdr:col>18</xdr:col>
      <xdr:colOff>135468</xdr:colOff>
      <xdr:row>16</xdr:row>
      <xdr:rowOff>97367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1304925</xdr:colOff>
      <xdr:row>21</xdr:row>
      <xdr:rowOff>142875</xdr:rowOff>
    </xdr:from>
    <xdr:to>
      <xdr:col>4</xdr:col>
      <xdr:colOff>2419350</xdr:colOff>
      <xdr:row>38</xdr:row>
      <xdr:rowOff>152400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20</xdr:row>
      <xdr:rowOff>171450</xdr:rowOff>
    </xdr:from>
    <xdr:to>
      <xdr:col>11</xdr:col>
      <xdr:colOff>143933</xdr:colOff>
      <xdr:row>34</xdr:row>
      <xdr:rowOff>161925</xdr:rowOff>
    </xdr:to>
    <xdr:sp macro="" textlink="">
      <xdr:nvSpPr>
        <xdr:cNvPr id="3" name="TextBox 2"/>
        <xdr:cNvSpPr txBox="1"/>
      </xdr:nvSpPr>
      <xdr:spPr>
        <a:xfrm>
          <a:off x="8515350" y="3981450"/>
          <a:ext cx="5058833" cy="2657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purpose of this chart is to give viewers and understanding of the porportion of general fund-state revenue which is allocated toward VP GO debt service.</a:t>
          </a:r>
        </a:p>
        <a:p>
          <a:endParaRPr lang="en-US" sz="1100" baseline="0"/>
        </a:p>
        <a:p>
          <a:r>
            <a:rPr lang="en-US" sz="1100" baseline="0"/>
            <a:t>With a chart like this, we wonder if this is the most effective way to communicate the information and/or if there are more innovative ways to tell the story.</a:t>
          </a:r>
        </a:p>
        <a:p>
          <a:endParaRPr lang="en-US" sz="1100" baseline="0"/>
        </a:p>
        <a:p>
          <a:endParaRPr lang="en-US" sz="1100" baseline="0"/>
        </a:p>
        <a:p>
          <a:endParaRPr lang="en-US"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0.00025</cdr:x>
      <cdr:y>0.1337</cdr:y>
    </cdr:from>
    <cdr:to>
      <cdr:x>0.12355</cdr:x>
      <cdr:y>0.19062</cdr:y>
    </cdr:to>
    <cdr:sp macro="" textlink="">
      <cdr:nvSpPr>
        <cdr:cNvPr id="4" name="TextBox 1"/>
        <cdr:cNvSpPr txBox="1"/>
      </cdr:nvSpPr>
      <cdr:spPr>
        <a:xfrm xmlns:a="http://schemas.openxmlformats.org/drawingml/2006/main">
          <a:off x="-10632" y="368144"/>
          <a:ext cx="657849" cy="15285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0.93967</cdr:y>
    </cdr:from>
    <cdr:to>
      <cdr:x>0</cdr:x>
      <cdr:y>0.94161</cdr:y>
    </cdr:to>
    <cdr:sp macro="" textlink="">
      <cdr:nvSpPr>
        <cdr:cNvPr id="5" name="TextBox 1"/>
        <cdr:cNvSpPr txBox="1"/>
      </cdr:nvSpPr>
      <cdr:spPr>
        <a:xfrm xmlns:a="http://schemas.openxmlformats.org/drawingml/2006/main">
          <a:off x="0" y="2495550"/>
          <a:ext cx="5172074" cy="247650"/>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                                                                          Source: Office of Financial Management, Office of the State Treasurer</a:t>
          </a:r>
        </a:p>
      </cdr:txBody>
    </cdr:sp>
  </cdr:relSizeAnchor>
  <cdr:relSizeAnchor xmlns:cdr="http://schemas.openxmlformats.org/drawingml/2006/chartDrawing">
    <cdr:from>
      <cdr:x>0</cdr:x>
      <cdr:y>0</cdr:y>
    </cdr:from>
    <cdr:to>
      <cdr:x>1</cdr:x>
      <cdr:y>0.13754</cdr:y>
    </cdr:to>
    <cdr:sp macro="" textlink="">
      <cdr:nvSpPr>
        <cdr:cNvPr id="6" name="TextBox 5"/>
        <cdr:cNvSpPr txBox="1"/>
      </cdr:nvSpPr>
      <cdr:spPr>
        <a:xfrm xmlns:a="http://schemas.openxmlformats.org/drawingml/2006/main">
          <a:off x="0" y="0"/>
          <a:ext cx="6124575"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VP GO Debt Service: FY 2000-</a:t>
          </a:r>
          <a:r>
            <a:rPr lang="en-US" sz="1050" b="1" baseline="0">
              <a:latin typeface="Book Antiqua" pitchFamily="18" charset="0"/>
            </a:rPr>
            <a:t>2016* ($ millions)</a:t>
          </a:r>
        </a:p>
        <a:p xmlns:a="http://schemas.openxmlformats.org/drawingml/2006/main">
          <a:pPr algn="ctr"/>
          <a:r>
            <a:rPr lang="en-US" sz="1050" b="1" baseline="0">
              <a:latin typeface="Book Antiqua" pitchFamily="18" charset="0"/>
            </a:rPr>
            <a:t>Totals as Percent of General Fund-State Revenues**</a:t>
          </a:r>
          <a:endParaRPr lang="en-US" sz="1050" b="1">
            <a:latin typeface="Book Antiqua" pitchFamily="18" charset="0"/>
          </a:endParaRPr>
        </a:p>
      </cdr:txBody>
    </cdr:sp>
  </cdr:relSizeAnchor>
  <cdr:relSizeAnchor xmlns:cdr="http://schemas.openxmlformats.org/drawingml/2006/chartDrawing">
    <cdr:from>
      <cdr:x>0</cdr:x>
      <cdr:y>0.85694</cdr:y>
    </cdr:from>
    <cdr:to>
      <cdr:x>0.97662</cdr:x>
      <cdr:y>0.99951</cdr:y>
    </cdr:to>
    <cdr:sp macro="" textlink="">
      <cdr:nvSpPr>
        <cdr:cNvPr id="7" name="TextBox 6"/>
        <cdr:cNvSpPr txBox="1"/>
      </cdr:nvSpPr>
      <cdr:spPr>
        <a:xfrm xmlns:a="http://schemas.openxmlformats.org/drawingml/2006/main">
          <a:off x="0" y="3133724"/>
          <a:ext cx="6762750" cy="542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*FY 2016 estimate.</a:t>
          </a:r>
          <a:r>
            <a:rPr lang="en-US" sz="800" baseline="0">
              <a:latin typeface="Times New Roman" pitchFamily="18" charset="0"/>
              <a:cs typeface="Times New Roman" pitchFamily="18" charset="0"/>
            </a:rPr>
            <a:t> **</a:t>
          </a:r>
          <a:r>
            <a:rPr lang="en-US" sz="800">
              <a:latin typeface="Times New Roman" pitchFamily="18" charset="0"/>
              <a:ea typeface="+mn-ea"/>
              <a:cs typeface="Times New Roman" pitchFamily="18" charset="0"/>
            </a:rPr>
            <a:t>General fund revenues referred to in this report are general fund–state revenues plus revenues deposited to the Education Legacy Trust and Opportunity Pathways accounts which are used for K-12 and higher education purposes. Historical data and forecasts are reported on a cash basis by the Economic and Revenue Forecast Council.</a:t>
          </a:r>
          <a:endParaRPr lang="en-US" sz="800">
            <a:latin typeface="Times New Roman" pitchFamily="18" charset="0"/>
            <a:cs typeface="Times New Roman" pitchFamily="18" charset="0"/>
          </a:endParaRPr>
        </a:p>
      </cdr:txBody>
    </cdr:sp>
  </cdr:relSizeAnchor>
  <cdr:relSizeAnchor xmlns:cdr="http://schemas.openxmlformats.org/drawingml/2006/chartDrawing">
    <cdr:from>
      <cdr:x>0.29393</cdr:x>
      <cdr:y>0.93866</cdr:y>
    </cdr:from>
    <cdr:to>
      <cdr:x>1</cdr:x>
      <cdr:y>0.99116</cdr:y>
    </cdr:to>
    <cdr:sp macro="" textlink="">
      <cdr:nvSpPr>
        <cdr:cNvPr id="8" name="TextBox 1"/>
        <cdr:cNvSpPr txBox="1"/>
      </cdr:nvSpPr>
      <cdr:spPr>
        <a:xfrm xmlns:a="http://schemas.openxmlformats.org/drawingml/2006/main">
          <a:off x="1981200" y="3114675"/>
          <a:ext cx="4324350" cy="1809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Times New Roman" pitchFamily="18" charset="0"/>
              <a:cs typeface="Times New Roman" pitchFamily="18" charset="0"/>
            </a:rPr>
            <a:t>Source: Economic</a:t>
          </a:r>
          <a:r>
            <a:rPr lang="en-US" sz="800" baseline="0">
              <a:latin typeface="Times New Roman" pitchFamily="18" charset="0"/>
              <a:cs typeface="Times New Roman" pitchFamily="18" charset="0"/>
            </a:rPr>
            <a:t> &amp; Revenue Forecast Council</a:t>
          </a:r>
          <a:endParaRPr lang="en-US" sz="800">
            <a:latin typeface="Times New Roman" pitchFamily="18" charset="0"/>
            <a:cs typeface="Times New Roman"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1314450</xdr:colOff>
      <xdr:row>59</xdr:row>
      <xdr:rowOff>9525</xdr:rowOff>
    </xdr:from>
    <xdr:to>
      <xdr:col>13</xdr:col>
      <xdr:colOff>285750</xdr:colOff>
      <xdr:row>83</xdr:row>
      <xdr:rowOff>9525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904876</xdr:colOff>
      <xdr:row>60</xdr:row>
      <xdr:rowOff>47624</xdr:rowOff>
    </xdr:from>
    <xdr:to>
      <xdr:col>17</xdr:col>
      <xdr:colOff>257176</xdr:colOff>
      <xdr:row>72</xdr:row>
      <xdr:rowOff>9525</xdr:rowOff>
    </xdr:to>
    <xdr:sp macro="" textlink="">
      <xdr:nvSpPr>
        <xdr:cNvPr id="3" name="TextBox 2"/>
        <xdr:cNvSpPr txBox="1"/>
      </xdr:nvSpPr>
      <xdr:spPr>
        <a:xfrm>
          <a:off x="8686801" y="11668124"/>
          <a:ext cx="4000500" cy="2247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chart</a:t>
          </a:r>
          <a:r>
            <a:rPr lang="en-US" sz="1100" baseline="0"/>
            <a:t> is another example of one which could be presented more effectively. The purpose of the chart is to show how coverage ratios are likely to look in the future given forecasted revenue from motor vehicle fuel tax and vehicle related license fees.</a:t>
          </a:r>
        </a:p>
        <a:p>
          <a:endParaRPr lang="en-US" sz="1100" baseline="0"/>
        </a:p>
        <a:p>
          <a:r>
            <a:rPr lang="en-US" sz="1100" baseline="0"/>
            <a:t>There are many layers that could be drilled down in this chart.</a:t>
          </a:r>
        </a:p>
        <a:p>
          <a:r>
            <a:rPr lang="en-US" sz="1100" baseline="0"/>
            <a:t>The past and and estimated debt issuance plan for transportation is used to estimate debt service and therefore calculate the coverage ratios. It may be helpful for viewers to have the ability to see what the estimated debt issuance plan is for transportation projects.</a:t>
          </a:r>
        </a:p>
        <a:p>
          <a:endParaRPr lang="en-US" sz="1100" baseline="0"/>
        </a:p>
        <a:p>
          <a:endParaRPr lang="en-US"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0.00024</cdr:x>
      <cdr:y>0.13555</cdr:y>
    </cdr:from>
    <cdr:to>
      <cdr:x>0.12993</cdr:x>
      <cdr:y>0.23299</cdr:y>
    </cdr:to>
    <cdr:sp macro="" textlink="">
      <cdr:nvSpPr>
        <cdr:cNvPr id="4" name="TextBox 1"/>
        <cdr:cNvSpPr txBox="1"/>
      </cdr:nvSpPr>
      <cdr:spPr>
        <a:xfrm xmlns:a="http://schemas.openxmlformats.org/drawingml/2006/main">
          <a:off x="0" y="390525"/>
          <a:ext cx="595183" cy="238137"/>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0.86544</cdr:y>
    </cdr:from>
    <cdr:to>
      <cdr:x>0</cdr:x>
      <cdr:y>0.87148</cdr:y>
    </cdr:to>
    <cdr:sp macro="" textlink="">
      <cdr:nvSpPr>
        <cdr:cNvPr id="5" name="TextBox 1"/>
        <cdr:cNvSpPr txBox="1"/>
      </cdr:nvSpPr>
      <cdr:spPr>
        <a:xfrm xmlns:a="http://schemas.openxmlformats.org/drawingml/2006/main">
          <a:off x="0" y="2509284"/>
          <a:ext cx="5310076" cy="452991"/>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*2013-15</a:t>
          </a:r>
          <a:r>
            <a:rPr lang="en-US" sz="800" baseline="0">
              <a:latin typeface="Book Antiqua" pitchFamily="18" charset="0"/>
            </a:rPr>
            <a:t> adjusted gross fuel tax revenues based on </a:t>
          </a:r>
          <a:r>
            <a:rPr lang="en-US" sz="800" baseline="0">
              <a:solidFill>
                <a:srgbClr val="FF0000"/>
              </a:solidFill>
              <a:latin typeface="Book Antiqua" pitchFamily="18" charset="0"/>
            </a:rPr>
            <a:t>June 2014 Transportation Revenue Forecast</a:t>
          </a:r>
          <a:r>
            <a:rPr lang="en-US" sz="800" baseline="0">
              <a:latin typeface="Book Antiqua" pitchFamily="18" charset="0"/>
            </a:rPr>
            <a:t>.  2013-15 debt service is projected.   Debt service includes all bonds pledging MVFT revenues including triple pledge bonds. Does not include the TIFIA bond.  </a:t>
          </a:r>
          <a:r>
            <a:rPr lang="en-US" sz="800">
              <a:latin typeface="Book Antiqua" pitchFamily="18" charset="0"/>
            </a:rPr>
            <a:t> Source: Office of the State Treasurer,</a:t>
          </a:r>
          <a:r>
            <a:rPr lang="en-US" sz="800" baseline="0">
              <a:latin typeface="Book Antiqua" pitchFamily="18" charset="0"/>
            </a:rPr>
            <a:t> Transportation Revenue Forecast Council</a:t>
          </a:r>
          <a:endParaRPr lang="en-US" sz="800">
            <a:solidFill>
              <a:srgbClr val="FF0000"/>
            </a:solidFill>
            <a:latin typeface="Book Antiqua" pitchFamily="18" charset="0"/>
          </a:endParaRPr>
        </a:p>
      </cdr:txBody>
    </cdr:sp>
  </cdr:relSizeAnchor>
  <cdr:relSizeAnchor xmlns:cdr="http://schemas.openxmlformats.org/drawingml/2006/chartDrawing">
    <cdr:from>
      <cdr:x>0.00785</cdr:x>
      <cdr:y>0.01966</cdr:y>
    </cdr:from>
    <cdr:to>
      <cdr:x>0.99599</cdr:x>
      <cdr:y>0.10074</cdr:y>
    </cdr:to>
    <cdr:sp macro="" textlink="">
      <cdr:nvSpPr>
        <cdr:cNvPr id="6" name="TextBox 5"/>
        <cdr:cNvSpPr txBox="1"/>
      </cdr:nvSpPr>
      <cdr:spPr>
        <a:xfrm xmlns:a="http://schemas.openxmlformats.org/drawingml/2006/main">
          <a:off x="56930" y="76200"/>
          <a:ext cx="7162558"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Figure 15.</a:t>
          </a:r>
          <a:r>
            <a:rPr lang="en-US" sz="1050" b="1" baseline="0">
              <a:latin typeface="Book Antiqua" pitchFamily="18" charset="0"/>
            </a:rPr>
            <a:t>   </a:t>
          </a:r>
          <a:r>
            <a:rPr lang="en-US" sz="1050" b="1">
              <a:latin typeface="Book Antiqua" pitchFamily="18" charset="0"/>
            </a:rPr>
            <a:t>Coverage: Revenues </a:t>
          </a:r>
          <a:r>
            <a:rPr lang="en-US" sz="1050" b="1" baseline="0">
              <a:latin typeface="Book Antiqua" pitchFamily="18" charset="0"/>
            </a:rPr>
            <a:t>vs. MVFT GO Debt Service ($ millions)</a:t>
          </a:r>
          <a:endParaRPr lang="en-US" sz="1050" b="1">
            <a:latin typeface="Book Antiqua" pitchFamily="18" charset="0"/>
          </a:endParaRPr>
        </a:p>
      </cdr:txBody>
    </cdr:sp>
  </cdr:relSizeAnchor>
  <cdr:relSizeAnchor xmlns:cdr="http://schemas.openxmlformats.org/drawingml/2006/chartDrawing">
    <cdr:from>
      <cdr:x>0.01551</cdr:x>
      <cdr:y>0.88824</cdr:y>
    </cdr:from>
    <cdr:to>
      <cdr:x>0.98307</cdr:x>
      <cdr:y>0.98063</cdr:y>
    </cdr:to>
    <cdr:sp macro="" textlink="">
      <cdr:nvSpPr>
        <cdr:cNvPr id="7" name="TextBox 6"/>
        <cdr:cNvSpPr txBox="1"/>
      </cdr:nvSpPr>
      <cdr:spPr>
        <a:xfrm xmlns:a="http://schemas.openxmlformats.org/drawingml/2006/main">
          <a:off x="104774" y="3439567"/>
          <a:ext cx="6534150" cy="3704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a:t>
          </a:r>
          <a:r>
            <a:rPr lang="en-US" sz="800" baseline="0">
              <a:latin typeface="Times New Roman" pitchFamily="18" charset="0"/>
              <a:cs typeface="Times New Roman" pitchFamily="18" charset="0"/>
            </a:rPr>
            <a:t>Debt service projections based on the 2015 transportation budget request.</a:t>
          </a:r>
        </a:p>
        <a:p xmlns:a="http://schemas.openxmlformats.org/drawingml/2006/main">
          <a:pPr algn="r"/>
          <a:r>
            <a:rPr lang="en-US" sz="800" baseline="0">
              <a:latin typeface="Times New Roman" pitchFamily="18" charset="0"/>
              <a:cs typeface="Times New Roman" pitchFamily="18" charset="0"/>
            </a:rPr>
            <a:t>Source: Transportation Revenue Forecast Council, WSDOT</a:t>
          </a:r>
          <a:endParaRPr lang="en-US" sz="800">
            <a:latin typeface="Times New Roman" pitchFamily="18" charset="0"/>
            <a:cs typeface="Times New Roman" pitchFamily="18" charset="0"/>
          </a:endParaRPr>
        </a:p>
      </cdr:txBody>
    </cdr:sp>
  </cdr:relSizeAnchor>
  <cdr:relSizeAnchor xmlns:cdr="http://schemas.openxmlformats.org/drawingml/2006/chartDrawing">
    <cdr:from>
      <cdr:x>0.49848</cdr:x>
      <cdr:y>0.94046</cdr:y>
    </cdr:from>
    <cdr:to>
      <cdr:x>0.49848</cdr:x>
      <cdr:y>0.94069</cdr:y>
    </cdr:to>
    <cdr:sp macro="" textlink="">
      <cdr:nvSpPr>
        <cdr:cNvPr id="8" name="TextBox 1"/>
        <cdr:cNvSpPr txBox="1"/>
      </cdr:nvSpPr>
      <cdr:spPr>
        <a:xfrm xmlns:a="http://schemas.openxmlformats.org/drawingml/2006/main">
          <a:off x="3530599" y="2950632"/>
          <a:ext cx="3769783" cy="243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Adobe garamond pro"/>
            </a:rPr>
            <a:t>Source:</a:t>
          </a:r>
          <a:r>
            <a:rPr lang="en-US" sz="800" baseline="0">
              <a:latin typeface="Adobe garamond pro"/>
            </a:rPr>
            <a:t> Office of the State Treasurer, Transporation Revenue Forecast Council</a:t>
          </a:r>
          <a:endParaRPr lang="en-US" sz="800">
            <a:latin typeface="Adobe garamond pro"/>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GF-S%20Revenu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VFT%20Debt%20Service%20Coverage%20--%202015%2012%20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4">
          <cell r="C4">
            <v>2000</v>
          </cell>
          <cell r="D4">
            <v>2001</v>
          </cell>
          <cell r="E4">
            <v>2002</v>
          </cell>
          <cell r="F4">
            <v>2003</v>
          </cell>
          <cell r="G4">
            <v>2004</v>
          </cell>
          <cell r="H4">
            <v>2005</v>
          </cell>
          <cell r="I4">
            <v>2006</v>
          </cell>
          <cell r="J4">
            <v>2007</v>
          </cell>
          <cell r="K4">
            <v>2008</v>
          </cell>
          <cell r="L4">
            <v>2009</v>
          </cell>
          <cell r="M4">
            <v>2010</v>
          </cell>
          <cell r="N4">
            <v>2011</v>
          </cell>
          <cell r="O4">
            <v>2012</v>
          </cell>
          <cell r="P4">
            <v>2013</v>
          </cell>
          <cell r="Q4">
            <v>2014</v>
          </cell>
          <cell r="R4">
            <v>2015</v>
          </cell>
          <cell r="S4">
            <v>2016</v>
          </cell>
          <cell r="T4">
            <v>2017</v>
          </cell>
        </row>
      </sheetData>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K1">
            <v>2000</v>
          </cell>
          <cell r="L1">
            <v>2001</v>
          </cell>
          <cell r="M1">
            <v>2002</v>
          </cell>
          <cell r="N1">
            <v>2003</v>
          </cell>
          <cell r="O1">
            <v>2004</v>
          </cell>
          <cell r="P1">
            <v>2005</v>
          </cell>
          <cell r="Q1">
            <v>2006</v>
          </cell>
          <cell r="R1">
            <v>2007</v>
          </cell>
          <cell r="S1">
            <v>2008</v>
          </cell>
          <cell r="T1">
            <v>2009</v>
          </cell>
          <cell r="U1">
            <v>2010</v>
          </cell>
          <cell r="V1">
            <v>2011</v>
          </cell>
          <cell r="W1">
            <v>2012</v>
          </cell>
          <cell r="X1">
            <v>2013</v>
          </cell>
          <cell r="Y1">
            <v>2014</v>
          </cell>
          <cell r="Z1">
            <v>2015</v>
          </cell>
          <cell r="AA1">
            <v>2016</v>
          </cell>
          <cell r="AB1">
            <v>2017</v>
          </cell>
          <cell r="AC1">
            <v>2018</v>
          </cell>
          <cell r="AD1">
            <v>2019</v>
          </cell>
          <cell r="AE1">
            <v>2020</v>
          </cell>
          <cell r="AF1">
            <v>2021</v>
          </cell>
          <cell r="AG1">
            <v>2022</v>
          </cell>
          <cell r="AH1">
            <v>2023</v>
          </cell>
          <cell r="AI1">
            <v>2024</v>
          </cell>
          <cell r="AJ1">
            <v>2025</v>
          </cell>
          <cell r="AK1">
            <v>2026</v>
          </cell>
          <cell r="AL1">
            <v>2027</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file:///C:/Users/Mathew/Downloads/MVFT%20Debt%20Service%20Projections%20Estimate%20--Nov%202015.xlsx"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topLeftCell="A4" zoomScale="90" zoomScaleNormal="90" zoomScalePageLayoutView="90" workbookViewId="0">
      <selection activeCell="P21" sqref="P21"/>
    </sheetView>
  </sheetViews>
  <sheetFormatPr baseColWidth="10" defaultColWidth="8.83203125" defaultRowHeight="14" x14ac:dyDescent="0"/>
  <cols>
    <col min="1" max="1" width="7" customWidth="1"/>
    <col min="2" max="2" width="19.83203125" bestFit="1" customWidth="1"/>
    <col min="3" max="3" width="18.83203125" bestFit="1" customWidth="1"/>
    <col min="4" max="7" width="17.1640625" bestFit="1" customWidth="1"/>
    <col min="8" max="8" width="16.83203125" customWidth="1"/>
  </cols>
  <sheetData>
    <row r="2" spans="1:8" ht="15">
      <c r="A2" s="3" t="s">
        <v>7</v>
      </c>
    </row>
    <row r="3" spans="1:8">
      <c r="A3" s="2" t="s">
        <v>0</v>
      </c>
      <c r="B3" s="2" t="s">
        <v>1</v>
      </c>
      <c r="C3" s="2" t="s">
        <v>2</v>
      </c>
      <c r="D3" s="2" t="s">
        <v>3</v>
      </c>
      <c r="E3" s="2" t="s">
        <v>4</v>
      </c>
      <c r="F3" s="2" t="s">
        <v>5</v>
      </c>
      <c r="G3" s="2" t="s">
        <v>6</v>
      </c>
      <c r="H3" s="2" t="s">
        <v>8</v>
      </c>
    </row>
    <row r="4" spans="1:8">
      <c r="A4">
        <v>2000</v>
      </c>
      <c r="B4" s="4">
        <v>6280943263.0699997</v>
      </c>
      <c r="C4" s="4">
        <v>997215000</v>
      </c>
      <c r="D4" s="4">
        <v>0</v>
      </c>
      <c r="E4" s="4">
        <v>0</v>
      </c>
      <c r="F4" s="4"/>
      <c r="G4" s="4">
        <v>458068129</v>
      </c>
      <c r="H4" s="5">
        <f>SUM(B4:G4)</f>
        <v>7736226392.0699997</v>
      </c>
    </row>
    <row r="5" spans="1:8">
      <c r="A5">
        <v>2001</v>
      </c>
      <c r="B5" s="4">
        <v>6543230155.5</v>
      </c>
      <c r="C5" s="4">
        <v>1135885000</v>
      </c>
      <c r="D5" s="4">
        <v>0</v>
      </c>
      <c r="E5" s="4">
        <v>0</v>
      </c>
      <c r="F5" s="4"/>
      <c r="G5" s="4">
        <v>478253436</v>
      </c>
      <c r="H5" s="5">
        <f t="shared" ref="H5:H20" si="0">SUM(B5:G5)</f>
        <v>8157368591.5</v>
      </c>
    </row>
    <row r="6" spans="1:8">
      <c r="A6">
        <v>2002</v>
      </c>
      <c r="B6" s="4">
        <v>6788293651.3699999</v>
      </c>
      <c r="C6" s="4">
        <v>1395980000</v>
      </c>
      <c r="D6" s="4">
        <v>0</v>
      </c>
      <c r="E6" s="4">
        <v>0</v>
      </c>
      <c r="F6" s="4"/>
      <c r="G6" s="4">
        <v>469682203</v>
      </c>
      <c r="H6" s="5">
        <f t="shared" si="0"/>
        <v>8653955854.3699989</v>
      </c>
    </row>
    <row r="7" spans="1:8">
      <c r="A7">
        <v>2003</v>
      </c>
      <c r="B7" s="4">
        <v>6827544728.1499996</v>
      </c>
      <c r="C7" s="4">
        <v>1720296935.45</v>
      </c>
      <c r="D7" s="4">
        <v>0</v>
      </c>
      <c r="E7" s="4">
        <v>0</v>
      </c>
      <c r="F7" s="4"/>
      <c r="G7" s="4">
        <v>505860534</v>
      </c>
      <c r="H7" s="5">
        <f t="shared" si="0"/>
        <v>9053702197.5999985</v>
      </c>
    </row>
    <row r="8" spans="1:8">
      <c r="A8">
        <v>2004</v>
      </c>
      <c r="B8" s="4">
        <v>7215204277.5500002</v>
      </c>
      <c r="C8" s="4">
        <v>2113536135.55</v>
      </c>
      <c r="D8" s="4">
        <v>0</v>
      </c>
      <c r="E8" s="4">
        <v>0</v>
      </c>
      <c r="F8" s="4"/>
      <c r="G8" s="4">
        <v>499120358</v>
      </c>
      <c r="H8" s="5">
        <f t="shared" si="0"/>
        <v>9827860771.1000004</v>
      </c>
    </row>
    <row r="9" spans="1:8">
      <c r="A9">
        <v>2005</v>
      </c>
      <c r="B9" s="4">
        <v>7575311301.5299997</v>
      </c>
      <c r="C9" s="4">
        <v>2404758801.4499998</v>
      </c>
      <c r="D9" s="4">
        <v>0</v>
      </c>
      <c r="E9" s="4">
        <v>0</v>
      </c>
      <c r="F9" s="4"/>
      <c r="G9" s="4">
        <v>538119153</v>
      </c>
      <c r="H9" s="5">
        <f t="shared" si="0"/>
        <v>10518189255.98</v>
      </c>
    </row>
    <row r="10" spans="1:8">
      <c r="A10">
        <v>2006</v>
      </c>
      <c r="B10" s="4">
        <v>7702642072.3999996</v>
      </c>
      <c r="C10" s="4">
        <v>2881445657.4499998</v>
      </c>
      <c r="D10" s="4">
        <v>0</v>
      </c>
      <c r="E10" s="4">
        <v>0</v>
      </c>
      <c r="F10" s="4"/>
      <c r="G10" s="4">
        <v>546043713</v>
      </c>
      <c r="H10" s="5">
        <f t="shared" si="0"/>
        <v>11130131442.849998</v>
      </c>
    </row>
    <row r="11" spans="1:8">
      <c r="A11">
        <v>2007</v>
      </c>
      <c r="B11" s="4">
        <v>8304968946.1000004</v>
      </c>
      <c r="C11" s="4">
        <v>3368311633.9000001</v>
      </c>
      <c r="D11" s="4">
        <v>0</v>
      </c>
      <c r="E11" s="4">
        <v>0</v>
      </c>
      <c r="F11" s="4"/>
      <c r="G11" s="4">
        <v>597847789</v>
      </c>
      <c r="H11" s="5">
        <f t="shared" si="0"/>
        <v>12271128369</v>
      </c>
    </row>
    <row r="12" spans="1:8">
      <c r="A12">
        <v>2008</v>
      </c>
      <c r="B12" s="4">
        <v>9003114410.3500004</v>
      </c>
      <c r="C12" s="4">
        <v>4004259674.4000001</v>
      </c>
      <c r="D12" s="4">
        <v>0</v>
      </c>
      <c r="E12" s="4">
        <v>0</v>
      </c>
      <c r="F12" s="4"/>
      <c r="G12" s="4">
        <v>609799195</v>
      </c>
      <c r="H12" s="5">
        <f t="shared" si="0"/>
        <v>13617173279.75</v>
      </c>
    </row>
    <row r="13" spans="1:8">
      <c r="A13">
        <v>2009</v>
      </c>
      <c r="B13" s="4">
        <v>9831964832.5499992</v>
      </c>
      <c r="C13" s="4">
        <v>4285988810.0999999</v>
      </c>
      <c r="D13" s="4">
        <v>0</v>
      </c>
      <c r="E13" s="4">
        <v>0</v>
      </c>
      <c r="F13" s="4"/>
      <c r="G13" s="4">
        <v>659398859</v>
      </c>
      <c r="H13" s="5">
        <f t="shared" si="0"/>
        <v>14777352501.65</v>
      </c>
    </row>
    <row r="14" spans="1:8">
      <c r="A14">
        <v>2010</v>
      </c>
      <c r="B14" s="4">
        <v>10410327276.77</v>
      </c>
      <c r="C14" s="4">
        <v>6189623827.5500002</v>
      </c>
      <c r="D14" s="4">
        <v>0</v>
      </c>
      <c r="E14" s="4">
        <v>0</v>
      </c>
      <c r="F14" s="4"/>
      <c r="G14" s="4">
        <v>692605356</v>
      </c>
      <c r="H14" s="5">
        <f t="shared" si="0"/>
        <v>17292556460.32</v>
      </c>
    </row>
    <row r="15" spans="1:8">
      <c r="A15">
        <v>2011</v>
      </c>
      <c r="B15" s="4">
        <v>10763996170.030001</v>
      </c>
      <c r="C15" s="4">
        <v>6004454495.25</v>
      </c>
      <c r="D15" s="4">
        <v>0</v>
      </c>
      <c r="E15" s="4">
        <v>0</v>
      </c>
      <c r="F15" s="4"/>
      <c r="G15" s="4">
        <v>510712118</v>
      </c>
      <c r="H15" s="5">
        <f t="shared" si="0"/>
        <v>17279162783.279999</v>
      </c>
    </row>
    <row r="16" spans="1:8">
      <c r="A16">
        <v>2012</v>
      </c>
      <c r="B16" s="4">
        <v>10980895035.190001</v>
      </c>
      <c r="C16" s="4">
        <v>6353055881.3000002</v>
      </c>
      <c r="D16" s="4">
        <v>518775000</v>
      </c>
      <c r="E16" s="4">
        <v>500400000</v>
      </c>
      <c r="F16" s="4"/>
      <c r="G16" s="4">
        <v>490121852</v>
      </c>
      <c r="H16" s="5">
        <f t="shared" si="0"/>
        <v>18843247768.490002</v>
      </c>
    </row>
    <row r="17" spans="1:8">
      <c r="A17">
        <v>2013</v>
      </c>
      <c r="B17" s="4">
        <v>10980397782.93</v>
      </c>
      <c r="C17" s="4">
        <v>6712006136.6499996</v>
      </c>
      <c r="D17" s="4">
        <v>518775000</v>
      </c>
      <c r="E17" s="4">
        <v>500400000</v>
      </c>
      <c r="F17" s="4"/>
      <c r="G17" s="4">
        <v>593757473.5201</v>
      </c>
      <c r="H17" s="5">
        <f t="shared" si="0"/>
        <v>19305336393.100101</v>
      </c>
    </row>
    <row r="18" spans="1:8">
      <c r="A18">
        <v>2014</v>
      </c>
      <c r="B18" s="4">
        <v>11433123783.65</v>
      </c>
      <c r="C18" s="4">
        <v>7010288596.0500002</v>
      </c>
      <c r="D18" s="4">
        <v>518775000</v>
      </c>
      <c r="E18" s="4">
        <v>786315000</v>
      </c>
      <c r="F18" s="4"/>
      <c r="G18" s="4">
        <v>560208470.40999997</v>
      </c>
      <c r="H18" s="5">
        <f t="shared" si="0"/>
        <v>20308710850.110001</v>
      </c>
    </row>
    <row r="19" spans="1:8">
      <c r="A19">
        <v>2015</v>
      </c>
      <c r="B19" s="4">
        <v>11357937219.91</v>
      </c>
      <c r="C19" s="4">
        <v>6889515602.8500004</v>
      </c>
      <c r="D19" s="4">
        <v>518775000</v>
      </c>
      <c r="E19" s="4">
        <v>786315000</v>
      </c>
      <c r="F19" s="4">
        <v>195199364</v>
      </c>
      <c r="G19" s="4">
        <v>563411718</v>
      </c>
      <c r="H19" s="5">
        <f t="shared" si="0"/>
        <v>20311153904.760002</v>
      </c>
    </row>
    <row r="20" spans="1:8">
      <c r="A20">
        <v>2016</v>
      </c>
      <c r="B20" s="4">
        <v>11584575142.790001</v>
      </c>
      <c r="C20" s="4">
        <v>7015091110.1000004</v>
      </c>
      <c r="D20" s="4">
        <v>518775000</v>
      </c>
      <c r="E20" s="4">
        <v>723715000</v>
      </c>
      <c r="F20" s="4">
        <v>310000000</v>
      </c>
      <c r="G20" s="4">
        <v>578052977.33800006</v>
      </c>
      <c r="H20" s="5">
        <f t="shared" si="0"/>
        <v>20730209230.228001</v>
      </c>
    </row>
  </sheetData>
  <phoneticPr fontId="13" type="noConversion"/>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2" sqref="A2:G2"/>
    </sheetView>
  </sheetViews>
  <sheetFormatPr baseColWidth="10" defaultColWidth="8.83203125" defaultRowHeight="14" x14ac:dyDescent="0"/>
  <cols>
    <col min="1" max="1" width="5" bestFit="1" customWidth="1"/>
    <col min="2" max="3" width="18.5" bestFit="1" customWidth="1"/>
    <col min="4" max="6" width="16.83203125" bestFit="1" customWidth="1"/>
    <col min="7" max="7" width="12.1640625" bestFit="1" customWidth="1"/>
  </cols>
  <sheetData>
    <row r="1" spans="1:7">
      <c r="A1" s="1" t="s">
        <v>9</v>
      </c>
    </row>
    <row r="2" spans="1:7">
      <c r="A2" s="2" t="s">
        <v>0</v>
      </c>
      <c r="B2" s="2" t="s">
        <v>1</v>
      </c>
      <c r="C2" s="2" t="s">
        <v>2</v>
      </c>
      <c r="D2" s="2" t="s">
        <v>3</v>
      </c>
      <c r="E2" s="2" t="s">
        <v>4</v>
      </c>
      <c r="F2" s="2" t="s">
        <v>5</v>
      </c>
      <c r="G2" s="2" t="s">
        <v>6</v>
      </c>
    </row>
    <row r="3" spans="1:7">
      <c r="A3">
        <v>2000</v>
      </c>
      <c r="B3" s="4">
        <v>748252818.70000005</v>
      </c>
      <c r="C3" s="4">
        <v>27000000</v>
      </c>
      <c r="D3" s="4">
        <v>0</v>
      </c>
      <c r="E3" s="4">
        <v>0</v>
      </c>
      <c r="F3" s="4">
        <v>0</v>
      </c>
      <c r="G3" s="4">
        <v>235318185.93000001</v>
      </c>
    </row>
    <row r="4" spans="1:7">
      <c r="A4">
        <v>2001</v>
      </c>
      <c r="B4" s="4">
        <v>601370000</v>
      </c>
      <c r="C4" s="4">
        <v>206545000</v>
      </c>
      <c r="D4" s="4">
        <v>0</v>
      </c>
      <c r="E4" s="4">
        <v>0</v>
      </c>
      <c r="F4" s="4">
        <v>0</v>
      </c>
      <c r="G4" s="4">
        <v>98964265.260000005</v>
      </c>
    </row>
    <row r="5" spans="1:7">
      <c r="A5">
        <v>2002</v>
      </c>
      <c r="B5" s="4">
        <v>591420000</v>
      </c>
      <c r="C5" s="4">
        <v>338075000</v>
      </c>
      <c r="D5" s="4">
        <v>0</v>
      </c>
      <c r="E5" s="4">
        <v>0</v>
      </c>
      <c r="F5" s="4">
        <v>0</v>
      </c>
      <c r="G5" s="4">
        <v>30535544.879999999</v>
      </c>
    </row>
    <row r="6" spans="1:7">
      <c r="A6">
        <v>2003</v>
      </c>
      <c r="B6" s="4">
        <v>374455000</v>
      </c>
      <c r="C6" s="4">
        <v>401031935.44999999</v>
      </c>
      <c r="D6" s="4">
        <v>0</v>
      </c>
      <c r="E6" s="4">
        <v>0</v>
      </c>
      <c r="F6" s="4">
        <v>0</v>
      </c>
      <c r="G6" s="4">
        <v>104802035.58</v>
      </c>
    </row>
    <row r="7" spans="1:7">
      <c r="A7">
        <v>2004</v>
      </c>
      <c r="B7" s="4">
        <v>708825000</v>
      </c>
      <c r="C7" s="4">
        <v>458834200.10000002</v>
      </c>
      <c r="D7" s="4">
        <v>0</v>
      </c>
      <c r="E7" s="4">
        <v>0</v>
      </c>
      <c r="F7" s="4">
        <v>0</v>
      </c>
      <c r="G7" s="4">
        <v>31095537.530000001</v>
      </c>
    </row>
    <row r="8" spans="1:7">
      <c r="A8">
        <v>2005</v>
      </c>
      <c r="B8" s="4">
        <v>715195000</v>
      </c>
      <c r="C8" s="4">
        <v>368702665.89999998</v>
      </c>
      <c r="D8" s="4">
        <v>0</v>
      </c>
      <c r="E8" s="4">
        <v>0</v>
      </c>
      <c r="F8" s="4">
        <v>0</v>
      </c>
      <c r="G8" s="4">
        <v>83728383.450000003</v>
      </c>
    </row>
    <row r="9" spans="1:7">
      <c r="A9">
        <v>2006</v>
      </c>
      <c r="B9" s="4">
        <v>530090000</v>
      </c>
      <c r="C9" s="4">
        <v>567001856</v>
      </c>
      <c r="D9" s="4">
        <v>0</v>
      </c>
      <c r="E9" s="4">
        <v>0</v>
      </c>
      <c r="F9" s="4">
        <v>0</v>
      </c>
      <c r="G9" s="4">
        <v>66919750.100000001</v>
      </c>
    </row>
    <row r="10" spans="1:7">
      <c r="A10">
        <v>2007</v>
      </c>
      <c r="B10" s="4">
        <v>1022770000</v>
      </c>
      <c r="C10" s="4">
        <v>594590976.45000005</v>
      </c>
      <c r="D10" s="4">
        <v>0</v>
      </c>
      <c r="E10" s="4">
        <v>0</v>
      </c>
      <c r="F10" s="4">
        <v>0</v>
      </c>
      <c r="G10" s="4">
        <v>107971301.83</v>
      </c>
    </row>
    <row r="11" spans="1:7">
      <c r="A11">
        <v>2008</v>
      </c>
      <c r="B11" s="4">
        <v>1129150000</v>
      </c>
      <c r="C11" s="4">
        <v>762000000</v>
      </c>
      <c r="D11" s="4">
        <v>0</v>
      </c>
      <c r="E11" s="4">
        <v>0</v>
      </c>
      <c r="F11" s="4">
        <v>0</v>
      </c>
      <c r="G11" s="4">
        <v>69524190.06189999</v>
      </c>
    </row>
    <row r="12" spans="1:7">
      <c r="A12">
        <v>2009</v>
      </c>
      <c r="B12" s="4">
        <v>1274475000</v>
      </c>
      <c r="C12" s="4">
        <v>428225000</v>
      </c>
      <c r="D12" s="4">
        <v>0</v>
      </c>
      <c r="E12" s="4">
        <v>0</v>
      </c>
      <c r="F12" s="4">
        <v>0</v>
      </c>
      <c r="G12" s="4">
        <v>125557650.58</v>
      </c>
    </row>
    <row r="13" spans="1:7">
      <c r="A13">
        <v>2010</v>
      </c>
      <c r="B13" s="4">
        <v>1081625000</v>
      </c>
      <c r="C13" s="4">
        <v>1030410000</v>
      </c>
      <c r="D13" s="4">
        <v>0</v>
      </c>
      <c r="E13" s="4">
        <v>0</v>
      </c>
      <c r="F13" s="4">
        <v>0</v>
      </c>
      <c r="G13" s="4">
        <v>154511838.69999999</v>
      </c>
    </row>
    <row r="14" spans="1:7">
      <c r="A14">
        <v>2011</v>
      </c>
      <c r="B14" s="4">
        <v>917835000</v>
      </c>
      <c r="C14" s="4">
        <v>1030410000</v>
      </c>
      <c r="D14" s="4">
        <v>0</v>
      </c>
      <c r="E14" s="4">
        <v>0</v>
      </c>
      <c r="F14" s="4">
        <v>0</v>
      </c>
      <c r="G14" s="4">
        <v>78202852.069999993</v>
      </c>
    </row>
    <row r="15" spans="1:7">
      <c r="A15">
        <v>2012</v>
      </c>
      <c r="B15" s="4">
        <v>781145000</v>
      </c>
      <c r="C15" s="4">
        <v>528790000</v>
      </c>
      <c r="D15" s="4">
        <v>518775000</v>
      </c>
      <c r="E15" s="4">
        <v>500400000</v>
      </c>
      <c r="F15" s="4">
        <v>0</v>
      </c>
      <c r="G15" s="4">
        <v>67688982.719999999</v>
      </c>
    </row>
    <row r="16" spans="1:7">
      <c r="A16">
        <v>2013</v>
      </c>
      <c r="B16" s="4">
        <v>549830000</v>
      </c>
      <c r="C16" s="4">
        <v>542350000</v>
      </c>
      <c r="D16" s="4">
        <v>0</v>
      </c>
      <c r="E16" s="4">
        <v>0</v>
      </c>
      <c r="F16" s="4">
        <v>0</v>
      </c>
      <c r="G16" s="4">
        <v>198607715.70999998</v>
      </c>
    </row>
    <row r="17" spans="1:7">
      <c r="A17">
        <v>2014</v>
      </c>
      <c r="B17" s="4">
        <v>1023685000</v>
      </c>
      <c r="C17" s="4">
        <v>542180000</v>
      </c>
      <c r="D17" s="4">
        <v>0</v>
      </c>
      <c r="E17" s="4">
        <v>285915000</v>
      </c>
      <c r="F17" s="4">
        <v>0</v>
      </c>
      <c r="G17" s="4">
        <v>38201723.93</v>
      </c>
    </row>
    <row r="18" spans="1:7">
      <c r="A18">
        <v>2015</v>
      </c>
      <c r="B18" s="4">
        <v>653750000</v>
      </c>
      <c r="C18" s="4">
        <v>199920000</v>
      </c>
      <c r="D18" s="4">
        <v>0</v>
      </c>
      <c r="E18" s="4">
        <v>0</v>
      </c>
      <c r="F18" s="4">
        <v>195199364</v>
      </c>
      <c r="G18" s="4">
        <v>80058283.25</v>
      </c>
    </row>
    <row r="19" spans="1:7">
      <c r="A19">
        <v>2016</v>
      </c>
      <c r="B19" s="4">
        <v>881975000</v>
      </c>
      <c r="C19" s="4">
        <v>391610000</v>
      </c>
      <c r="D19" s="4">
        <v>0</v>
      </c>
      <c r="E19" s="4">
        <v>0</v>
      </c>
      <c r="F19" s="4">
        <v>104800636</v>
      </c>
      <c r="G19" s="4">
        <v>241736162.49000001</v>
      </c>
    </row>
  </sheetData>
  <phoneticPr fontId="13" type="noConversion"/>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9"/>
  <sheetViews>
    <sheetView zoomScale="90" zoomScaleNormal="90" zoomScalePageLayoutView="90" workbookViewId="0">
      <selection activeCell="A20" sqref="A20:XFD54"/>
    </sheetView>
  </sheetViews>
  <sheetFormatPr baseColWidth="10" defaultColWidth="8.83203125" defaultRowHeight="14" x14ac:dyDescent="0"/>
  <cols>
    <col min="1" max="1" width="8.5" customWidth="1"/>
    <col min="2" max="2" width="16.83203125" bestFit="1" customWidth="1"/>
    <col min="3" max="3" width="15.33203125" bestFit="1" customWidth="1"/>
    <col min="4" max="5" width="14.33203125" bestFit="1" customWidth="1"/>
    <col min="6" max="7" width="15.33203125" bestFit="1" customWidth="1"/>
  </cols>
  <sheetData>
    <row r="2" spans="1:7">
      <c r="A2" s="2" t="s">
        <v>0</v>
      </c>
      <c r="B2" s="2" t="s">
        <v>1</v>
      </c>
      <c r="C2" s="2" t="s">
        <v>10</v>
      </c>
      <c r="D2" s="2" t="s">
        <v>5</v>
      </c>
      <c r="E2" s="2" t="s">
        <v>3</v>
      </c>
      <c r="F2" s="2" t="s">
        <v>4</v>
      </c>
      <c r="G2" s="2" t="s">
        <v>6</v>
      </c>
    </row>
    <row r="3" spans="1:7">
      <c r="A3">
        <v>2000</v>
      </c>
      <c r="B3" s="4">
        <v>614334588.42009997</v>
      </c>
      <c r="C3" s="4">
        <v>121875827.06999999</v>
      </c>
      <c r="D3" s="4"/>
      <c r="E3" s="4"/>
      <c r="F3" s="4"/>
      <c r="G3" s="4">
        <v>50984601.289999999</v>
      </c>
    </row>
    <row r="4" spans="1:7">
      <c r="A4">
        <v>2001</v>
      </c>
      <c r="B4" s="4">
        <v>666019485.90489995</v>
      </c>
      <c r="C4" s="4">
        <v>123193881.76000001</v>
      </c>
      <c r="D4" s="4"/>
      <c r="E4" s="4"/>
      <c r="F4" s="4"/>
      <c r="G4" s="4">
        <v>53442596.219999999</v>
      </c>
    </row>
    <row r="5" spans="1:7">
      <c r="A5">
        <v>2002</v>
      </c>
      <c r="B5" s="4">
        <v>689529862.59080005</v>
      </c>
      <c r="C5" s="4">
        <v>136442538.30000001</v>
      </c>
      <c r="D5" s="4"/>
      <c r="E5" s="4"/>
      <c r="F5" s="4"/>
      <c r="G5" s="4">
        <v>59999242.950000003</v>
      </c>
    </row>
    <row r="6" spans="1:7">
      <c r="A6">
        <v>2003</v>
      </c>
      <c r="B6" s="4">
        <v>685645841.16060007</v>
      </c>
      <c r="C6" s="4">
        <v>150573691.56999999</v>
      </c>
      <c r="D6" s="4"/>
      <c r="E6" s="4"/>
      <c r="F6" s="4"/>
      <c r="G6" s="4">
        <v>60421663.700000003</v>
      </c>
    </row>
    <row r="7" spans="1:7">
      <c r="A7">
        <v>2004</v>
      </c>
      <c r="B7" s="4">
        <v>678286049.27869999</v>
      </c>
      <c r="C7" s="4">
        <v>149437369.68000001</v>
      </c>
      <c r="D7" s="4"/>
      <c r="E7" s="4"/>
      <c r="F7" s="4"/>
      <c r="G7" s="4">
        <v>62118223.560000002</v>
      </c>
    </row>
    <row r="8" spans="1:7">
      <c r="A8">
        <v>2005</v>
      </c>
      <c r="B8" s="4">
        <v>729777171.0309</v>
      </c>
      <c r="C8" s="4">
        <v>166686142.94999999</v>
      </c>
      <c r="D8" s="4"/>
      <c r="E8" s="4"/>
      <c r="F8" s="4"/>
      <c r="G8" s="4">
        <v>69474117.870000005</v>
      </c>
    </row>
    <row r="9" spans="1:7">
      <c r="A9">
        <v>2006</v>
      </c>
      <c r="B9" s="4">
        <v>756988814.60010004</v>
      </c>
      <c r="C9" s="4">
        <v>182838933.19999999</v>
      </c>
      <c r="D9" s="4"/>
      <c r="E9" s="4"/>
      <c r="F9" s="4"/>
      <c r="G9" s="4">
        <v>70750956.75</v>
      </c>
    </row>
    <row r="10" spans="1:7">
      <c r="A10">
        <v>2007</v>
      </c>
      <c r="B10" s="4">
        <v>797759127.99290001</v>
      </c>
      <c r="C10" s="4">
        <v>215643429.94</v>
      </c>
      <c r="D10" s="4"/>
      <c r="E10" s="4"/>
      <c r="F10" s="4"/>
      <c r="G10" s="4">
        <v>77296084.019999996</v>
      </c>
    </row>
    <row r="11" spans="1:7">
      <c r="A11">
        <v>2008</v>
      </c>
      <c r="B11" s="4">
        <v>843230577.34579992</v>
      </c>
      <c r="C11" s="4">
        <v>260963798.31</v>
      </c>
      <c r="D11" s="4"/>
      <c r="E11" s="4"/>
      <c r="F11" s="4"/>
      <c r="G11" s="4">
        <v>84604174.769999996</v>
      </c>
    </row>
    <row r="12" spans="1:7">
      <c r="A12">
        <v>2009</v>
      </c>
      <c r="B12" s="4">
        <v>908086344.83039999</v>
      </c>
      <c r="C12" s="4">
        <v>318691322.81</v>
      </c>
      <c r="D12" s="4"/>
      <c r="E12" s="4"/>
      <c r="F12" s="4"/>
      <c r="G12" s="4">
        <v>101694647.491</v>
      </c>
    </row>
    <row r="13" spans="1:7">
      <c r="A13">
        <v>2010</v>
      </c>
      <c r="B13" s="4">
        <v>957776439.84800005</v>
      </c>
      <c r="C13" s="4">
        <v>354069396.69999999</v>
      </c>
      <c r="D13" s="4"/>
      <c r="E13" s="4"/>
      <c r="F13" s="4"/>
      <c r="G13" s="4">
        <v>110399953.45469999</v>
      </c>
    </row>
    <row r="14" spans="1:7">
      <c r="A14">
        <v>2011</v>
      </c>
      <c r="B14" s="4">
        <v>992697370.38080013</v>
      </c>
      <c r="C14" s="4">
        <v>421626118.92000002</v>
      </c>
      <c r="D14" s="4"/>
      <c r="E14" s="4"/>
      <c r="F14" s="4"/>
      <c r="G14" s="4">
        <v>81436342.444999993</v>
      </c>
    </row>
    <row r="15" spans="1:7">
      <c r="A15">
        <v>2012</v>
      </c>
      <c r="B15" s="4">
        <v>1023303951.3126999</v>
      </c>
      <c r="C15" s="4">
        <v>442943500.91000003</v>
      </c>
      <c r="D15" s="4"/>
      <c r="E15" s="4">
        <v>15253527.01</v>
      </c>
      <c r="F15" s="4"/>
      <c r="G15" s="4">
        <v>79705772.044699997</v>
      </c>
    </row>
    <row r="16" spans="1:7">
      <c r="A16">
        <v>2013</v>
      </c>
      <c r="B16" s="4">
        <v>1053379180.2981999</v>
      </c>
      <c r="C16" s="4">
        <v>465751897.38999999</v>
      </c>
      <c r="D16" s="4"/>
      <c r="E16" s="4">
        <v>26024975</v>
      </c>
      <c r="F16" s="4">
        <v>18282055.559999999</v>
      </c>
      <c r="G16" s="4">
        <v>85061216.382200003</v>
      </c>
    </row>
    <row r="17" spans="1:7">
      <c r="A17">
        <v>2014</v>
      </c>
      <c r="B17" s="4">
        <v>1087877046.0599999</v>
      </c>
      <c r="C17" s="4">
        <v>544219738.94000006</v>
      </c>
      <c r="D17" s="4"/>
      <c r="E17" s="4">
        <v>26024975</v>
      </c>
      <c r="F17" s="4">
        <v>30817141.460000001</v>
      </c>
      <c r="G17" s="4">
        <v>93704015.001900002</v>
      </c>
    </row>
    <row r="18" spans="1:7">
      <c r="A18">
        <v>2015</v>
      </c>
      <c r="B18" s="4">
        <v>1154461018.73</v>
      </c>
      <c r="C18" s="4">
        <v>570937831.15999997</v>
      </c>
      <c r="D18" s="4"/>
      <c r="E18" s="4">
        <v>26024975</v>
      </c>
      <c r="F18" s="4">
        <v>39095675</v>
      </c>
      <c r="G18" s="4">
        <v>98593253.105499998</v>
      </c>
    </row>
    <row r="19" spans="1:7">
      <c r="A19">
        <v>2016</v>
      </c>
      <c r="B19" s="4">
        <v>1178368285.2</v>
      </c>
      <c r="C19" s="4">
        <v>594503126.12</v>
      </c>
      <c r="D19" s="4"/>
      <c r="E19" s="4">
        <v>26024975</v>
      </c>
      <c r="F19" s="4">
        <v>100144175</v>
      </c>
      <c r="G19" s="4">
        <v>102854798.34900001</v>
      </c>
    </row>
  </sheetData>
  <phoneticPr fontId="13" type="noConversion"/>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tabSelected="1" topLeftCell="A2" zoomScale="90" zoomScaleNormal="90" zoomScalePageLayoutView="90" workbookViewId="0">
      <selection activeCell="C10" sqref="C10"/>
    </sheetView>
  </sheetViews>
  <sheetFormatPr baseColWidth="10" defaultColWidth="8.83203125" defaultRowHeight="14" x14ac:dyDescent="0"/>
  <cols>
    <col min="1" max="1" width="8.5" customWidth="1"/>
    <col min="2" max="2" width="16.83203125" bestFit="1" customWidth="1"/>
    <col min="3" max="3" width="15.33203125" bestFit="1" customWidth="1"/>
    <col min="4" max="5" width="14.33203125" bestFit="1" customWidth="1"/>
    <col min="6" max="7" width="15.33203125" bestFit="1" customWidth="1"/>
  </cols>
  <sheetData>
    <row r="2" spans="1:7">
      <c r="A2" s="2" t="s">
        <v>0</v>
      </c>
      <c r="B2" s="2" t="s">
        <v>1</v>
      </c>
      <c r="C2" s="2" t="s">
        <v>10</v>
      </c>
      <c r="D2" s="2" t="s">
        <v>5</v>
      </c>
      <c r="E2" s="2" t="s">
        <v>3</v>
      </c>
      <c r="F2" s="2" t="s">
        <v>4</v>
      </c>
      <c r="G2" s="2" t="s">
        <v>6</v>
      </c>
    </row>
    <row r="3" spans="1:7">
      <c r="A3">
        <v>2016</v>
      </c>
      <c r="B3" s="4">
        <v>1178368285.2</v>
      </c>
      <c r="C3" s="4">
        <v>594503126.12</v>
      </c>
      <c r="D3" s="4"/>
      <c r="E3" s="4">
        <v>26024975</v>
      </c>
      <c r="F3" s="4">
        <v>100144175</v>
      </c>
      <c r="G3" s="4">
        <v>102854798.34900001</v>
      </c>
    </row>
    <row r="4" spans="1:7">
      <c r="A4">
        <v>2017</v>
      </c>
      <c r="B4" s="4">
        <v>1222674790.77</v>
      </c>
      <c r="C4" s="4">
        <v>628803456.66999996</v>
      </c>
      <c r="D4" s="4">
        <v>8144284.04</v>
      </c>
      <c r="E4" s="4">
        <v>36859975</v>
      </c>
      <c r="F4" s="4">
        <v>100070925</v>
      </c>
      <c r="G4" s="4">
        <v>100747771.329</v>
      </c>
    </row>
    <row r="5" spans="1:7">
      <c r="A5">
        <v>2018</v>
      </c>
      <c r="B5" s="4">
        <v>1178130647.26</v>
      </c>
      <c r="C5" s="4">
        <v>623799314.53999996</v>
      </c>
      <c r="D5" s="4">
        <v>8144284.04</v>
      </c>
      <c r="E5" s="4">
        <v>36858225</v>
      </c>
      <c r="F5" s="4">
        <v>100001150</v>
      </c>
      <c r="G5" s="4">
        <v>95855046.249500006</v>
      </c>
    </row>
    <row r="6" spans="1:7">
      <c r="A6">
        <v>2019</v>
      </c>
      <c r="B6" s="4">
        <v>1137395140.26</v>
      </c>
      <c r="C6" s="4">
        <v>624371544.76999998</v>
      </c>
      <c r="D6" s="4">
        <v>8144284.0599999996</v>
      </c>
      <c r="E6" s="4">
        <v>36859475</v>
      </c>
      <c r="F6" s="4">
        <v>99899375</v>
      </c>
      <c r="G6" s="4">
        <v>90027162.319999993</v>
      </c>
    </row>
    <row r="7" spans="1:7">
      <c r="A7">
        <v>2020</v>
      </c>
      <c r="B7" s="4">
        <v>1107279878.51</v>
      </c>
      <c r="C7" s="4">
        <v>624802575.41999996</v>
      </c>
      <c r="D7" s="4">
        <v>8144284.04</v>
      </c>
      <c r="E7" s="4">
        <v>36857225</v>
      </c>
      <c r="F7" s="4">
        <v>99804250</v>
      </c>
      <c r="G7" s="4">
        <v>82562170.730000004</v>
      </c>
    </row>
    <row r="8" spans="1:7">
      <c r="A8">
        <v>2021</v>
      </c>
      <c r="B8" s="4">
        <v>1044286503.51</v>
      </c>
      <c r="C8" s="4">
        <v>614281090.75999999</v>
      </c>
      <c r="D8" s="4">
        <v>8144284.0499999998</v>
      </c>
      <c r="E8" s="4">
        <v>36855225</v>
      </c>
      <c r="F8" s="4">
        <v>99717625</v>
      </c>
      <c r="G8" s="4">
        <v>69701076.790000007</v>
      </c>
    </row>
    <row r="9" spans="1:7">
      <c r="A9">
        <v>2022</v>
      </c>
      <c r="B9" s="4">
        <v>990627157.25999999</v>
      </c>
      <c r="C9" s="4">
        <v>610725723.53999996</v>
      </c>
      <c r="D9" s="4">
        <v>8144284.0199999996</v>
      </c>
      <c r="E9" s="4">
        <v>36856975</v>
      </c>
      <c r="F9" s="4">
        <v>99619937.5</v>
      </c>
      <c r="G9" s="4">
        <v>64012338.82</v>
      </c>
    </row>
    <row r="10" spans="1:7">
      <c r="A10">
        <v>2023</v>
      </c>
      <c r="B10" s="4">
        <v>968222239.25999999</v>
      </c>
      <c r="C10" s="4">
        <v>599653430.29999995</v>
      </c>
      <c r="D10" s="4">
        <v>8144284.0199999996</v>
      </c>
      <c r="E10" s="4">
        <v>36855725</v>
      </c>
      <c r="F10" s="4">
        <v>99508625</v>
      </c>
      <c r="G10" s="4">
        <v>58624055.469999999</v>
      </c>
    </row>
    <row r="11" spans="1:7">
      <c r="A11">
        <v>2024</v>
      </c>
      <c r="B11" s="4">
        <v>942659644.75999999</v>
      </c>
      <c r="C11" s="4">
        <v>596936926.13</v>
      </c>
      <c r="D11" s="4">
        <v>8144284.04</v>
      </c>
      <c r="E11" s="4">
        <v>36854975</v>
      </c>
      <c r="F11" s="4">
        <v>99397125</v>
      </c>
      <c r="G11" s="4">
        <v>44382436.369999997</v>
      </c>
    </row>
    <row r="12" spans="1:7">
      <c r="A12">
        <v>2025</v>
      </c>
      <c r="B12" s="4">
        <v>894823096.25999999</v>
      </c>
      <c r="C12" s="4">
        <v>594901375.90999997</v>
      </c>
      <c r="D12" s="4">
        <v>8144284.04</v>
      </c>
      <c r="E12" s="4">
        <v>36857975</v>
      </c>
      <c r="F12" s="4">
        <v>99307250</v>
      </c>
      <c r="G12" s="4">
        <v>40442993.579999998</v>
      </c>
    </row>
    <row r="13" spans="1:7">
      <c r="A13">
        <v>2026</v>
      </c>
      <c r="B13" s="4">
        <v>860374538.25999999</v>
      </c>
      <c r="C13" s="4">
        <v>591732486.34000003</v>
      </c>
      <c r="D13" s="4">
        <v>8144284.0499999998</v>
      </c>
      <c r="E13" s="4">
        <v>36857725</v>
      </c>
      <c r="F13" s="4"/>
      <c r="G13" s="4">
        <v>39525499.840000004</v>
      </c>
    </row>
    <row r="14" spans="1:7">
      <c r="A14">
        <v>2027</v>
      </c>
      <c r="B14" s="4">
        <v>819265731.25999999</v>
      </c>
      <c r="C14" s="4">
        <v>576408627.14999998</v>
      </c>
      <c r="D14" s="4">
        <v>8144284.0499999998</v>
      </c>
      <c r="E14" s="4">
        <v>36855462.5</v>
      </c>
      <c r="F14" s="4"/>
      <c r="G14" s="4">
        <v>34654973.189999998</v>
      </c>
    </row>
    <row r="15" spans="1:7">
      <c r="A15">
        <v>2028</v>
      </c>
      <c r="B15" s="4">
        <v>778158918.75999999</v>
      </c>
      <c r="C15" s="4">
        <v>553935148.29999995</v>
      </c>
      <c r="D15" s="4">
        <v>8144284.0300000003</v>
      </c>
      <c r="E15" s="4">
        <v>36857000</v>
      </c>
      <c r="F15" s="4"/>
      <c r="G15" s="4">
        <v>32263916.940000001</v>
      </c>
    </row>
    <row r="16" spans="1:7">
      <c r="A16">
        <v>2029</v>
      </c>
      <c r="B16" s="4">
        <v>754425668.75999999</v>
      </c>
      <c r="C16" s="4">
        <v>542554595.27999997</v>
      </c>
      <c r="D16" s="4">
        <v>8144284.04</v>
      </c>
      <c r="E16" s="4">
        <v>36856250</v>
      </c>
      <c r="F16" s="4"/>
      <c r="G16" s="4">
        <v>27921353.800000001</v>
      </c>
    </row>
    <row r="17" spans="1:7">
      <c r="A17">
        <v>2030</v>
      </c>
      <c r="B17" s="4">
        <v>713192962.50999999</v>
      </c>
      <c r="C17" s="4">
        <v>525715275.04000002</v>
      </c>
      <c r="D17" s="4">
        <v>8144284.04</v>
      </c>
      <c r="E17" s="4">
        <v>36859000</v>
      </c>
      <c r="F17" s="4"/>
      <c r="G17" s="4">
        <v>19690921.289999999</v>
      </c>
    </row>
    <row r="18" spans="1:7">
      <c r="A18">
        <v>2031</v>
      </c>
      <c r="B18" s="4">
        <v>666572531.25999999</v>
      </c>
      <c r="C18" s="4">
        <v>422258249.72000003</v>
      </c>
      <c r="D18" s="4">
        <v>8144284.04</v>
      </c>
      <c r="E18" s="4">
        <v>36857750</v>
      </c>
      <c r="F18" s="4"/>
      <c r="G18" s="4">
        <v>16981606.280000001</v>
      </c>
    </row>
    <row r="19" spans="1:7">
      <c r="A19">
        <v>2032</v>
      </c>
      <c r="B19" s="4">
        <v>631323706.25999999</v>
      </c>
      <c r="C19" s="4">
        <v>390391422.69999999</v>
      </c>
      <c r="D19" s="4">
        <v>8144284.0300000003</v>
      </c>
      <c r="E19" s="4">
        <v>36855250</v>
      </c>
      <c r="F19" s="4"/>
      <c r="G19" s="4">
        <v>14415931.27</v>
      </c>
    </row>
    <row r="20" spans="1:7">
      <c r="A20">
        <v>2033</v>
      </c>
      <c r="B20" s="4">
        <v>582025268.75999999</v>
      </c>
      <c r="C20" s="4">
        <v>352926733.10000002</v>
      </c>
      <c r="D20" s="4">
        <v>8144284.04</v>
      </c>
      <c r="E20" s="4">
        <v>36859000</v>
      </c>
      <c r="F20" s="4"/>
      <c r="G20" s="4">
        <v>8469031.2599999998</v>
      </c>
    </row>
    <row r="21" spans="1:7">
      <c r="A21">
        <v>2034</v>
      </c>
      <c r="B21" s="4">
        <v>492265581.25999999</v>
      </c>
      <c r="C21" s="4">
        <v>303572205.07999998</v>
      </c>
      <c r="D21" s="4">
        <v>8144284.0300000003</v>
      </c>
      <c r="E21" s="4">
        <v>36856000</v>
      </c>
      <c r="F21" s="4"/>
      <c r="G21" s="4">
        <v>8156675</v>
      </c>
    </row>
    <row r="22" spans="1:7">
      <c r="A22">
        <v>2035</v>
      </c>
      <c r="B22" s="4">
        <v>405458893.75999999</v>
      </c>
      <c r="C22" s="4">
        <v>272065655.56</v>
      </c>
      <c r="D22" s="4">
        <v>8144284.04</v>
      </c>
      <c r="E22" s="4">
        <v>36858750</v>
      </c>
      <c r="F22" s="4"/>
      <c r="G22" s="4">
        <v>7052400</v>
      </c>
    </row>
    <row r="23" spans="1:7">
      <c r="A23">
        <v>2036</v>
      </c>
      <c r="B23" s="4">
        <v>329559253.13</v>
      </c>
      <c r="C23" s="4">
        <v>242545105.71000001</v>
      </c>
      <c r="D23" s="4">
        <v>8144284.0499999998</v>
      </c>
      <c r="E23" s="4">
        <v>36859000</v>
      </c>
      <c r="F23" s="4"/>
      <c r="G23" s="4">
        <v>7056718.75</v>
      </c>
    </row>
    <row r="24" spans="1:7">
      <c r="A24">
        <v>2037</v>
      </c>
      <c r="B24" s="4">
        <v>265649025</v>
      </c>
      <c r="C24" s="4">
        <v>241020047.37</v>
      </c>
      <c r="D24" s="4">
        <v>8144284.0199999996</v>
      </c>
      <c r="E24" s="4">
        <v>36858750</v>
      </c>
      <c r="F24" s="4"/>
      <c r="G24" s="4">
        <v>5117000</v>
      </c>
    </row>
    <row r="25" spans="1:7">
      <c r="A25">
        <v>2038</v>
      </c>
      <c r="B25" s="4">
        <v>212597700</v>
      </c>
      <c r="C25" s="4">
        <v>239422372.22</v>
      </c>
      <c r="D25" s="4">
        <v>8144284.0099999998</v>
      </c>
      <c r="E25" s="4">
        <v>36859750</v>
      </c>
      <c r="F25" s="4"/>
    </row>
    <row r="26" spans="1:7">
      <c r="A26">
        <v>2039</v>
      </c>
      <c r="B26" s="4">
        <v>177151375</v>
      </c>
      <c r="C26" s="4">
        <v>237803513.28</v>
      </c>
      <c r="D26" s="4">
        <v>8144284.0199999996</v>
      </c>
      <c r="E26" s="4">
        <v>36858500</v>
      </c>
      <c r="F26" s="4"/>
    </row>
    <row r="27" spans="1:7">
      <c r="A27">
        <v>2040</v>
      </c>
      <c r="B27" s="4">
        <v>105943656.25</v>
      </c>
      <c r="C27" s="4">
        <v>197878137.47999999</v>
      </c>
      <c r="D27" s="4">
        <v>8144284</v>
      </c>
      <c r="E27" s="4">
        <v>36856500</v>
      </c>
      <c r="F27" s="4"/>
    </row>
    <row r="28" spans="1:7">
      <c r="A28">
        <v>2041</v>
      </c>
      <c r="B28" s="4">
        <v>61216781.25</v>
      </c>
      <c r="C28" s="4">
        <v>152034611.75999999</v>
      </c>
      <c r="D28" s="4">
        <v>8144284.04</v>
      </c>
      <c r="E28" s="4">
        <v>36855000</v>
      </c>
      <c r="F28" s="4"/>
    </row>
    <row r="29" spans="1:7">
      <c r="A29">
        <v>2042</v>
      </c>
      <c r="B29" s="4">
        <v>0</v>
      </c>
      <c r="C29" s="4">
        <v>58202081.259999998</v>
      </c>
      <c r="D29" s="4">
        <v>14615833.210000001</v>
      </c>
      <c r="E29" s="4"/>
      <c r="F29" s="4"/>
    </row>
    <row r="30" spans="1:7">
      <c r="A30">
        <v>2043</v>
      </c>
      <c r="B30" s="4">
        <v>0</v>
      </c>
      <c r="C30" s="4">
        <v>31088028.129999999</v>
      </c>
      <c r="D30" s="4">
        <v>14615833.210000001</v>
      </c>
      <c r="E30" s="4"/>
      <c r="F30" s="4"/>
    </row>
    <row r="31" spans="1:7">
      <c r="A31">
        <v>2044</v>
      </c>
      <c r="B31" s="4">
        <v>0</v>
      </c>
      <c r="C31" s="4">
        <v>0</v>
      </c>
      <c r="D31" s="4">
        <v>14615833.23</v>
      </c>
      <c r="E31" s="4"/>
      <c r="F31" s="4"/>
    </row>
    <row r="32" spans="1:7">
      <c r="A32">
        <v>2045</v>
      </c>
      <c r="B32" s="4">
        <v>0</v>
      </c>
      <c r="C32" s="4">
        <v>0</v>
      </c>
      <c r="D32" s="4">
        <v>14615833.23</v>
      </c>
      <c r="E32" s="4"/>
      <c r="F32" s="4"/>
    </row>
    <row r="33" spans="1:6">
      <c r="A33">
        <v>2046</v>
      </c>
      <c r="B33" s="4">
        <v>0</v>
      </c>
      <c r="C33" s="4">
        <v>0</v>
      </c>
      <c r="D33" s="4">
        <v>14615833.24</v>
      </c>
      <c r="E33" s="4"/>
      <c r="F33" s="4"/>
    </row>
    <row r="34" spans="1:6">
      <c r="A34">
        <v>2047</v>
      </c>
      <c r="B34" s="4">
        <v>0</v>
      </c>
      <c r="C34" s="4">
        <v>0</v>
      </c>
      <c r="D34" s="4">
        <v>14615833.24</v>
      </c>
      <c r="E34" s="4"/>
      <c r="F34" s="4"/>
    </row>
    <row r="35" spans="1:6">
      <c r="A35">
        <v>2048</v>
      </c>
      <c r="B35" s="4">
        <v>0</v>
      </c>
      <c r="C35" s="4">
        <v>0</v>
      </c>
      <c r="D35" s="4">
        <v>14615833.25</v>
      </c>
      <c r="E35" s="4"/>
      <c r="F35" s="4"/>
    </row>
    <row r="36" spans="1:6">
      <c r="A36">
        <v>2049</v>
      </c>
      <c r="B36" s="4">
        <v>0</v>
      </c>
      <c r="C36" s="4">
        <v>0</v>
      </c>
      <c r="D36" s="4">
        <v>14615833.23</v>
      </c>
      <c r="E36" s="4"/>
      <c r="F36" s="4"/>
    </row>
    <row r="37" spans="1:6">
      <c r="A37">
        <v>2050</v>
      </c>
      <c r="B37" s="4">
        <v>0</v>
      </c>
      <c r="C37" s="4">
        <v>0</v>
      </c>
      <c r="D37" s="4">
        <v>14615833.26</v>
      </c>
      <c r="E37" s="4"/>
      <c r="F37" s="4"/>
    </row>
    <row r="38" spans="1:6">
      <c r="A38">
        <v>2051</v>
      </c>
      <c r="B38" s="4">
        <v>0</v>
      </c>
      <c r="C38" s="4">
        <v>0</v>
      </c>
      <c r="D38" s="4">
        <v>14615833.18</v>
      </c>
      <c r="E38" s="4"/>
      <c r="F38" s="4"/>
    </row>
  </sheetData>
  <phoneticPr fontId="13" type="noConversion"/>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9"/>
  <sheetViews>
    <sheetView workbookViewId="0">
      <selection activeCell="C4" sqref="C4"/>
    </sheetView>
  </sheetViews>
  <sheetFormatPr baseColWidth="10" defaultColWidth="8.83203125" defaultRowHeight="14" x14ac:dyDescent="0"/>
  <cols>
    <col min="1" max="1" width="13.1640625" customWidth="1"/>
    <col min="2" max="2" width="12.5" customWidth="1"/>
    <col min="5" max="5" width="11.33203125" customWidth="1"/>
    <col min="6" max="6" width="14.83203125" customWidth="1"/>
  </cols>
  <sheetData>
    <row r="1" spans="1:8">
      <c r="A1" t="s">
        <v>552</v>
      </c>
    </row>
    <row r="3" spans="1:8">
      <c r="A3" s="41" t="s">
        <v>546</v>
      </c>
      <c r="B3" s="41" t="s">
        <v>547</v>
      </c>
      <c r="C3" s="43" t="s">
        <v>548</v>
      </c>
      <c r="D3" s="42" t="s">
        <v>0</v>
      </c>
      <c r="E3" s="44" t="s">
        <v>549</v>
      </c>
      <c r="F3" s="44" t="s">
        <v>550</v>
      </c>
      <c r="G3" s="44" t="s">
        <v>551</v>
      </c>
    </row>
    <row r="4" spans="1:8">
      <c r="A4" s="45">
        <v>32884</v>
      </c>
      <c r="B4" s="45">
        <v>32884</v>
      </c>
      <c r="C4" s="46">
        <v>1990</v>
      </c>
      <c r="D4">
        <v>1990</v>
      </c>
      <c r="E4" s="47">
        <v>7.0300000000000001E-2</v>
      </c>
      <c r="F4" s="47">
        <v>6.8229999999999999E-2</v>
      </c>
      <c r="G4" s="49">
        <f>E4-F4</f>
        <v>2.0700000000000024E-3</v>
      </c>
    </row>
    <row r="5" spans="1:8">
      <c r="A5" s="45">
        <v>32891</v>
      </c>
      <c r="B5" s="45">
        <v>32891</v>
      </c>
      <c r="C5" s="46">
        <v>1990</v>
      </c>
      <c r="D5">
        <v>1990</v>
      </c>
      <c r="E5" s="47">
        <v>7.1399999999999991E-2</v>
      </c>
      <c r="F5" s="47" t="e">
        <v>#N/A</v>
      </c>
      <c r="G5" s="49" t="e">
        <f t="shared" ref="G5:G68" si="0">E5-F5</f>
        <v>#N/A</v>
      </c>
    </row>
    <row r="6" spans="1:8">
      <c r="A6" s="45">
        <v>32898</v>
      </c>
      <c r="B6" s="45">
        <v>32898</v>
      </c>
      <c r="C6" s="46">
        <v>1990</v>
      </c>
      <c r="D6">
        <v>1990</v>
      </c>
      <c r="E6" s="47">
        <v>7.1900000000000006E-2</v>
      </c>
      <c r="F6" s="47" t="e">
        <v>#N/A</v>
      </c>
      <c r="G6" s="49" t="e">
        <f t="shared" si="0"/>
        <v>#N/A</v>
      </c>
    </row>
    <row r="7" spans="1:8">
      <c r="A7" s="45">
        <v>32905</v>
      </c>
      <c r="B7" s="45">
        <v>32905</v>
      </c>
      <c r="C7" s="46">
        <v>1990</v>
      </c>
      <c r="D7">
        <v>1990</v>
      </c>
      <c r="E7" s="47">
        <v>7.2400000000000006E-2</v>
      </c>
      <c r="F7" s="47" t="e">
        <v>#N/A</v>
      </c>
      <c r="G7" s="49" t="e">
        <f t="shared" si="0"/>
        <v>#N/A</v>
      </c>
    </row>
    <row r="8" spans="1:8">
      <c r="A8" s="45">
        <v>32912</v>
      </c>
      <c r="B8" s="45">
        <v>32912</v>
      </c>
      <c r="C8" s="46">
        <v>1990</v>
      </c>
      <c r="D8">
        <v>1990</v>
      </c>
      <c r="E8" s="47">
        <v>7.2000000000000008E-2</v>
      </c>
      <c r="F8" s="47" t="e">
        <v>#N/A</v>
      </c>
      <c r="G8" s="49" t="e">
        <f t="shared" si="0"/>
        <v>#N/A</v>
      </c>
    </row>
    <row r="9" spans="1:8">
      <c r="A9" s="45">
        <v>32919</v>
      </c>
      <c r="B9" s="45">
        <v>32919</v>
      </c>
      <c r="C9" s="46">
        <v>1990</v>
      </c>
      <c r="D9">
        <v>1990</v>
      </c>
      <c r="E9" s="47">
        <v>7.1599999999999997E-2</v>
      </c>
      <c r="F9" s="47" t="e">
        <v>#N/A</v>
      </c>
      <c r="G9" s="49" t="e">
        <f t="shared" si="0"/>
        <v>#N/A</v>
      </c>
    </row>
    <row r="10" spans="1:8">
      <c r="A10" s="45">
        <v>32926</v>
      </c>
      <c r="B10" s="45">
        <v>32926</v>
      </c>
      <c r="C10" s="46">
        <v>1990</v>
      </c>
      <c r="D10">
        <v>1990</v>
      </c>
      <c r="E10" s="47">
        <v>7.2700000000000001E-2</v>
      </c>
      <c r="F10" s="47" t="e">
        <v>#N/A</v>
      </c>
      <c r="G10" s="49" t="e">
        <f t="shared" si="0"/>
        <v>#N/A</v>
      </c>
      <c r="H10" s="48"/>
    </row>
    <row r="11" spans="1:8">
      <c r="A11" s="45">
        <v>32933</v>
      </c>
      <c r="B11" s="45">
        <v>32933</v>
      </c>
      <c r="C11" s="46">
        <v>1990</v>
      </c>
      <c r="D11">
        <v>1990</v>
      </c>
      <c r="E11" s="47">
        <v>7.2499999999999995E-2</v>
      </c>
      <c r="F11" s="47" t="e">
        <v>#N/A</v>
      </c>
      <c r="G11" s="49" t="e">
        <f t="shared" si="0"/>
        <v>#N/A</v>
      </c>
    </row>
    <row r="12" spans="1:8">
      <c r="A12" s="45">
        <v>32940</v>
      </c>
      <c r="B12" s="45">
        <v>32940</v>
      </c>
      <c r="C12" s="46">
        <v>1990</v>
      </c>
      <c r="D12">
        <v>1990</v>
      </c>
      <c r="E12" s="47">
        <v>7.2499999999999995E-2</v>
      </c>
      <c r="F12" s="47" t="e">
        <v>#N/A</v>
      </c>
      <c r="G12" s="49" t="e">
        <f t="shared" si="0"/>
        <v>#N/A</v>
      </c>
    </row>
    <row r="13" spans="1:8">
      <c r="A13" s="45">
        <v>32947</v>
      </c>
      <c r="B13" s="45">
        <v>32947</v>
      </c>
      <c r="C13" s="46">
        <v>1990</v>
      </c>
      <c r="D13">
        <v>1990</v>
      </c>
      <c r="E13" s="47">
        <v>7.3200000000000001E-2</v>
      </c>
      <c r="F13" s="47" t="e">
        <v>#N/A</v>
      </c>
      <c r="G13" s="49" t="e">
        <f t="shared" si="0"/>
        <v>#N/A</v>
      </c>
    </row>
    <row r="14" spans="1:8">
      <c r="A14" s="45">
        <v>32954</v>
      </c>
      <c r="B14" s="45">
        <v>32954</v>
      </c>
      <c r="C14" s="46">
        <v>1990</v>
      </c>
      <c r="D14">
        <v>1990</v>
      </c>
      <c r="E14" s="47">
        <v>7.3099999999999998E-2</v>
      </c>
      <c r="F14" s="47" t="e">
        <v>#N/A</v>
      </c>
      <c r="G14" s="49" t="e">
        <f t="shared" si="0"/>
        <v>#N/A</v>
      </c>
    </row>
    <row r="15" spans="1:8">
      <c r="A15" s="45">
        <v>32961</v>
      </c>
      <c r="B15" s="45">
        <v>32961</v>
      </c>
      <c r="C15" s="46">
        <v>1990</v>
      </c>
      <c r="D15">
        <v>1990</v>
      </c>
      <c r="E15" s="47">
        <v>7.3300000000000004E-2</v>
      </c>
      <c r="F15" s="47" t="e">
        <v>#N/A</v>
      </c>
      <c r="G15" s="49" t="e">
        <f t="shared" si="0"/>
        <v>#N/A</v>
      </c>
    </row>
    <row r="16" spans="1:8">
      <c r="A16" s="45">
        <v>32968</v>
      </c>
      <c r="B16" s="45">
        <v>32968</v>
      </c>
      <c r="C16" s="46">
        <v>1990</v>
      </c>
      <c r="D16">
        <v>1990</v>
      </c>
      <c r="E16" s="47">
        <v>7.3300000000000004E-2</v>
      </c>
      <c r="F16" s="47" t="e">
        <v>#N/A</v>
      </c>
      <c r="G16" s="49" t="e">
        <f t="shared" si="0"/>
        <v>#N/A</v>
      </c>
    </row>
    <row r="17" spans="1:7">
      <c r="A17" s="45">
        <v>32975</v>
      </c>
      <c r="B17" s="45">
        <v>32975</v>
      </c>
      <c r="C17" s="46">
        <v>1990</v>
      </c>
      <c r="D17">
        <v>1990</v>
      </c>
      <c r="E17" s="47">
        <v>7.3099999999999998E-2</v>
      </c>
      <c r="F17" s="47" t="e">
        <v>#N/A</v>
      </c>
      <c r="G17" s="49" t="e">
        <f t="shared" si="0"/>
        <v>#N/A</v>
      </c>
    </row>
    <row r="18" spans="1:7">
      <c r="A18" s="45">
        <v>32982</v>
      </c>
      <c r="B18" s="45">
        <v>32982</v>
      </c>
      <c r="C18" s="46">
        <v>1990</v>
      </c>
      <c r="D18">
        <v>1990</v>
      </c>
      <c r="E18" s="47">
        <v>7.3899999999999993E-2</v>
      </c>
      <c r="F18" s="47" t="e">
        <v>#N/A</v>
      </c>
      <c r="G18" s="49" t="e">
        <f t="shared" si="0"/>
        <v>#N/A</v>
      </c>
    </row>
    <row r="19" spans="1:7">
      <c r="A19" s="45">
        <v>32989</v>
      </c>
      <c r="B19" s="45">
        <v>32989</v>
      </c>
      <c r="C19" s="46">
        <v>1990</v>
      </c>
      <c r="D19">
        <v>1990</v>
      </c>
      <c r="E19" s="47">
        <v>7.51E-2</v>
      </c>
      <c r="F19" s="47" t="e">
        <v>#N/A</v>
      </c>
      <c r="G19" s="49" t="e">
        <f t="shared" si="0"/>
        <v>#N/A</v>
      </c>
    </row>
    <row r="20" spans="1:7">
      <c r="A20" s="45">
        <v>32996</v>
      </c>
      <c r="B20" s="45">
        <v>32996</v>
      </c>
      <c r="C20" s="46">
        <v>1990</v>
      </c>
      <c r="D20">
        <v>1990</v>
      </c>
      <c r="E20" s="47">
        <v>7.5399999999999995E-2</v>
      </c>
      <c r="F20" s="47" t="e">
        <v>#N/A</v>
      </c>
      <c r="G20" s="49" t="e">
        <f t="shared" si="0"/>
        <v>#N/A</v>
      </c>
    </row>
    <row r="21" spans="1:7">
      <c r="A21" s="45">
        <v>33003</v>
      </c>
      <c r="B21" s="45">
        <v>33003</v>
      </c>
      <c r="C21" s="46">
        <v>1990</v>
      </c>
      <c r="D21">
        <v>1990</v>
      </c>
      <c r="E21" s="47">
        <v>7.3899999999999993E-2</v>
      </c>
      <c r="F21" s="47" t="e">
        <v>#N/A</v>
      </c>
      <c r="G21" s="49" t="e">
        <f t="shared" si="0"/>
        <v>#N/A</v>
      </c>
    </row>
    <row r="22" spans="1:7">
      <c r="A22" s="45">
        <v>33010</v>
      </c>
      <c r="B22" s="45">
        <v>33010</v>
      </c>
      <c r="C22" s="46">
        <v>1990</v>
      </c>
      <c r="D22">
        <v>1990</v>
      </c>
      <c r="E22" s="47">
        <v>7.2900000000000006E-2</v>
      </c>
      <c r="F22" s="47" t="e">
        <v>#N/A</v>
      </c>
      <c r="G22" s="49" t="e">
        <f t="shared" si="0"/>
        <v>#N/A</v>
      </c>
    </row>
    <row r="23" spans="1:7">
      <c r="A23" s="45">
        <v>33017</v>
      </c>
      <c r="B23" s="45">
        <v>33017</v>
      </c>
      <c r="C23" s="46">
        <v>1990</v>
      </c>
      <c r="D23">
        <v>1990</v>
      </c>
      <c r="E23" s="47">
        <v>7.2599999999999998E-2</v>
      </c>
      <c r="F23" s="47" t="e">
        <v>#N/A</v>
      </c>
      <c r="G23" s="49" t="e">
        <f t="shared" si="0"/>
        <v>#N/A</v>
      </c>
    </row>
    <row r="24" spans="1:7">
      <c r="A24" s="45">
        <v>33024</v>
      </c>
      <c r="B24" s="45">
        <v>33024</v>
      </c>
      <c r="C24" s="46">
        <v>1990</v>
      </c>
      <c r="D24">
        <v>1990</v>
      </c>
      <c r="E24" s="47">
        <v>7.2599999999999998E-2</v>
      </c>
      <c r="F24" s="47" t="e">
        <v>#N/A</v>
      </c>
      <c r="G24" s="49" t="e">
        <f t="shared" si="0"/>
        <v>#N/A</v>
      </c>
    </row>
    <row r="25" spans="1:7">
      <c r="A25" s="45">
        <v>33031</v>
      </c>
      <c r="B25" s="45">
        <v>33031</v>
      </c>
      <c r="C25" s="46">
        <v>1990</v>
      </c>
      <c r="D25">
        <v>1990</v>
      </c>
      <c r="E25" s="47">
        <v>7.2099999999999997E-2</v>
      </c>
      <c r="F25" s="47" t="e">
        <v>#N/A</v>
      </c>
      <c r="G25" s="49" t="e">
        <f t="shared" si="0"/>
        <v>#N/A</v>
      </c>
    </row>
    <row r="26" spans="1:7">
      <c r="A26" s="45">
        <v>33038</v>
      </c>
      <c r="B26" s="45">
        <v>33038</v>
      </c>
      <c r="C26" s="46">
        <v>1990</v>
      </c>
      <c r="D26">
        <v>1990</v>
      </c>
      <c r="E26" s="47">
        <v>7.2000000000000008E-2</v>
      </c>
      <c r="F26" s="47" t="e">
        <v>#N/A</v>
      </c>
      <c r="G26" s="49" t="e">
        <f t="shared" si="0"/>
        <v>#N/A</v>
      </c>
    </row>
    <row r="27" spans="1:7">
      <c r="A27" s="45">
        <v>33045</v>
      </c>
      <c r="B27" s="45">
        <v>33045</v>
      </c>
      <c r="C27" s="46">
        <v>1990</v>
      </c>
      <c r="D27">
        <v>1990</v>
      </c>
      <c r="E27" s="47">
        <v>7.2800000000000004E-2</v>
      </c>
      <c r="F27" s="47" t="e">
        <v>#N/A</v>
      </c>
      <c r="G27" s="49" t="e">
        <f t="shared" si="0"/>
        <v>#N/A</v>
      </c>
    </row>
    <row r="28" spans="1:7">
      <c r="A28" s="45">
        <v>33052</v>
      </c>
      <c r="B28" s="45">
        <v>33052</v>
      </c>
      <c r="C28" s="46">
        <v>1990</v>
      </c>
      <c r="D28">
        <v>1990</v>
      </c>
      <c r="E28" s="47">
        <v>7.2700000000000001E-2</v>
      </c>
      <c r="F28" s="47" t="e">
        <v>#N/A</v>
      </c>
      <c r="G28" s="49" t="e">
        <f t="shared" si="0"/>
        <v>#N/A</v>
      </c>
    </row>
    <row r="29" spans="1:7">
      <c r="A29" s="45">
        <v>33059</v>
      </c>
      <c r="B29" s="45">
        <v>33059</v>
      </c>
      <c r="C29" s="46">
        <v>1990</v>
      </c>
      <c r="D29">
        <v>1991</v>
      </c>
      <c r="E29" s="47">
        <v>7.2400000000000006E-2</v>
      </c>
      <c r="F29" s="47" t="e">
        <v>#N/A</v>
      </c>
      <c r="G29" s="49" t="e">
        <f t="shared" si="0"/>
        <v>#N/A</v>
      </c>
    </row>
    <row r="30" spans="1:7">
      <c r="A30" s="45">
        <v>33066</v>
      </c>
      <c r="B30" s="45">
        <v>33066</v>
      </c>
      <c r="C30" s="46">
        <v>1990</v>
      </c>
      <c r="D30">
        <v>1991</v>
      </c>
      <c r="E30" s="47">
        <v>7.2099999999999997E-2</v>
      </c>
      <c r="F30" s="47" t="e">
        <v>#N/A</v>
      </c>
      <c r="G30" s="49" t="e">
        <f t="shared" si="0"/>
        <v>#N/A</v>
      </c>
    </row>
    <row r="31" spans="1:7">
      <c r="A31" s="45">
        <v>33073</v>
      </c>
      <c r="B31" s="45">
        <v>33073</v>
      </c>
      <c r="C31" s="46">
        <v>1990</v>
      </c>
      <c r="D31">
        <v>1991</v>
      </c>
      <c r="E31" s="47">
        <v>7.17E-2</v>
      </c>
      <c r="F31" s="47">
        <v>6.9478250000000005E-2</v>
      </c>
      <c r="G31" s="49">
        <f t="shared" si="0"/>
        <v>2.2217499999999946E-3</v>
      </c>
    </row>
    <row r="32" spans="1:7">
      <c r="A32" s="45">
        <v>33080</v>
      </c>
      <c r="B32" s="45">
        <v>33080</v>
      </c>
      <c r="C32" s="46">
        <v>1990</v>
      </c>
      <c r="D32">
        <v>1991</v>
      </c>
      <c r="E32" s="47">
        <v>7.1500000000000008E-2</v>
      </c>
      <c r="F32" s="47" t="e">
        <v>#N/A</v>
      </c>
      <c r="G32" s="49" t="e">
        <f t="shared" si="0"/>
        <v>#N/A</v>
      </c>
    </row>
    <row r="33" spans="1:7">
      <c r="A33" s="45">
        <v>33087</v>
      </c>
      <c r="B33" s="45">
        <v>33087</v>
      </c>
      <c r="C33" s="46">
        <v>1990</v>
      </c>
      <c r="D33">
        <v>1991</v>
      </c>
      <c r="E33" s="47">
        <v>7.0800000000000002E-2</v>
      </c>
      <c r="F33" s="47" t="e">
        <v>#N/A</v>
      </c>
      <c r="G33" s="49" t="e">
        <f t="shared" si="0"/>
        <v>#N/A</v>
      </c>
    </row>
    <row r="34" spans="1:7">
      <c r="A34" s="45">
        <v>33094</v>
      </c>
      <c r="B34" s="45">
        <v>33094</v>
      </c>
      <c r="C34" s="46">
        <v>1990</v>
      </c>
      <c r="D34">
        <v>1991</v>
      </c>
      <c r="E34" s="47">
        <v>7.22E-2</v>
      </c>
      <c r="F34" s="47" t="e">
        <v>#N/A</v>
      </c>
      <c r="G34" s="49" t="e">
        <f t="shared" si="0"/>
        <v>#N/A</v>
      </c>
    </row>
    <row r="35" spans="1:7">
      <c r="A35" s="45">
        <v>33101</v>
      </c>
      <c r="B35" s="45">
        <v>33101</v>
      </c>
      <c r="C35" s="46">
        <v>1990</v>
      </c>
      <c r="D35">
        <v>1991</v>
      </c>
      <c r="E35" s="47">
        <v>7.2599999999999998E-2</v>
      </c>
      <c r="F35" s="47" t="e">
        <v>#N/A</v>
      </c>
      <c r="G35" s="49" t="e">
        <f t="shared" si="0"/>
        <v>#N/A</v>
      </c>
    </row>
    <row r="36" spans="1:7">
      <c r="A36" s="45">
        <v>33108</v>
      </c>
      <c r="B36" s="45">
        <v>33108</v>
      </c>
      <c r="C36" s="46">
        <v>1990</v>
      </c>
      <c r="D36">
        <v>1991</v>
      </c>
      <c r="E36" s="47">
        <v>7.5600000000000001E-2</v>
      </c>
      <c r="F36" s="47" t="e">
        <v>#N/A</v>
      </c>
      <c r="G36" s="49" t="e">
        <f t="shared" si="0"/>
        <v>#N/A</v>
      </c>
    </row>
    <row r="37" spans="1:7">
      <c r="A37" s="45">
        <v>33115</v>
      </c>
      <c r="B37" s="45">
        <v>33115</v>
      </c>
      <c r="C37" s="46">
        <v>1990</v>
      </c>
      <c r="D37">
        <v>1991</v>
      </c>
      <c r="E37" s="47">
        <v>7.4700000000000003E-2</v>
      </c>
      <c r="F37" s="47" t="e">
        <v>#N/A</v>
      </c>
      <c r="G37" s="49" t="e">
        <f t="shared" si="0"/>
        <v>#N/A</v>
      </c>
    </row>
    <row r="38" spans="1:7">
      <c r="A38" s="45">
        <v>33122</v>
      </c>
      <c r="B38" s="45">
        <v>33122</v>
      </c>
      <c r="C38" s="46">
        <v>1990</v>
      </c>
      <c r="D38">
        <v>1991</v>
      </c>
      <c r="E38" s="47">
        <v>7.4099999999999999E-2</v>
      </c>
      <c r="F38" s="47" t="e">
        <v>#N/A</v>
      </c>
      <c r="G38" s="49" t="e">
        <f t="shared" si="0"/>
        <v>#N/A</v>
      </c>
    </row>
    <row r="39" spans="1:7">
      <c r="A39" s="45">
        <v>33129</v>
      </c>
      <c r="B39" s="45">
        <v>33129</v>
      </c>
      <c r="C39" s="46">
        <v>1990</v>
      </c>
      <c r="D39">
        <v>1991</v>
      </c>
      <c r="E39" s="47">
        <v>7.3499999999999996E-2</v>
      </c>
      <c r="F39" s="47" t="e">
        <v>#N/A</v>
      </c>
      <c r="G39" s="49" t="e">
        <f t="shared" si="0"/>
        <v>#N/A</v>
      </c>
    </row>
    <row r="40" spans="1:7">
      <c r="A40" s="45">
        <v>33136</v>
      </c>
      <c r="B40" s="45">
        <v>33136</v>
      </c>
      <c r="C40" s="46">
        <v>1990</v>
      </c>
      <c r="D40">
        <v>1991</v>
      </c>
      <c r="E40" s="47">
        <v>7.4099999999999999E-2</v>
      </c>
      <c r="F40" s="47">
        <v>7.231755899999999E-2</v>
      </c>
      <c r="G40" s="49">
        <f t="shared" si="0"/>
        <v>1.7824410000000096E-3</v>
      </c>
    </row>
    <row r="41" spans="1:7">
      <c r="A41" s="45">
        <v>33143</v>
      </c>
      <c r="B41" s="45">
        <v>33143</v>
      </c>
      <c r="C41" s="46">
        <v>1990</v>
      </c>
      <c r="D41">
        <v>1991</v>
      </c>
      <c r="E41" s="47">
        <v>7.5300000000000006E-2</v>
      </c>
      <c r="F41" s="47" t="e">
        <v>#N/A</v>
      </c>
      <c r="G41" s="49" t="e">
        <f t="shared" si="0"/>
        <v>#N/A</v>
      </c>
    </row>
    <row r="42" spans="1:7">
      <c r="A42" s="45">
        <v>33150</v>
      </c>
      <c r="B42" s="45">
        <v>33150</v>
      </c>
      <c r="C42" s="46">
        <v>1990</v>
      </c>
      <c r="D42">
        <v>1991</v>
      </c>
      <c r="E42" s="47">
        <v>7.4800000000000005E-2</v>
      </c>
      <c r="F42" s="47" t="e">
        <v>#N/A</v>
      </c>
      <c r="G42" s="49" t="e">
        <f t="shared" si="0"/>
        <v>#N/A</v>
      </c>
    </row>
    <row r="43" spans="1:7">
      <c r="A43" s="45">
        <v>33157</v>
      </c>
      <c r="B43" s="45">
        <v>33157</v>
      </c>
      <c r="C43" s="46">
        <v>1990</v>
      </c>
      <c r="D43">
        <v>1991</v>
      </c>
      <c r="E43" s="47">
        <v>7.5600000000000001E-2</v>
      </c>
      <c r="F43" s="47" t="e">
        <v>#N/A</v>
      </c>
      <c r="G43" s="49" t="e">
        <f t="shared" si="0"/>
        <v>#N/A</v>
      </c>
    </row>
    <row r="44" spans="1:7">
      <c r="A44" s="45">
        <v>33164</v>
      </c>
      <c r="B44" s="45">
        <v>33164</v>
      </c>
      <c r="C44" s="46">
        <v>1990</v>
      </c>
      <c r="D44">
        <v>1991</v>
      </c>
      <c r="E44" s="47">
        <v>7.4800000000000005E-2</v>
      </c>
      <c r="F44" s="47" t="e">
        <v>#N/A</v>
      </c>
      <c r="G44" s="49" t="e">
        <f t="shared" si="0"/>
        <v>#N/A</v>
      </c>
    </row>
    <row r="45" spans="1:7">
      <c r="A45" s="45">
        <v>33171</v>
      </c>
      <c r="B45" s="45">
        <v>33171</v>
      </c>
      <c r="C45" s="46">
        <v>1990</v>
      </c>
      <c r="D45">
        <v>1991</v>
      </c>
      <c r="E45" s="47">
        <v>7.4299999999999991E-2</v>
      </c>
      <c r="F45" s="47" t="e">
        <v>#N/A</v>
      </c>
      <c r="G45" s="49" t="e">
        <f t="shared" si="0"/>
        <v>#N/A</v>
      </c>
    </row>
    <row r="46" spans="1:7">
      <c r="A46" s="45">
        <v>33178</v>
      </c>
      <c r="B46" s="45">
        <v>33178</v>
      </c>
      <c r="C46" s="46">
        <v>1990</v>
      </c>
      <c r="D46">
        <v>1991</v>
      </c>
      <c r="E46" s="47">
        <v>7.2900000000000006E-2</v>
      </c>
      <c r="F46" s="47" t="e">
        <v>#N/A</v>
      </c>
      <c r="G46" s="49" t="e">
        <f t="shared" si="0"/>
        <v>#N/A</v>
      </c>
    </row>
    <row r="47" spans="1:7">
      <c r="A47" s="45">
        <v>33185</v>
      </c>
      <c r="B47" s="45">
        <v>33185</v>
      </c>
      <c r="C47" s="46">
        <v>1990</v>
      </c>
      <c r="D47">
        <v>1991</v>
      </c>
      <c r="E47" s="47">
        <v>7.2400000000000006E-2</v>
      </c>
      <c r="F47" s="47" t="e">
        <v>#N/A</v>
      </c>
      <c r="G47" s="49" t="e">
        <f t="shared" si="0"/>
        <v>#N/A</v>
      </c>
    </row>
    <row r="48" spans="1:7">
      <c r="A48" s="45">
        <v>33192</v>
      </c>
      <c r="B48" s="45">
        <v>33192</v>
      </c>
      <c r="C48" s="46">
        <v>1990</v>
      </c>
      <c r="D48">
        <v>1991</v>
      </c>
      <c r="E48" s="47">
        <v>7.1500000000000008E-2</v>
      </c>
      <c r="F48" s="47" t="e">
        <v>#N/A</v>
      </c>
      <c r="G48" s="49" t="e">
        <f t="shared" si="0"/>
        <v>#N/A</v>
      </c>
    </row>
    <row r="49" spans="1:7">
      <c r="A49" s="45">
        <v>33199</v>
      </c>
      <c r="B49" s="45">
        <v>33199</v>
      </c>
      <c r="C49" s="46">
        <v>1990</v>
      </c>
      <c r="D49">
        <v>1991</v>
      </c>
      <c r="E49" s="47">
        <v>7.1300000000000002E-2</v>
      </c>
      <c r="F49" s="47" t="e">
        <v>#N/A</v>
      </c>
      <c r="G49" s="49" t="e">
        <f t="shared" si="0"/>
        <v>#N/A</v>
      </c>
    </row>
    <row r="50" spans="1:7">
      <c r="A50" s="45">
        <v>33206</v>
      </c>
      <c r="B50" s="45">
        <v>33206</v>
      </c>
      <c r="C50" s="46">
        <v>1990</v>
      </c>
      <c r="D50">
        <v>1991</v>
      </c>
      <c r="E50" s="47">
        <v>7.0800000000000002E-2</v>
      </c>
      <c r="F50" s="47" t="e">
        <v>#N/A</v>
      </c>
      <c r="G50" s="49" t="e">
        <f t="shared" si="0"/>
        <v>#N/A</v>
      </c>
    </row>
    <row r="51" spans="1:7">
      <c r="A51" s="45">
        <v>33213</v>
      </c>
      <c r="B51" s="45">
        <v>33213</v>
      </c>
      <c r="C51" s="46">
        <v>1990</v>
      </c>
      <c r="D51">
        <v>1991</v>
      </c>
      <c r="E51" s="47">
        <v>7.0599999999999996E-2</v>
      </c>
      <c r="F51" s="47" t="e">
        <v>#N/A</v>
      </c>
      <c r="G51" s="49" t="e">
        <f t="shared" si="0"/>
        <v>#N/A</v>
      </c>
    </row>
    <row r="52" spans="1:7">
      <c r="A52" s="45">
        <v>33220</v>
      </c>
      <c r="B52" s="45">
        <v>33220</v>
      </c>
      <c r="C52" s="46">
        <v>1990</v>
      </c>
      <c r="D52">
        <v>1991</v>
      </c>
      <c r="E52" s="47">
        <v>7.0499999999999993E-2</v>
      </c>
      <c r="F52" s="47" t="e">
        <v>#N/A</v>
      </c>
      <c r="G52" s="49" t="e">
        <f t="shared" si="0"/>
        <v>#N/A</v>
      </c>
    </row>
    <row r="53" spans="1:7">
      <c r="A53" s="45">
        <v>33227</v>
      </c>
      <c r="B53" s="45">
        <v>33227</v>
      </c>
      <c r="C53" s="46">
        <v>1990</v>
      </c>
      <c r="D53">
        <v>1991</v>
      </c>
      <c r="E53" s="47">
        <v>7.1099999999999997E-2</v>
      </c>
      <c r="F53" s="47" t="e">
        <v>#N/A</v>
      </c>
      <c r="G53" s="49" t="e">
        <f t="shared" si="0"/>
        <v>#N/A</v>
      </c>
    </row>
    <row r="54" spans="1:7">
      <c r="A54" s="45">
        <v>33234</v>
      </c>
      <c r="B54" s="45">
        <v>33234</v>
      </c>
      <c r="C54" s="46">
        <v>1990</v>
      </c>
      <c r="D54">
        <v>1991</v>
      </c>
      <c r="E54" s="47">
        <v>7.1399999999999991E-2</v>
      </c>
      <c r="F54" s="47" t="e">
        <v>#N/A</v>
      </c>
      <c r="G54" s="49" t="e">
        <f t="shared" si="0"/>
        <v>#N/A</v>
      </c>
    </row>
    <row r="55" spans="1:7">
      <c r="A55" s="45">
        <v>33241</v>
      </c>
      <c r="B55" s="45">
        <v>33241</v>
      </c>
      <c r="C55" s="46">
        <v>1991</v>
      </c>
      <c r="D55">
        <v>1991</v>
      </c>
      <c r="E55" s="47">
        <v>7.0900000000000005E-2</v>
      </c>
      <c r="F55" s="47" t="e">
        <v>#N/A</v>
      </c>
      <c r="G55" s="49" t="e">
        <f t="shared" si="0"/>
        <v>#N/A</v>
      </c>
    </row>
    <row r="56" spans="1:7">
      <c r="A56" s="45">
        <v>33248</v>
      </c>
      <c r="B56" s="45">
        <v>33248</v>
      </c>
      <c r="C56" s="46">
        <v>1991</v>
      </c>
      <c r="D56">
        <v>1991</v>
      </c>
      <c r="E56" s="47">
        <v>7.1500000000000008E-2</v>
      </c>
      <c r="F56" s="47" t="e">
        <v>#N/A</v>
      </c>
      <c r="G56" s="49" t="e">
        <f t="shared" si="0"/>
        <v>#N/A</v>
      </c>
    </row>
    <row r="57" spans="1:7">
      <c r="A57" s="45">
        <v>33255</v>
      </c>
      <c r="B57" s="45">
        <v>33255</v>
      </c>
      <c r="C57" s="46">
        <v>1991</v>
      </c>
      <c r="D57">
        <v>1991</v>
      </c>
      <c r="E57" s="47">
        <v>7.0999999999999994E-2</v>
      </c>
      <c r="F57" s="47" t="e">
        <v>#N/A</v>
      </c>
      <c r="G57" s="49" t="e">
        <f t="shared" si="0"/>
        <v>#N/A</v>
      </c>
    </row>
    <row r="58" spans="1:7">
      <c r="A58" s="45">
        <v>33262</v>
      </c>
      <c r="B58" s="45">
        <v>33262</v>
      </c>
      <c r="C58" s="46">
        <v>1991</v>
      </c>
      <c r="D58">
        <v>1991</v>
      </c>
      <c r="E58" s="47">
        <v>7.0599999999999996E-2</v>
      </c>
      <c r="F58" s="47" t="e">
        <v>#N/A</v>
      </c>
      <c r="G58" s="49" t="e">
        <f t="shared" si="0"/>
        <v>#N/A</v>
      </c>
    </row>
    <row r="59" spans="1:7">
      <c r="A59" s="45">
        <v>33269</v>
      </c>
      <c r="B59" s="45">
        <v>33269</v>
      </c>
      <c r="C59" s="46">
        <v>1991</v>
      </c>
      <c r="D59">
        <v>1991</v>
      </c>
      <c r="E59" s="47">
        <v>7.0000000000000007E-2</v>
      </c>
      <c r="F59" s="47" t="e">
        <v>#N/A</v>
      </c>
      <c r="G59" s="49" t="e">
        <f t="shared" si="0"/>
        <v>#N/A</v>
      </c>
    </row>
    <row r="60" spans="1:7">
      <c r="A60" s="45">
        <v>33276</v>
      </c>
      <c r="B60" s="45">
        <v>33276</v>
      </c>
      <c r="C60" s="46">
        <v>1991</v>
      </c>
      <c r="D60">
        <v>1991</v>
      </c>
      <c r="E60" s="47">
        <v>6.8600000000000008E-2</v>
      </c>
      <c r="F60" s="47" t="e">
        <v>#N/A</v>
      </c>
      <c r="G60" s="49" t="e">
        <f t="shared" si="0"/>
        <v>#N/A</v>
      </c>
    </row>
    <row r="61" spans="1:7">
      <c r="A61" s="45">
        <v>33283</v>
      </c>
      <c r="B61" s="45">
        <v>33283</v>
      </c>
      <c r="C61" s="46">
        <v>1991</v>
      </c>
      <c r="D61">
        <v>1991</v>
      </c>
      <c r="E61" s="47">
        <v>6.8099999999999994E-2</v>
      </c>
      <c r="F61" s="47">
        <v>6.4717999999999998E-2</v>
      </c>
      <c r="G61" s="49">
        <f t="shared" si="0"/>
        <v>3.3819999999999961E-3</v>
      </c>
    </row>
    <row r="62" spans="1:7">
      <c r="A62" s="45">
        <v>33290</v>
      </c>
      <c r="B62" s="45">
        <v>33290</v>
      </c>
      <c r="C62" s="46">
        <v>1991</v>
      </c>
      <c r="D62">
        <v>1991</v>
      </c>
      <c r="E62" s="47">
        <v>6.9699999999999998E-2</v>
      </c>
      <c r="F62" s="47" t="e">
        <v>#N/A</v>
      </c>
      <c r="G62" s="49" t="e">
        <f t="shared" si="0"/>
        <v>#N/A</v>
      </c>
    </row>
    <row r="63" spans="1:7">
      <c r="A63" s="45">
        <v>33297</v>
      </c>
      <c r="B63" s="45">
        <v>33297</v>
      </c>
      <c r="C63" s="46">
        <v>1991</v>
      </c>
      <c r="D63">
        <v>1991</v>
      </c>
      <c r="E63" s="47">
        <v>7.0099999999999996E-2</v>
      </c>
      <c r="F63" s="47" t="e">
        <v>#N/A</v>
      </c>
      <c r="G63" s="49" t="e">
        <f t="shared" si="0"/>
        <v>#N/A</v>
      </c>
    </row>
    <row r="64" spans="1:7">
      <c r="A64" s="45">
        <v>33304</v>
      </c>
      <c r="B64" s="45">
        <v>33304</v>
      </c>
      <c r="C64" s="46">
        <v>1991</v>
      </c>
      <c r="D64">
        <v>1991</v>
      </c>
      <c r="E64" s="47">
        <v>7.0599999999999996E-2</v>
      </c>
      <c r="F64" s="47" t="e">
        <v>#N/A</v>
      </c>
      <c r="G64" s="49" t="e">
        <f t="shared" si="0"/>
        <v>#N/A</v>
      </c>
    </row>
    <row r="65" spans="1:7">
      <c r="A65" s="45">
        <v>33311</v>
      </c>
      <c r="B65" s="45">
        <v>33311</v>
      </c>
      <c r="C65" s="46">
        <v>1991</v>
      </c>
      <c r="D65">
        <v>1991</v>
      </c>
      <c r="E65" s="47">
        <v>7.0599999999999996E-2</v>
      </c>
      <c r="F65" s="47" t="e">
        <v>#N/A</v>
      </c>
      <c r="G65" s="49" t="e">
        <f t="shared" si="0"/>
        <v>#N/A</v>
      </c>
    </row>
    <row r="66" spans="1:7">
      <c r="A66" s="45">
        <v>33318</v>
      </c>
      <c r="B66" s="45">
        <v>33318</v>
      </c>
      <c r="C66" s="46">
        <v>1991</v>
      </c>
      <c r="D66">
        <v>1991</v>
      </c>
      <c r="E66" s="47">
        <v>7.1300000000000002E-2</v>
      </c>
      <c r="F66" s="47" t="e">
        <v>#N/A</v>
      </c>
      <c r="G66" s="49" t="e">
        <f t="shared" si="0"/>
        <v>#N/A</v>
      </c>
    </row>
    <row r="67" spans="1:7">
      <c r="A67" s="45">
        <v>33325</v>
      </c>
      <c r="B67" s="45">
        <v>33325</v>
      </c>
      <c r="C67" s="46">
        <v>1991</v>
      </c>
      <c r="D67">
        <v>1991</v>
      </c>
      <c r="E67" s="47">
        <v>7.1399999999999991E-2</v>
      </c>
      <c r="F67" s="47" t="e">
        <v>#N/A</v>
      </c>
      <c r="G67" s="49" t="e">
        <f t="shared" si="0"/>
        <v>#N/A</v>
      </c>
    </row>
    <row r="68" spans="1:7">
      <c r="A68" s="45">
        <v>33332</v>
      </c>
      <c r="B68" s="45">
        <v>33332</v>
      </c>
      <c r="C68" s="46">
        <v>1991</v>
      </c>
      <c r="D68">
        <v>1991</v>
      </c>
      <c r="E68" s="47">
        <v>7.0599999999999996E-2</v>
      </c>
      <c r="F68" s="47" t="e">
        <v>#N/A</v>
      </c>
      <c r="G68" s="49" t="e">
        <f t="shared" si="0"/>
        <v>#N/A</v>
      </c>
    </row>
    <row r="69" spans="1:7">
      <c r="A69" s="45">
        <v>33339</v>
      </c>
      <c r="B69" s="45">
        <v>33339</v>
      </c>
      <c r="C69" s="46">
        <v>1991</v>
      </c>
      <c r="D69">
        <v>1991</v>
      </c>
      <c r="E69" s="47">
        <v>7.0199999999999999E-2</v>
      </c>
      <c r="F69" s="47" t="e">
        <v>#N/A</v>
      </c>
      <c r="G69" s="49" t="e">
        <f t="shared" ref="G69:G132" si="1">E69-F69</f>
        <v>#N/A</v>
      </c>
    </row>
    <row r="70" spans="1:7">
      <c r="A70" s="45">
        <v>33346</v>
      </c>
      <c r="B70" s="45">
        <v>33346</v>
      </c>
      <c r="C70" s="46">
        <v>1991</v>
      </c>
      <c r="D70">
        <v>1991</v>
      </c>
      <c r="E70" s="47">
        <v>6.9800000000000001E-2</v>
      </c>
      <c r="F70" s="47" t="e">
        <v>#N/A</v>
      </c>
      <c r="G70" s="49" t="e">
        <f t="shared" si="1"/>
        <v>#N/A</v>
      </c>
    </row>
    <row r="71" spans="1:7">
      <c r="A71" s="45">
        <v>33353</v>
      </c>
      <c r="B71" s="45">
        <v>33353</v>
      </c>
      <c r="C71" s="46">
        <v>1991</v>
      </c>
      <c r="D71">
        <v>1991</v>
      </c>
      <c r="E71" s="47">
        <v>7.0099999999999996E-2</v>
      </c>
      <c r="F71" s="47" t="e">
        <v>#N/A</v>
      </c>
      <c r="G71" s="49" t="e">
        <f t="shared" si="1"/>
        <v>#N/A</v>
      </c>
    </row>
    <row r="72" spans="1:7">
      <c r="A72" s="45">
        <v>33360</v>
      </c>
      <c r="B72" s="45">
        <v>33360</v>
      </c>
      <c r="C72" s="46">
        <v>1991</v>
      </c>
      <c r="D72">
        <v>1991</v>
      </c>
      <c r="E72" s="47">
        <v>6.9500000000000006E-2</v>
      </c>
      <c r="F72" s="47" t="e">
        <v>#N/A</v>
      </c>
      <c r="G72" s="49" t="e">
        <f t="shared" si="1"/>
        <v>#N/A</v>
      </c>
    </row>
    <row r="73" spans="1:7">
      <c r="A73" s="45">
        <v>33367</v>
      </c>
      <c r="B73" s="45">
        <v>33367</v>
      </c>
      <c r="C73" s="46">
        <v>1991</v>
      </c>
      <c r="D73">
        <v>1991</v>
      </c>
      <c r="E73" s="47">
        <v>6.93E-2</v>
      </c>
      <c r="F73" s="47" t="e">
        <v>#N/A</v>
      </c>
      <c r="G73" s="49" t="e">
        <f t="shared" si="1"/>
        <v>#N/A</v>
      </c>
    </row>
    <row r="74" spans="1:7">
      <c r="A74" s="45">
        <v>33374</v>
      </c>
      <c r="B74" s="45">
        <v>33374</v>
      </c>
      <c r="C74" s="46">
        <v>1991</v>
      </c>
      <c r="D74">
        <v>1991</v>
      </c>
      <c r="E74" s="47">
        <v>6.9400000000000003E-2</v>
      </c>
      <c r="F74" s="47" t="e">
        <v>#N/A</v>
      </c>
      <c r="G74" s="49" t="e">
        <f t="shared" si="1"/>
        <v>#N/A</v>
      </c>
    </row>
    <row r="75" spans="1:7">
      <c r="A75" s="45">
        <v>33381</v>
      </c>
      <c r="B75" s="45">
        <v>33381</v>
      </c>
      <c r="C75" s="46">
        <v>1991</v>
      </c>
      <c r="D75">
        <v>1991</v>
      </c>
      <c r="E75" s="47">
        <v>6.9800000000000001E-2</v>
      </c>
      <c r="F75" s="47" t="e">
        <v>#N/A</v>
      </c>
      <c r="G75" s="49" t="e">
        <f t="shared" si="1"/>
        <v>#N/A</v>
      </c>
    </row>
    <row r="76" spans="1:7">
      <c r="A76" s="45">
        <v>33388</v>
      </c>
      <c r="B76" s="45">
        <v>33388</v>
      </c>
      <c r="C76" s="46">
        <v>1991</v>
      </c>
      <c r="D76">
        <v>1991</v>
      </c>
      <c r="E76" s="47">
        <v>6.9699999999999998E-2</v>
      </c>
      <c r="F76" s="47" t="e">
        <v>#N/A</v>
      </c>
      <c r="G76" s="49" t="e">
        <f t="shared" si="1"/>
        <v>#N/A</v>
      </c>
    </row>
    <row r="77" spans="1:7">
      <c r="A77" s="45">
        <v>33395</v>
      </c>
      <c r="B77" s="45">
        <v>33395</v>
      </c>
      <c r="C77" s="46">
        <v>1991</v>
      </c>
      <c r="D77">
        <v>1991</v>
      </c>
      <c r="E77" s="47">
        <v>7.0599999999999996E-2</v>
      </c>
      <c r="F77" s="47">
        <v>6.8258569999999991E-2</v>
      </c>
      <c r="G77" s="49">
        <f t="shared" si="1"/>
        <v>2.3414300000000055E-3</v>
      </c>
    </row>
    <row r="78" spans="1:7">
      <c r="A78" s="45">
        <v>33402</v>
      </c>
      <c r="B78" s="45">
        <v>33402</v>
      </c>
      <c r="C78" s="46">
        <v>1991</v>
      </c>
      <c r="D78">
        <v>1991</v>
      </c>
      <c r="E78" s="47">
        <v>7.1900000000000006E-2</v>
      </c>
      <c r="F78" s="47" t="e">
        <v>#N/A</v>
      </c>
      <c r="G78" s="49" t="e">
        <f t="shared" si="1"/>
        <v>#N/A</v>
      </c>
    </row>
    <row r="79" spans="1:7">
      <c r="A79" s="45">
        <v>33409</v>
      </c>
      <c r="B79" s="45">
        <v>33409</v>
      </c>
      <c r="C79" s="46">
        <v>1991</v>
      </c>
      <c r="D79">
        <v>1991</v>
      </c>
      <c r="E79" s="47">
        <v>7.1500000000000008E-2</v>
      </c>
      <c r="F79" s="47" t="e">
        <v>#N/A</v>
      </c>
      <c r="G79" s="49" t="e">
        <f t="shared" si="1"/>
        <v>#N/A</v>
      </c>
    </row>
    <row r="80" spans="1:7">
      <c r="A80" s="45">
        <v>33416</v>
      </c>
      <c r="B80" s="45">
        <v>33416</v>
      </c>
      <c r="C80" s="46">
        <v>1991</v>
      </c>
      <c r="D80">
        <v>1991</v>
      </c>
      <c r="E80" s="47">
        <v>7.1300000000000002E-2</v>
      </c>
      <c r="F80" s="47" t="e">
        <v>#N/A</v>
      </c>
      <c r="G80" s="49" t="e">
        <f t="shared" si="1"/>
        <v>#N/A</v>
      </c>
    </row>
    <row r="81" spans="1:7">
      <c r="A81" s="45">
        <v>33423</v>
      </c>
      <c r="B81" s="45">
        <v>33423</v>
      </c>
      <c r="C81" s="46">
        <v>1991</v>
      </c>
      <c r="D81">
        <v>1992</v>
      </c>
      <c r="E81" s="47">
        <v>7.0999999999999994E-2</v>
      </c>
      <c r="F81" s="47" t="e">
        <v>#N/A</v>
      </c>
      <c r="G81" s="49" t="e">
        <f t="shared" si="1"/>
        <v>#N/A</v>
      </c>
    </row>
    <row r="82" spans="1:7">
      <c r="A82" s="45">
        <v>33430</v>
      </c>
      <c r="B82" s="45">
        <v>33430</v>
      </c>
      <c r="C82" s="46">
        <v>1991</v>
      </c>
      <c r="D82">
        <v>1992</v>
      </c>
      <c r="E82" s="47">
        <v>7.0699999999999999E-2</v>
      </c>
      <c r="F82" s="47" t="e">
        <v>#N/A</v>
      </c>
      <c r="G82" s="49" t="e">
        <f t="shared" si="1"/>
        <v>#N/A</v>
      </c>
    </row>
    <row r="83" spans="1:7">
      <c r="A83" s="45">
        <v>33437</v>
      </c>
      <c r="B83" s="45">
        <v>33437</v>
      </c>
      <c r="C83" s="46">
        <v>1991</v>
      </c>
      <c r="D83">
        <v>1992</v>
      </c>
      <c r="E83" s="47">
        <v>7.0400000000000004E-2</v>
      </c>
      <c r="F83" s="47" t="e">
        <v>#N/A</v>
      </c>
      <c r="G83" s="49" t="e">
        <f t="shared" si="1"/>
        <v>#N/A</v>
      </c>
    </row>
    <row r="84" spans="1:7">
      <c r="A84" s="45">
        <v>33444</v>
      </c>
      <c r="B84" s="45">
        <v>33444</v>
      </c>
      <c r="C84" s="46">
        <v>1991</v>
      </c>
      <c r="D84">
        <v>1992</v>
      </c>
      <c r="E84" s="47">
        <v>7.0000000000000007E-2</v>
      </c>
      <c r="F84" s="47" t="e">
        <v>#N/A</v>
      </c>
      <c r="G84" s="49" t="e">
        <f t="shared" si="1"/>
        <v>#N/A</v>
      </c>
    </row>
    <row r="85" spans="1:7">
      <c r="A85" s="45">
        <v>33451</v>
      </c>
      <c r="B85" s="45">
        <v>33451</v>
      </c>
      <c r="C85" s="46">
        <v>1991</v>
      </c>
      <c r="D85">
        <v>1992</v>
      </c>
      <c r="E85" s="47">
        <v>6.9900000000000004E-2</v>
      </c>
      <c r="F85" s="47" t="e">
        <v>#N/A</v>
      </c>
      <c r="G85" s="49" t="e">
        <f t="shared" si="1"/>
        <v>#N/A</v>
      </c>
    </row>
    <row r="86" spans="1:7">
      <c r="A86" s="45">
        <v>33458</v>
      </c>
      <c r="B86" s="45">
        <v>33458</v>
      </c>
      <c r="C86" s="46">
        <v>1991</v>
      </c>
      <c r="D86">
        <v>1992</v>
      </c>
      <c r="E86" s="47">
        <v>6.9400000000000003E-2</v>
      </c>
      <c r="F86" s="47" t="e">
        <v>#N/A</v>
      </c>
      <c r="G86" s="49" t="e">
        <f t="shared" si="1"/>
        <v>#N/A</v>
      </c>
    </row>
    <row r="87" spans="1:7">
      <c r="A87" s="45">
        <v>33465</v>
      </c>
      <c r="B87" s="45">
        <v>33465</v>
      </c>
      <c r="C87" s="46">
        <v>1991</v>
      </c>
      <c r="D87">
        <v>1992</v>
      </c>
      <c r="E87" s="47">
        <v>6.88E-2</v>
      </c>
      <c r="F87" s="47" t="e">
        <v>#N/A</v>
      </c>
      <c r="G87" s="49" t="e">
        <f t="shared" si="1"/>
        <v>#N/A</v>
      </c>
    </row>
    <row r="88" spans="1:7">
      <c r="A88" s="45">
        <v>33472</v>
      </c>
      <c r="B88" s="45">
        <v>33472</v>
      </c>
      <c r="C88" s="46">
        <v>1991</v>
      </c>
      <c r="D88">
        <v>1992</v>
      </c>
      <c r="E88" s="47">
        <v>6.8600000000000008E-2</v>
      </c>
      <c r="F88" s="47" t="e">
        <v>#N/A</v>
      </c>
      <c r="G88" s="49" t="e">
        <f t="shared" si="1"/>
        <v>#N/A</v>
      </c>
    </row>
    <row r="89" spans="1:7">
      <c r="A89" s="45">
        <v>33479</v>
      </c>
      <c r="B89" s="45">
        <v>33479</v>
      </c>
      <c r="C89" s="46">
        <v>1991</v>
      </c>
      <c r="D89">
        <v>1992</v>
      </c>
      <c r="E89" s="47">
        <v>6.8499999999999991E-2</v>
      </c>
      <c r="F89" s="47" t="e">
        <v>#N/A</v>
      </c>
      <c r="G89" s="49" t="e">
        <f t="shared" si="1"/>
        <v>#N/A</v>
      </c>
    </row>
    <row r="90" spans="1:7">
      <c r="A90" s="45">
        <v>33486</v>
      </c>
      <c r="B90" s="45">
        <v>33486</v>
      </c>
      <c r="C90" s="46">
        <v>1991</v>
      </c>
      <c r="D90">
        <v>1992</v>
      </c>
      <c r="E90" s="47">
        <v>6.8600000000000008E-2</v>
      </c>
      <c r="F90" s="47" t="e">
        <v>#N/A</v>
      </c>
      <c r="G90" s="49" t="e">
        <f t="shared" si="1"/>
        <v>#N/A</v>
      </c>
    </row>
    <row r="91" spans="1:7">
      <c r="A91" s="45">
        <v>33493</v>
      </c>
      <c r="B91" s="45">
        <v>33493</v>
      </c>
      <c r="C91" s="46">
        <v>1991</v>
      </c>
      <c r="D91">
        <v>1992</v>
      </c>
      <c r="E91" s="47">
        <v>6.8099999999999994E-2</v>
      </c>
      <c r="F91" s="47" t="e">
        <v>#N/A</v>
      </c>
      <c r="G91" s="49" t="e">
        <f t="shared" si="1"/>
        <v>#N/A</v>
      </c>
    </row>
    <row r="92" spans="1:7">
      <c r="A92" s="45">
        <v>33500</v>
      </c>
      <c r="B92" s="45">
        <v>33500</v>
      </c>
      <c r="C92" s="46">
        <v>1991</v>
      </c>
      <c r="D92">
        <v>1992</v>
      </c>
      <c r="E92" s="47">
        <v>6.7799999999999999E-2</v>
      </c>
      <c r="F92" s="47" t="e">
        <v>#N/A</v>
      </c>
      <c r="G92" s="49" t="e">
        <f t="shared" si="1"/>
        <v>#N/A</v>
      </c>
    </row>
    <row r="93" spans="1:7">
      <c r="A93" s="45">
        <v>33507</v>
      </c>
      <c r="B93" s="45">
        <v>33507</v>
      </c>
      <c r="C93" s="46">
        <v>1991</v>
      </c>
      <c r="D93">
        <v>1992</v>
      </c>
      <c r="E93" s="47">
        <v>6.7299999999999999E-2</v>
      </c>
      <c r="F93" s="47" t="e">
        <v>#N/A</v>
      </c>
      <c r="G93" s="49" t="e">
        <f t="shared" si="1"/>
        <v>#N/A</v>
      </c>
    </row>
    <row r="94" spans="1:7">
      <c r="A94" s="45">
        <v>33514</v>
      </c>
      <c r="B94" s="45">
        <v>33514</v>
      </c>
      <c r="C94" s="46">
        <v>1991</v>
      </c>
      <c r="D94">
        <v>1992</v>
      </c>
      <c r="E94" s="47">
        <v>6.6400000000000001E-2</v>
      </c>
      <c r="F94" s="47" t="e">
        <v>#N/A</v>
      </c>
      <c r="G94" s="49" t="e">
        <f t="shared" si="1"/>
        <v>#N/A</v>
      </c>
    </row>
    <row r="95" spans="1:7">
      <c r="A95" s="45">
        <v>33521</v>
      </c>
      <c r="B95" s="45">
        <v>33521</v>
      </c>
      <c r="C95" s="46">
        <v>1991</v>
      </c>
      <c r="D95">
        <v>1992</v>
      </c>
      <c r="E95" s="47">
        <v>6.6600000000000006E-2</v>
      </c>
      <c r="F95" s="47" t="e">
        <v>#N/A</v>
      </c>
      <c r="G95" s="49" t="e">
        <f t="shared" si="1"/>
        <v>#N/A</v>
      </c>
    </row>
    <row r="96" spans="1:7">
      <c r="A96" s="45">
        <v>33528</v>
      </c>
      <c r="B96" s="45">
        <v>33528</v>
      </c>
      <c r="C96" s="46">
        <v>1991</v>
      </c>
      <c r="D96">
        <v>1992</v>
      </c>
      <c r="E96" s="47">
        <v>6.6699999999999995E-2</v>
      </c>
      <c r="F96" s="47" t="e">
        <v>#N/A</v>
      </c>
      <c r="G96" s="49" t="e">
        <f t="shared" si="1"/>
        <v>#N/A</v>
      </c>
    </row>
    <row r="97" spans="1:7">
      <c r="A97" s="45">
        <v>33535</v>
      </c>
      <c r="B97" s="45">
        <v>33535</v>
      </c>
      <c r="C97" s="46">
        <v>1991</v>
      </c>
      <c r="D97">
        <v>1992</v>
      </c>
      <c r="E97" s="47">
        <v>6.7299999999999999E-2</v>
      </c>
      <c r="F97" s="47" t="e">
        <v>#N/A</v>
      </c>
      <c r="G97" s="49" t="e">
        <f t="shared" si="1"/>
        <v>#N/A</v>
      </c>
    </row>
    <row r="98" spans="1:7">
      <c r="A98" s="45">
        <v>33542</v>
      </c>
      <c r="B98" s="45">
        <v>33542</v>
      </c>
      <c r="C98" s="46">
        <v>1991</v>
      </c>
      <c r="D98">
        <v>1992</v>
      </c>
      <c r="E98" s="47">
        <v>6.6900000000000001E-2</v>
      </c>
      <c r="F98" s="47" t="e">
        <v>#N/A</v>
      </c>
      <c r="G98" s="49" t="e">
        <f t="shared" si="1"/>
        <v>#N/A</v>
      </c>
    </row>
    <row r="99" spans="1:7">
      <c r="A99" s="45">
        <v>33549</v>
      </c>
      <c r="B99" s="45">
        <v>33549</v>
      </c>
      <c r="C99" s="46">
        <v>1991</v>
      </c>
      <c r="D99">
        <v>1992</v>
      </c>
      <c r="E99" s="47">
        <v>6.7099999999999993E-2</v>
      </c>
      <c r="F99" s="47" t="e">
        <v>#N/A</v>
      </c>
      <c r="G99" s="49" t="e">
        <f t="shared" si="1"/>
        <v>#N/A</v>
      </c>
    </row>
    <row r="100" spans="1:7">
      <c r="A100" s="45">
        <v>33556</v>
      </c>
      <c r="B100" s="45">
        <v>33556</v>
      </c>
      <c r="C100" s="46">
        <v>1991</v>
      </c>
      <c r="D100">
        <v>1992</v>
      </c>
      <c r="E100" s="47">
        <v>6.6900000000000001E-2</v>
      </c>
      <c r="F100" s="47">
        <v>6.4851320000000004E-2</v>
      </c>
      <c r="G100" s="49">
        <f t="shared" si="1"/>
        <v>2.0486799999999972E-3</v>
      </c>
    </row>
    <row r="101" spans="1:7">
      <c r="A101" s="45">
        <v>33563</v>
      </c>
      <c r="B101" s="45">
        <v>33563</v>
      </c>
      <c r="C101" s="46">
        <v>1991</v>
      </c>
      <c r="D101">
        <v>1992</v>
      </c>
      <c r="E101" s="47">
        <v>6.7500000000000004E-2</v>
      </c>
      <c r="F101" s="47" t="e">
        <v>#N/A</v>
      </c>
      <c r="G101" s="49" t="e">
        <f t="shared" si="1"/>
        <v>#N/A</v>
      </c>
    </row>
    <row r="102" spans="1:7">
      <c r="A102" s="45">
        <v>33570</v>
      </c>
      <c r="B102" s="45">
        <v>33570</v>
      </c>
      <c r="C102" s="46">
        <v>1991</v>
      </c>
      <c r="D102">
        <v>1992</v>
      </c>
      <c r="E102" s="47">
        <v>6.7799999999999999E-2</v>
      </c>
      <c r="F102" s="47" t="e">
        <v>#N/A</v>
      </c>
      <c r="G102" s="49" t="e">
        <f t="shared" si="1"/>
        <v>#N/A</v>
      </c>
    </row>
    <row r="103" spans="1:7">
      <c r="A103" s="45">
        <v>33577</v>
      </c>
      <c r="B103" s="45">
        <v>33577</v>
      </c>
      <c r="C103" s="46">
        <v>1991</v>
      </c>
      <c r="D103">
        <v>1992</v>
      </c>
      <c r="E103" s="47">
        <v>6.8000000000000005E-2</v>
      </c>
      <c r="F103" s="47" t="e">
        <v>#N/A</v>
      </c>
      <c r="G103" s="49" t="e">
        <f t="shared" si="1"/>
        <v>#N/A</v>
      </c>
    </row>
    <row r="104" spans="1:7">
      <c r="A104" s="45">
        <v>33584</v>
      </c>
      <c r="B104" s="45">
        <v>33584</v>
      </c>
      <c r="C104" s="46">
        <v>1991</v>
      </c>
      <c r="D104">
        <v>1992</v>
      </c>
      <c r="E104" s="47">
        <v>6.7099999999999993E-2</v>
      </c>
      <c r="F104" s="47" t="e">
        <v>#N/A</v>
      </c>
      <c r="G104" s="49" t="e">
        <f t="shared" si="1"/>
        <v>#N/A</v>
      </c>
    </row>
    <row r="105" spans="1:7">
      <c r="A105" s="45">
        <v>33591</v>
      </c>
      <c r="B105" s="45">
        <v>33591</v>
      </c>
      <c r="C105" s="46">
        <v>1991</v>
      </c>
      <c r="D105">
        <v>1992</v>
      </c>
      <c r="E105" s="47">
        <v>6.6600000000000006E-2</v>
      </c>
      <c r="F105" s="47" t="e">
        <v>#N/A</v>
      </c>
      <c r="G105" s="49" t="e">
        <f t="shared" si="1"/>
        <v>#N/A</v>
      </c>
    </row>
    <row r="106" spans="1:7">
      <c r="A106" s="45">
        <v>33598</v>
      </c>
      <c r="B106" s="45">
        <v>33598</v>
      </c>
      <c r="C106" s="46">
        <v>1991</v>
      </c>
      <c r="D106">
        <v>1992</v>
      </c>
      <c r="E106" s="47">
        <v>6.5799999999999997E-2</v>
      </c>
      <c r="F106" s="47" t="e">
        <v>#N/A</v>
      </c>
      <c r="G106" s="49" t="e">
        <f t="shared" si="1"/>
        <v>#N/A</v>
      </c>
    </row>
    <row r="107" spans="1:7">
      <c r="A107" s="45">
        <v>33605</v>
      </c>
      <c r="B107" s="45">
        <v>33605</v>
      </c>
      <c r="C107" s="46">
        <v>1992</v>
      </c>
      <c r="D107">
        <v>1992</v>
      </c>
      <c r="E107" s="47">
        <v>6.5199999999999994E-2</v>
      </c>
      <c r="F107" s="47" t="e">
        <v>#N/A</v>
      </c>
      <c r="G107" s="49" t="e">
        <f t="shared" si="1"/>
        <v>#N/A</v>
      </c>
    </row>
    <row r="108" spans="1:7">
      <c r="A108" s="45">
        <v>33612</v>
      </c>
      <c r="B108" s="45">
        <v>33612</v>
      </c>
      <c r="C108" s="46">
        <v>1992</v>
      </c>
      <c r="D108">
        <v>1992</v>
      </c>
      <c r="E108" s="47">
        <v>6.4000000000000001E-2</v>
      </c>
      <c r="F108" s="47" t="e">
        <v>#N/A</v>
      </c>
      <c r="G108" s="49" t="e">
        <f t="shared" si="1"/>
        <v>#N/A</v>
      </c>
    </row>
    <row r="109" spans="1:7">
      <c r="A109" s="45">
        <v>33619</v>
      </c>
      <c r="B109" s="45">
        <v>33619</v>
      </c>
      <c r="C109" s="46">
        <v>1992</v>
      </c>
      <c r="D109">
        <v>1992</v>
      </c>
      <c r="E109" s="47">
        <v>6.5599999999999992E-2</v>
      </c>
      <c r="F109" s="47" t="e">
        <v>#N/A</v>
      </c>
      <c r="G109" s="49" t="e">
        <f t="shared" si="1"/>
        <v>#N/A</v>
      </c>
    </row>
    <row r="110" spans="1:7">
      <c r="A110" s="45">
        <v>33626</v>
      </c>
      <c r="B110" s="45">
        <v>33626</v>
      </c>
      <c r="C110" s="46">
        <v>1992</v>
      </c>
      <c r="D110">
        <v>1992</v>
      </c>
      <c r="E110" s="47">
        <v>6.59E-2</v>
      </c>
      <c r="F110" s="47" t="e">
        <v>#N/A</v>
      </c>
      <c r="G110" s="49" t="e">
        <f t="shared" si="1"/>
        <v>#N/A</v>
      </c>
    </row>
    <row r="111" spans="1:7">
      <c r="A111" s="45">
        <v>33633</v>
      </c>
      <c r="B111" s="45">
        <v>33633</v>
      </c>
      <c r="C111" s="46">
        <v>1992</v>
      </c>
      <c r="D111">
        <v>1992</v>
      </c>
      <c r="E111" s="47">
        <v>6.6500000000000004E-2</v>
      </c>
      <c r="F111" s="47">
        <v>6.3246209999999997E-2</v>
      </c>
      <c r="G111" s="49">
        <f t="shared" si="1"/>
        <v>3.2537900000000064E-3</v>
      </c>
    </row>
    <row r="112" spans="1:7">
      <c r="A112" s="45">
        <v>33640</v>
      </c>
      <c r="B112" s="45">
        <v>33640</v>
      </c>
      <c r="C112" s="46">
        <v>1992</v>
      </c>
      <c r="D112">
        <v>1992</v>
      </c>
      <c r="E112" s="47">
        <v>6.7099999999999993E-2</v>
      </c>
      <c r="F112" s="47" t="e">
        <v>#N/A</v>
      </c>
      <c r="G112" s="49" t="e">
        <f t="shared" si="1"/>
        <v>#N/A</v>
      </c>
    </row>
    <row r="113" spans="1:7">
      <c r="A113" s="45">
        <v>33647</v>
      </c>
      <c r="B113" s="45">
        <v>33647</v>
      </c>
      <c r="C113" s="46">
        <v>1992</v>
      </c>
      <c r="D113">
        <v>1992</v>
      </c>
      <c r="E113" s="47">
        <v>6.7400000000000002E-2</v>
      </c>
      <c r="F113" s="47" t="e">
        <v>#N/A</v>
      </c>
      <c r="G113" s="49" t="e">
        <f t="shared" si="1"/>
        <v>#N/A</v>
      </c>
    </row>
    <row r="114" spans="1:7">
      <c r="A114" s="45">
        <v>33654</v>
      </c>
      <c r="B114" s="45">
        <v>33654</v>
      </c>
      <c r="C114" s="46">
        <v>1992</v>
      </c>
      <c r="D114">
        <v>1992</v>
      </c>
      <c r="E114" s="47">
        <v>6.7500000000000004E-2</v>
      </c>
      <c r="F114" s="47" t="e">
        <v>#N/A</v>
      </c>
      <c r="G114" s="49" t="e">
        <f t="shared" si="1"/>
        <v>#N/A</v>
      </c>
    </row>
    <row r="115" spans="1:7">
      <c r="A115" s="45">
        <v>33661</v>
      </c>
      <c r="B115" s="45">
        <v>33661</v>
      </c>
      <c r="C115" s="46">
        <v>1992</v>
      </c>
      <c r="D115">
        <v>1992</v>
      </c>
      <c r="E115" s="47">
        <v>6.7400000000000002E-2</v>
      </c>
      <c r="F115" s="47" t="e">
        <v>#N/A</v>
      </c>
      <c r="G115" s="49" t="e">
        <f t="shared" si="1"/>
        <v>#N/A</v>
      </c>
    </row>
    <row r="116" spans="1:7">
      <c r="A116" s="45">
        <v>33668</v>
      </c>
      <c r="B116" s="45">
        <v>33668</v>
      </c>
      <c r="C116" s="46">
        <v>1992</v>
      </c>
      <c r="D116">
        <v>1992</v>
      </c>
      <c r="E116" s="47">
        <v>6.7099999999999993E-2</v>
      </c>
      <c r="F116" s="47" t="e">
        <v>#N/A</v>
      </c>
      <c r="G116" s="49" t="e">
        <f t="shared" si="1"/>
        <v>#N/A</v>
      </c>
    </row>
    <row r="117" spans="1:7">
      <c r="A117" s="45">
        <v>33675</v>
      </c>
      <c r="B117" s="45">
        <v>33675</v>
      </c>
      <c r="C117" s="46">
        <v>1992</v>
      </c>
      <c r="D117">
        <v>1992</v>
      </c>
      <c r="E117" s="47">
        <v>6.7599999999999993E-2</v>
      </c>
      <c r="F117" s="47" t="e">
        <v>#N/A</v>
      </c>
      <c r="G117" s="49" t="e">
        <f t="shared" si="1"/>
        <v>#N/A</v>
      </c>
    </row>
    <row r="118" spans="1:7">
      <c r="A118" s="45">
        <v>33682</v>
      </c>
      <c r="B118" s="45">
        <v>33682</v>
      </c>
      <c r="C118" s="46">
        <v>1992</v>
      </c>
      <c r="D118">
        <v>1992</v>
      </c>
      <c r="E118" s="47">
        <v>6.7900000000000002E-2</v>
      </c>
      <c r="F118" s="47" t="e">
        <v>#N/A</v>
      </c>
      <c r="G118" s="49" t="e">
        <f t="shared" si="1"/>
        <v>#N/A</v>
      </c>
    </row>
    <row r="119" spans="1:7">
      <c r="A119" s="45">
        <v>33689</v>
      </c>
      <c r="B119" s="45">
        <v>33689</v>
      </c>
      <c r="C119" s="46">
        <v>1992</v>
      </c>
      <c r="D119">
        <v>1992</v>
      </c>
      <c r="E119" s="47">
        <v>6.7699999999999996E-2</v>
      </c>
      <c r="F119" s="47" t="e">
        <v>#N/A</v>
      </c>
      <c r="G119" s="49" t="e">
        <f t="shared" si="1"/>
        <v>#N/A</v>
      </c>
    </row>
    <row r="120" spans="1:7">
      <c r="A120" s="45">
        <v>33696</v>
      </c>
      <c r="B120" s="45">
        <v>33696</v>
      </c>
      <c r="C120" s="46">
        <v>1992</v>
      </c>
      <c r="D120">
        <v>1992</v>
      </c>
      <c r="E120" s="47">
        <v>6.7299999999999999E-2</v>
      </c>
      <c r="F120" s="47" t="e">
        <v>#N/A</v>
      </c>
      <c r="G120" s="49" t="e">
        <f t="shared" si="1"/>
        <v>#N/A</v>
      </c>
    </row>
    <row r="121" spans="1:7">
      <c r="A121" s="45">
        <v>33703</v>
      </c>
      <c r="B121" s="45">
        <v>33703</v>
      </c>
      <c r="C121" s="46">
        <v>1992</v>
      </c>
      <c r="D121">
        <v>1992</v>
      </c>
      <c r="E121" s="47">
        <v>6.6600000000000006E-2</v>
      </c>
      <c r="F121" s="47" t="e">
        <v>#N/A</v>
      </c>
      <c r="G121" s="49" t="e">
        <f t="shared" si="1"/>
        <v>#N/A</v>
      </c>
    </row>
    <row r="122" spans="1:7">
      <c r="A122" s="45">
        <v>33710</v>
      </c>
      <c r="B122" s="45">
        <v>33710</v>
      </c>
      <c r="C122" s="46">
        <v>1992</v>
      </c>
      <c r="D122">
        <v>1992</v>
      </c>
      <c r="E122" s="47">
        <v>6.6000000000000003E-2</v>
      </c>
      <c r="F122" s="47" t="e">
        <v>#N/A</v>
      </c>
      <c r="G122" s="49" t="e">
        <f t="shared" si="1"/>
        <v>#N/A</v>
      </c>
    </row>
    <row r="123" spans="1:7">
      <c r="A123" s="45">
        <v>33717</v>
      </c>
      <c r="B123" s="45">
        <v>33717</v>
      </c>
      <c r="C123" s="46">
        <v>1992</v>
      </c>
      <c r="D123">
        <v>1992</v>
      </c>
      <c r="E123" s="47">
        <v>6.6799999999999998E-2</v>
      </c>
      <c r="F123" s="47" t="e">
        <v>#N/A</v>
      </c>
      <c r="G123" s="49" t="e">
        <f t="shared" si="1"/>
        <v>#N/A</v>
      </c>
    </row>
    <row r="124" spans="1:7">
      <c r="A124" s="45">
        <v>33724</v>
      </c>
      <c r="B124" s="45">
        <v>33724</v>
      </c>
      <c r="C124" s="46">
        <v>1992</v>
      </c>
      <c r="D124">
        <v>1992</v>
      </c>
      <c r="E124" s="47">
        <v>6.6900000000000001E-2</v>
      </c>
      <c r="F124" s="47" t="e">
        <v>#N/A</v>
      </c>
      <c r="G124" s="49" t="e">
        <f t="shared" si="1"/>
        <v>#N/A</v>
      </c>
    </row>
    <row r="125" spans="1:7">
      <c r="A125" s="45">
        <v>33731</v>
      </c>
      <c r="B125" s="45">
        <v>33731</v>
      </c>
      <c r="C125" s="46">
        <v>1992</v>
      </c>
      <c r="D125">
        <v>1992</v>
      </c>
      <c r="E125" s="47">
        <v>6.6400000000000001E-2</v>
      </c>
      <c r="F125" s="47" t="e">
        <v>#N/A</v>
      </c>
      <c r="G125" s="49" t="e">
        <f t="shared" si="1"/>
        <v>#N/A</v>
      </c>
    </row>
    <row r="126" spans="1:7">
      <c r="A126" s="45">
        <v>33738</v>
      </c>
      <c r="B126" s="45">
        <v>33738</v>
      </c>
      <c r="C126" s="46">
        <v>1992</v>
      </c>
      <c r="D126">
        <v>1992</v>
      </c>
      <c r="E126" s="47">
        <v>6.54E-2</v>
      </c>
      <c r="F126" s="47">
        <v>6.2846344999999998E-2</v>
      </c>
      <c r="G126" s="49">
        <f t="shared" si="1"/>
        <v>2.5536550000000019E-3</v>
      </c>
    </row>
    <row r="127" spans="1:7">
      <c r="A127" s="45">
        <v>33745</v>
      </c>
      <c r="B127" s="45">
        <v>33745</v>
      </c>
      <c r="C127" s="46">
        <v>1992</v>
      </c>
      <c r="D127">
        <v>1992</v>
      </c>
      <c r="E127" s="47">
        <v>6.5099999999999991E-2</v>
      </c>
      <c r="F127" s="47" t="e">
        <v>#N/A</v>
      </c>
      <c r="G127" s="49" t="e">
        <f t="shared" si="1"/>
        <v>#N/A</v>
      </c>
    </row>
    <row r="128" spans="1:7">
      <c r="A128" s="45">
        <v>33752</v>
      </c>
      <c r="B128" s="45">
        <v>33752</v>
      </c>
      <c r="C128" s="46">
        <v>1992</v>
      </c>
      <c r="D128">
        <v>1992</v>
      </c>
      <c r="E128" s="47">
        <v>6.5799999999999997E-2</v>
      </c>
      <c r="F128" s="47" t="e">
        <v>#N/A</v>
      </c>
      <c r="G128" s="49" t="e">
        <f t="shared" si="1"/>
        <v>#N/A</v>
      </c>
    </row>
    <row r="129" spans="1:7">
      <c r="A129" s="45">
        <v>33759</v>
      </c>
      <c r="B129" s="45">
        <v>33759</v>
      </c>
      <c r="C129" s="46">
        <v>1992</v>
      </c>
      <c r="D129">
        <v>1992</v>
      </c>
      <c r="E129" s="47">
        <v>6.5700000000000008E-2</v>
      </c>
      <c r="F129" s="47" t="e">
        <v>#N/A</v>
      </c>
      <c r="G129" s="49" t="e">
        <f t="shared" si="1"/>
        <v>#N/A</v>
      </c>
    </row>
    <row r="130" spans="1:7">
      <c r="A130" s="45">
        <v>33766</v>
      </c>
      <c r="B130" s="45">
        <v>33766</v>
      </c>
      <c r="C130" s="46">
        <v>1992</v>
      </c>
      <c r="D130">
        <v>1992</v>
      </c>
      <c r="E130" s="47">
        <v>6.5199999999999994E-2</v>
      </c>
      <c r="F130" s="47" t="e">
        <v>#N/A</v>
      </c>
      <c r="G130" s="49" t="e">
        <f t="shared" si="1"/>
        <v>#N/A</v>
      </c>
    </row>
    <row r="131" spans="1:7">
      <c r="A131" s="45">
        <v>33773</v>
      </c>
      <c r="B131" s="45">
        <v>33773</v>
      </c>
      <c r="C131" s="46">
        <v>1992</v>
      </c>
      <c r="D131">
        <v>1992</v>
      </c>
      <c r="E131" s="47">
        <v>6.4600000000000005E-2</v>
      </c>
      <c r="F131" s="47" t="e">
        <v>#N/A</v>
      </c>
      <c r="G131" s="49" t="e">
        <f t="shared" si="1"/>
        <v>#N/A</v>
      </c>
    </row>
    <row r="132" spans="1:7">
      <c r="A132" s="45">
        <v>33780</v>
      </c>
      <c r="B132" s="45">
        <v>33780</v>
      </c>
      <c r="C132" s="46">
        <v>1992</v>
      </c>
      <c r="D132">
        <v>1992</v>
      </c>
      <c r="E132" s="47">
        <v>6.4199999999999993E-2</v>
      </c>
      <c r="F132" s="47" t="e">
        <v>#N/A</v>
      </c>
      <c r="G132" s="49" t="e">
        <f t="shared" si="1"/>
        <v>#N/A</v>
      </c>
    </row>
    <row r="133" spans="1:7">
      <c r="A133" s="45">
        <v>33787</v>
      </c>
      <c r="B133" s="45">
        <v>33787</v>
      </c>
      <c r="C133" s="46">
        <v>1992</v>
      </c>
      <c r="D133">
        <v>1993</v>
      </c>
      <c r="E133" s="47">
        <v>6.3799999999999996E-2</v>
      </c>
      <c r="F133" s="47" t="e">
        <v>#N/A</v>
      </c>
      <c r="G133" s="49" t="e">
        <f t="shared" ref="G133:G196" si="2">E133-F133</f>
        <v>#N/A</v>
      </c>
    </row>
    <row r="134" spans="1:7">
      <c r="A134" s="45">
        <v>33794</v>
      </c>
      <c r="B134" s="45">
        <v>33794</v>
      </c>
      <c r="C134" s="46">
        <v>1992</v>
      </c>
      <c r="D134">
        <v>1993</v>
      </c>
      <c r="E134" s="47">
        <v>6.1699999999999998E-2</v>
      </c>
      <c r="F134" s="47" t="e">
        <v>#N/A</v>
      </c>
      <c r="G134" s="49" t="e">
        <f t="shared" si="2"/>
        <v>#N/A</v>
      </c>
    </row>
    <row r="135" spans="1:7">
      <c r="A135" s="45">
        <v>33801</v>
      </c>
      <c r="B135" s="45">
        <v>33801</v>
      </c>
      <c r="C135" s="46">
        <v>1992</v>
      </c>
      <c r="D135">
        <v>1993</v>
      </c>
      <c r="E135" s="47">
        <v>6.1600000000000002E-2</v>
      </c>
      <c r="F135" s="47" t="e">
        <v>#N/A</v>
      </c>
      <c r="G135" s="49" t="e">
        <f t="shared" si="2"/>
        <v>#N/A</v>
      </c>
    </row>
    <row r="136" spans="1:7">
      <c r="A136" s="45">
        <v>33808</v>
      </c>
      <c r="B136" s="45">
        <v>33808</v>
      </c>
      <c r="C136" s="46">
        <v>1992</v>
      </c>
      <c r="D136">
        <v>1993</v>
      </c>
      <c r="E136" s="47">
        <v>6.0499999999999998E-2</v>
      </c>
      <c r="F136" s="47" t="e">
        <v>#N/A</v>
      </c>
      <c r="G136" s="49" t="e">
        <f t="shared" si="2"/>
        <v>#N/A</v>
      </c>
    </row>
    <row r="137" spans="1:7">
      <c r="A137" s="45">
        <v>33815</v>
      </c>
      <c r="B137" s="45">
        <v>33815</v>
      </c>
      <c r="C137" s="46">
        <v>1992</v>
      </c>
      <c r="D137">
        <v>1993</v>
      </c>
      <c r="E137" s="47">
        <v>5.8899999999999994E-2</v>
      </c>
      <c r="F137" s="47" t="e">
        <v>#N/A</v>
      </c>
      <c r="G137" s="49" t="e">
        <f t="shared" si="2"/>
        <v>#N/A</v>
      </c>
    </row>
    <row r="138" spans="1:7">
      <c r="A138" s="45">
        <v>33822</v>
      </c>
      <c r="B138" s="45">
        <v>33822</v>
      </c>
      <c r="C138" s="46">
        <v>1992</v>
      </c>
      <c r="D138">
        <v>1993</v>
      </c>
      <c r="E138" s="47">
        <v>6.0599999999999994E-2</v>
      </c>
      <c r="F138" s="47" t="e">
        <v>#N/A</v>
      </c>
      <c r="G138" s="49" t="e">
        <f t="shared" si="2"/>
        <v>#N/A</v>
      </c>
    </row>
    <row r="139" spans="1:7">
      <c r="A139" s="45">
        <v>33829</v>
      </c>
      <c r="B139" s="45">
        <v>33829</v>
      </c>
      <c r="C139" s="46">
        <v>1992</v>
      </c>
      <c r="D139">
        <v>1993</v>
      </c>
      <c r="E139" s="47">
        <v>6.0499999999999998E-2</v>
      </c>
      <c r="F139" s="47" t="e">
        <v>#N/A</v>
      </c>
      <c r="G139" s="49" t="e">
        <f t="shared" si="2"/>
        <v>#N/A</v>
      </c>
    </row>
    <row r="140" spans="1:7">
      <c r="A140" s="45">
        <v>33836</v>
      </c>
      <c r="B140" s="45">
        <v>33836</v>
      </c>
      <c r="C140" s="46">
        <v>1992</v>
      </c>
      <c r="D140">
        <v>1993</v>
      </c>
      <c r="E140" s="47">
        <v>6.2100000000000002E-2</v>
      </c>
      <c r="F140" s="47">
        <v>6.0657505E-2</v>
      </c>
      <c r="G140" s="49">
        <f t="shared" si="2"/>
        <v>1.442495000000002E-3</v>
      </c>
    </row>
    <row r="141" spans="1:7">
      <c r="A141" s="45">
        <v>33843</v>
      </c>
      <c r="B141" s="45">
        <v>33843</v>
      </c>
      <c r="C141" s="46">
        <v>1992</v>
      </c>
      <c r="D141">
        <v>1993</v>
      </c>
      <c r="E141" s="47">
        <v>6.3099999999999989E-2</v>
      </c>
      <c r="F141" s="47" t="e">
        <v>#N/A</v>
      </c>
      <c r="G141" s="49" t="e">
        <f t="shared" si="2"/>
        <v>#N/A</v>
      </c>
    </row>
    <row r="142" spans="1:7">
      <c r="A142" s="45">
        <v>33850</v>
      </c>
      <c r="B142" s="45">
        <v>33850</v>
      </c>
      <c r="C142" s="46">
        <v>1992</v>
      </c>
      <c r="D142">
        <v>1993</v>
      </c>
      <c r="E142" s="47">
        <v>6.2400000000000004E-2</v>
      </c>
      <c r="F142" s="47" t="e">
        <v>#N/A</v>
      </c>
      <c r="G142" s="49" t="e">
        <f t="shared" si="2"/>
        <v>#N/A</v>
      </c>
    </row>
    <row r="143" spans="1:7">
      <c r="A143" s="45">
        <v>33857</v>
      </c>
      <c r="B143" s="45">
        <v>33857</v>
      </c>
      <c r="C143" s="46">
        <v>1992</v>
      </c>
      <c r="D143">
        <v>1993</v>
      </c>
      <c r="E143" s="47">
        <v>6.1600000000000002E-2</v>
      </c>
      <c r="F143" s="47" t="e">
        <v>#N/A</v>
      </c>
      <c r="G143" s="49" t="e">
        <f t="shared" si="2"/>
        <v>#N/A</v>
      </c>
    </row>
    <row r="144" spans="1:7">
      <c r="A144" s="45">
        <v>33864</v>
      </c>
      <c r="B144" s="45">
        <v>33864</v>
      </c>
      <c r="C144" s="46">
        <v>1992</v>
      </c>
      <c r="D144">
        <v>1993</v>
      </c>
      <c r="E144" s="47">
        <v>6.2699999999999992E-2</v>
      </c>
      <c r="F144" s="47" t="e">
        <v>#N/A</v>
      </c>
      <c r="G144" s="49" t="e">
        <f t="shared" si="2"/>
        <v>#N/A</v>
      </c>
    </row>
    <row r="145" spans="1:7">
      <c r="A145" s="45">
        <v>33871</v>
      </c>
      <c r="B145" s="45">
        <v>33871</v>
      </c>
      <c r="C145" s="46">
        <v>1992</v>
      </c>
      <c r="D145">
        <v>1993</v>
      </c>
      <c r="E145" s="47">
        <v>6.3299999999999995E-2</v>
      </c>
      <c r="F145" s="47">
        <v>6.0775854000000004E-2</v>
      </c>
      <c r="G145" s="49">
        <f t="shared" si="2"/>
        <v>2.524145999999991E-3</v>
      </c>
    </row>
    <row r="146" spans="1:7">
      <c r="A146" s="45">
        <v>33878</v>
      </c>
      <c r="B146" s="45">
        <v>33878</v>
      </c>
      <c r="C146" s="46">
        <v>1992</v>
      </c>
      <c r="D146">
        <v>1993</v>
      </c>
      <c r="E146" s="47">
        <v>6.2699999999999992E-2</v>
      </c>
      <c r="F146" s="47" t="e">
        <v>#N/A</v>
      </c>
      <c r="G146" s="49" t="e">
        <f t="shared" si="2"/>
        <v>#N/A</v>
      </c>
    </row>
    <row r="147" spans="1:7">
      <c r="A147" s="45">
        <v>33885</v>
      </c>
      <c r="B147" s="45">
        <v>33885</v>
      </c>
      <c r="C147" s="46">
        <v>1992</v>
      </c>
      <c r="D147">
        <v>1993</v>
      </c>
      <c r="E147" s="47">
        <v>6.2899999999999998E-2</v>
      </c>
      <c r="F147" s="47" t="e">
        <v>#N/A</v>
      </c>
      <c r="G147" s="49" t="e">
        <f t="shared" si="2"/>
        <v>#N/A</v>
      </c>
    </row>
    <row r="148" spans="1:7">
      <c r="A148" s="45">
        <v>33892</v>
      </c>
      <c r="B148" s="45">
        <v>33892</v>
      </c>
      <c r="C148" s="46">
        <v>1992</v>
      </c>
      <c r="D148">
        <v>1993</v>
      </c>
      <c r="E148" s="47">
        <v>6.3399999999999998E-2</v>
      </c>
      <c r="F148" s="47" t="e">
        <v>#N/A</v>
      </c>
      <c r="G148" s="49" t="e">
        <f t="shared" si="2"/>
        <v>#N/A</v>
      </c>
    </row>
    <row r="149" spans="1:7">
      <c r="A149" s="45">
        <v>33899</v>
      </c>
      <c r="B149" s="45">
        <v>33899</v>
      </c>
      <c r="C149" s="46">
        <v>1992</v>
      </c>
      <c r="D149">
        <v>1993</v>
      </c>
      <c r="E149" s="47">
        <v>6.5299999999999997E-2</v>
      </c>
      <c r="F149" s="47" t="e">
        <v>#N/A</v>
      </c>
      <c r="G149" s="49" t="e">
        <f t="shared" si="2"/>
        <v>#N/A</v>
      </c>
    </row>
    <row r="150" spans="1:7">
      <c r="A150" s="45">
        <v>33906</v>
      </c>
      <c r="B150" s="45">
        <v>33906</v>
      </c>
      <c r="C150" s="46">
        <v>1992</v>
      </c>
      <c r="D150">
        <v>1993</v>
      </c>
      <c r="E150" s="47">
        <v>6.6199999999999995E-2</v>
      </c>
      <c r="F150" s="47" t="e">
        <v>#N/A</v>
      </c>
      <c r="G150" s="49" t="e">
        <f t="shared" si="2"/>
        <v>#N/A</v>
      </c>
    </row>
    <row r="151" spans="1:7">
      <c r="A151" s="45">
        <v>33913</v>
      </c>
      <c r="B151" s="45">
        <v>33913</v>
      </c>
      <c r="C151" s="46">
        <v>1992</v>
      </c>
      <c r="D151">
        <v>1993</v>
      </c>
      <c r="E151" s="47">
        <v>6.5099999999999991E-2</v>
      </c>
      <c r="F151" s="47" t="e">
        <v>#N/A</v>
      </c>
      <c r="G151" s="49" t="e">
        <f t="shared" si="2"/>
        <v>#N/A</v>
      </c>
    </row>
    <row r="152" spans="1:7">
      <c r="A152" s="45">
        <v>33920</v>
      </c>
      <c r="B152" s="45">
        <v>33920</v>
      </c>
      <c r="C152" s="46">
        <v>1992</v>
      </c>
      <c r="D152">
        <v>1993</v>
      </c>
      <c r="E152" s="47">
        <v>6.3799999999999996E-2</v>
      </c>
      <c r="F152" s="47" t="e">
        <v>#N/A</v>
      </c>
      <c r="G152" s="49" t="e">
        <f t="shared" si="2"/>
        <v>#N/A</v>
      </c>
    </row>
    <row r="153" spans="1:7">
      <c r="A153" s="45">
        <v>33927</v>
      </c>
      <c r="B153" s="45">
        <v>33927</v>
      </c>
      <c r="C153" s="46">
        <v>1992</v>
      </c>
      <c r="D153">
        <v>1993</v>
      </c>
      <c r="E153" s="47">
        <v>6.2800000000000009E-2</v>
      </c>
      <c r="F153" s="47" t="e">
        <v>#N/A</v>
      </c>
      <c r="G153" s="49" t="e">
        <f t="shared" si="2"/>
        <v>#N/A</v>
      </c>
    </row>
    <row r="154" spans="1:7">
      <c r="A154" s="45">
        <v>33934</v>
      </c>
      <c r="B154" s="45">
        <v>33934</v>
      </c>
      <c r="C154" s="46">
        <v>1992</v>
      </c>
      <c r="D154">
        <v>1993</v>
      </c>
      <c r="E154" s="47">
        <v>6.2600000000000003E-2</v>
      </c>
      <c r="F154" s="47" t="e">
        <v>#N/A</v>
      </c>
      <c r="G154" s="49" t="e">
        <f t="shared" si="2"/>
        <v>#N/A</v>
      </c>
    </row>
    <row r="155" spans="1:7">
      <c r="A155" s="45">
        <v>33941</v>
      </c>
      <c r="B155" s="45">
        <v>33941</v>
      </c>
      <c r="C155" s="46">
        <v>1992</v>
      </c>
      <c r="D155">
        <v>1993</v>
      </c>
      <c r="E155" s="47">
        <v>6.2800000000000009E-2</v>
      </c>
      <c r="F155" s="47" t="e">
        <v>#N/A</v>
      </c>
      <c r="G155" s="49" t="e">
        <f t="shared" si="2"/>
        <v>#N/A</v>
      </c>
    </row>
    <row r="156" spans="1:7">
      <c r="A156" s="45">
        <v>33948</v>
      </c>
      <c r="B156" s="45">
        <v>33948</v>
      </c>
      <c r="C156" s="46">
        <v>1992</v>
      </c>
      <c r="D156">
        <v>1993</v>
      </c>
      <c r="E156" s="47">
        <v>6.2199999999999998E-2</v>
      </c>
      <c r="F156" s="47" t="e">
        <v>#N/A</v>
      </c>
      <c r="G156" s="49" t="e">
        <f t="shared" si="2"/>
        <v>#N/A</v>
      </c>
    </row>
    <row r="157" spans="1:7">
      <c r="A157" s="45">
        <v>33955</v>
      </c>
      <c r="B157" s="45">
        <v>33955</v>
      </c>
      <c r="C157" s="46">
        <v>1992</v>
      </c>
      <c r="D157">
        <v>1993</v>
      </c>
      <c r="E157" s="47">
        <v>6.25E-2</v>
      </c>
      <c r="F157" s="47" t="e">
        <v>#N/A</v>
      </c>
      <c r="G157" s="49" t="e">
        <f t="shared" si="2"/>
        <v>#N/A</v>
      </c>
    </row>
    <row r="158" spans="1:7">
      <c r="A158" s="45">
        <v>33962</v>
      </c>
      <c r="B158" s="45">
        <v>33962</v>
      </c>
      <c r="C158" s="46">
        <v>1992</v>
      </c>
      <c r="D158">
        <v>1993</v>
      </c>
      <c r="E158" s="47">
        <v>6.1900000000000004E-2</v>
      </c>
      <c r="F158" s="47" t="e">
        <v>#N/A</v>
      </c>
      <c r="G158" s="49" t="e">
        <f t="shared" si="2"/>
        <v>#N/A</v>
      </c>
    </row>
    <row r="159" spans="1:7">
      <c r="A159" s="45">
        <v>33969</v>
      </c>
      <c r="B159" s="45">
        <v>33969</v>
      </c>
      <c r="C159" s="46">
        <v>1992</v>
      </c>
      <c r="D159">
        <v>1993</v>
      </c>
      <c r="E159" s="47">
        <v>6.1699999999999998E-2</v>
      </c>
      <c r="F159" s="47" t="e">
        <v>#N/A</v>
      </c>
      <c r="G159" s="49" t="e">
        <f t="shared" si="2"/>
        <v>#N/A</v>
      </c>
    </row>
    <row r="160" spans="1:7">
      <c r="A160" s="45">
        <v>33976</v>
      </c>
      <c r="B160" s="45">
        <v>33976</v>
      </c>
      <c r="C160" s="46">
        <v>1993</v>
      </c>
      <c r="D160">
        <v>1993</v>
      </c>
      <c r="E160" s="47">
        <v>6.1699999999999998E-2</v>
      </c>
      <c r="F160" s="47" t="e">
        <v>#N/A</v>
      </c>
      <c r="G160" s="49" t="e">
        <f t="shared" si="2"/>
        <v>#N/A</v>
      </c>
    </row>
    <row r="161" spans="1:7">
      <c r="A161" s="45">
        <v>33983</v>
      </c>
      <c r="B161" s="45">
        <v>33983</v>
      </c>
      <c r="C161" s="46">
        <v>1993</v>
      </c>
      <c r="D161">
        <v>1993</v>
      </c>
      <c r="E161" s="47">
        <v>6.1900000000000004E-2</v>
      </c>
      <c r="F161" s="47" t="e">
        <v>#N/A</v>
      </c>
      <c r="G161" s="49" t="e">
        <f t="shared" si="2"/>
        <v>#N/A</v>
      </c>
    </row>
    <row r="162" spans="1:7">
      <c r="A162" s="45">
        <v>33990</v>
      </c>
      <c r="B162" s="45">
        <v>33990</v>
      </c>
      <c r="C162" s="46">
        <v>1993</v>
      </c>
      <c r="D162">
        <v>1993</v>
      </c>
      <c r="E162" s="47">
        <v>6.1600000000000002E-2</v>
      </c>
      <c r="F162" s="47" t="e">
        <v>#N/A</v>
      </c>
      <c r="G162" s="49" t="e">
        <f t="shared" si="2"/>
        <v>#N/A</v>
      </c>
    </row>
    <row r="163" spans="1:7">
      <c r="A163" s="45">
        <v>33997</v>
      </c>
      <c r="B163" s="45">
        <v>33997</v>
      </c>
      <c r="C163" s="46">
        <v>1993</v>
      </c>
      <c r="D163">
        <v>1993</v>
      </c>
      <c r="E163" s="47">
        <v>6.0999999999999999E-2</v>
      </c>
      <c r="F163" s="47" t="e">
        <v>#N/A</v>
      </c>
      <c r="G163" s="49" t="e">
        <f t="shared" si="2"/>
        <v>#N/A</v>
      </c>
    </row>
    <row r="164" spans="1:7">
      <c r="A164" s="45">
        <v>34004</v>
      </c>
      <c r="B164" s="45">
        <v>34004</v>
      </c>
      <c r="C164" s="46">
        <v>1993</v>
      </c>
      <c r="D164">
        <v>1993</v>
      </c>
      <c r="E164" s="47">
        <v>6.0400000000000002E-2</v>
      </c>
      <c r="F164" s="47" t="e">
        <v>#N/A</v>
      </c>
      <c r="G164" s="49" t="e">
        <f t="shared" si="2"/>
        <v>#N/A</v>
      </c>
    </row>
    <row r="165" spans="1:7">
      <c r="A165" s="45">
        <v>34011</v>
      </c>
      <c r="B165" s="45">
        <v>34011</v>
      </c>
      <c r="C165" s="46">
        <v>1993</v>
      </c>
      <c r="D165">
        <v>1993</v>
      </c>
      <c r="E165" s="47">
        <v>5.9699999999999996E-2</v>
      </c>
      <c r="F165" s="47" t="e">
        <v>#N/A</v>
      </c>
      <c r="G165" s="49" t="e">
        <f t="shared" si="2"/>
        <v>#N/A</v>
      </c>
    </row>
    <row r="166" spans="1:7">
      <c r="A166" s="45">
        <v>34018</v>
      </c>
      <c r="B166" s="45">
        <v>34018</v>
      </c>
      <c r="C166" s="46">
        <v>1993</v>
      </c>
      <c r="D166">
        <v>1993</v>
      </c>
      <c r="E166" s="47">
        <v>5.8499999999999996E-2</v>
      </c>
      <c r="F166" s="47" t="e">
        <v>#N/A</v>
      </c>
      <c r="G166" s="49" t="e">
        <f t="shared" si="2"/>
        <v>#N/A</v>
      </c>
    </row>
    <row r="167" spans="1:7">
      <c r="A167" s="45">
        <v>34025</v>
      </c>
      <c r="B167" s="45">
        <v>34025</v>
      </c>
      <c r="C167" s="46">
        <v>1993</v>
      </c>
      <c r="D167">
        <v>1993</v>
      </c>
      <c r="E167" s="47">
        <v>5.5999999999999994E-2</v>
      </c>
      <c r="F167" s="47" t="e">
        <v>#N/A</v>
      </c>
      <c r="G167" s="49" t="e">
        <f t="shared" si="2"/>
        <v>#N/A</v>
      </c>
    </row>
    <row r="168" spans="1:7">
      <c r="A168" s="45">
        <v>34032</v>
      </c>
      <c r="B168" s="45">
        <v>34032</v>
      </c>
      <c r="C168" s="46">
        <v>1993</v>
      </c>
      <c r="D168">
        <v>1993</v>
      </c>
      <c r="E168" s="47">
        <v>5.4699999999999999E-2</v>
      </c>
      <c r="F168" s="47" t="e">
        <v>#N/A</v>
      </c>
      <c r="G168" s="49" t="e">
        <f t="shared" si="2"/>
        <v>#N/A</v>
      </c>
    </row>
    <row r="169" spans="1:7">
      <c r="A169" s="45">
        <v>34039</v>
      </c>
      <c r="B169" s="45">
        <v>34039</v>
      </c>
      <c r="C169" s="46">
        <v>1993</v>
      </c>
      <c r="D169">
        <v>1993</v>
      </c>
      <c r="E169" s="47">
        <v>5.5800000000000002E-2</v>
      </c>
      <c r="F169" s="47" t="e">
        <v>#N/A</v>
      </c>
      <c r="G169" s="49" t="e">
        <f t="shared" si="2"/>
        <v>#N/A</v>
      </c>
    </row>
    <row r="170" spans="1:7">
      <c r="A170" s="45">
        <v>34046</v>
      </c>
      <c r="B170" s="45">
        <v>34046</v>
      </c>
      <c r="C170" s="46">
        <v>1993</v>
      </c>
      <c r="D170">
        <v>1993</v>
      </c>
      <c r="E170" s="47">
        <v>5.7099999999999998E-2</v>
      </c>
      <c r="F170" s="47" t="e">
        <v>#N/A</v>
      </c>
      <c r="G170" s="49" t="e">
        <f t="shared" si="2"/>
        <v>#N/A</v>
      </c>
    </row>
    <row r="171" spans="1:7">
      <c r="A171" s="45">
        <v>34053</v>
      </c>
      <c r="B171" s="45">
        <v>34053</v>
      </c>
      <c r="C171" s="46">
        <v>1993</v>
      </c>
      <c r="D171">
        <v>1993</v>
      </c>
      <c r="E171" s="47">
        <v>5.7800000000000004E-2</v>
      </c>
      <c r="F171" s="47" t="e">
        <v>#N/A</v>
      </c>
      <c r="G171" s="49" t="e">
        <f t="shared" si="2"/>
        <v>#N/A</v>
      </c>
    </row>
    <row r="172" spans="1:7">
      <c r="A172" s="45">
        <v>34060</v>
      </c>
      <c r="B172" s="45">
        <v>34060</v>
      </c>
      <c r="C172" s="46">
        <v>1993</v>
      </c>
      <c r="D172">
        <v>1993</v>
      </c>
      <c r="E172" s="47">
        <v>5.8600000000000006E-2</v>
      </c>
      <c r="F172" s="47" t="e">
        <v>#N/A</v>
      </c>
      <c r="G172" s="49" t="e">
        <f t="shared" si="2"/>
        <v>#N/A</v>
      </c>
    </row>
    <row r="173" spans="1:7">
      <c r="A173" s="45">
        <v>34067</v>
      </c>
      <c r="B173" s="45">
        <v>34067</v>
      </c>
      <c r="C173" s="46">
        <v>1993</v>
      </c>
      <c r="D173">
        <v>1993</v>
      </c>
      <c r="E173" s="47">
        <v>5.8400000000000001E-2</v>
      </c>
      <c r="F173" s="47" t="e">
        <v>#N/A</v>
      </c>
      <c r="G173" s="49" t="e">
        <f t="shared" si="2"/>
        <v>#N/A</v>
      </c>
    </row>
    <row r="174" spans="1:7">
      <c r="A174" s="45">
        <v>34074</v>
      </c>
      <c r="B174" s="45">
        <v>34074</v>
      </c>
      <c r="C174" s="46">
        <v>1993</v>
      </c>
      <c r="D174">
        <v>1993</v>
      </c>
      <c r="E174" s="47">
        <v>5.7000000000000002E-2</v>
      </c>
      <c r="F174" s="47" t="e">
        <v>#N/A</v>
      </c>
      <c r="G174" s="49" t="e">
        <f t="shared" si="2"/>
        <v>#N/A</v>
      </c>
    </row>
    <row r="175" spans="1:7">
      <c r="A175" s="45">
        <v>34081</v>
      </c>
      <c r="B175" s="45">
        <v>34081</v>
      </c>
      <c r="C175" s="46">
        <v>1993</v>
      </c>
      <c r="D175">
        <v>1993</v>
      </c>
      <c r="E175" s="47">
        <v>5.67E-2</v>
      </c>
      <c r="F175" s="47" t="e">
        <v>#N/A</v>
      </c>
      <c r="G175" s="49" t="e">
        <f t="shared" si="2"/>
        <v>#N/A</v>
      </c>
    </row>
    <row r="176" spans="1:7">
      <c r="A176" s="45">
        <v>34088</v>
      </c>
      <c r="B176" s="45">
        <v>34088</v>
      </c>
      <c r="C176" s="46">
        <v>1993</v>
      </c>
      <c r="D176">
        <v>1993</v>
      </c>
      <c r="E176" s="47">
        <v>5.7500000000000002E-2</v>
      </c>
      <c r="F176" s="47" t="e">
        <v>#N/A</v>
      </c>
      <c r="G176" s="49" t="e">
        <f t="shared" si="2"/>
        <v>#N/A</v>
      </c>
    </row>
    <row r="177" spans="1:7">
      <c r="A177" s="45">
        <v>34095</v>
      </c>
      <c r="B177" s="45">
        <v>34095</v>
      </c>
      <c r="C177" s="46">
        <v>1993</v>
      </c>
      <c r="D177">
        <v>1993</v>
      </c>
      <c r="E177" s="47">
        <v>5.7099999999999998E-2</v>
      </c>
      <c r="F177" s="47">
        <v>5.6082009999999995E-2</v>
      </c>
      <c r="G177" s="49">
        <f t="shared" si="2"/>
        <v>1.0179900000000033E-3</v>
      </c>
    </row>
    <row r="178" spans="1:7">
      <c r="A178" s="45">
        <v>34102</v>
      </c>
      <c r="B178" s="45">
        <v>34102</v>
      </c>
      <c r="C178" s="46">
        <v>1993</v>
      </c>
      <c r="D178">
        <v>1993</v>
      </c>
      <c r="E178" s="47">
        <v>5.6900000000000006E-2</v>
      </c>
      <c r="F178" s="47" t="e">
        <v>#N/A</v>
      </c>
      <c r="G178" s="49" t="e">
        <f t="shared" si="2"/>
        <v>#N/A</v>
      </c>
    </row>
    <row r="179" spans="1:7">
      <c r="A179" s="45">
        <v>34109</v>
      </c>
      <c r="B179" s="45">
        <v>34109</v>
      </c>
      <c r="C179" s="46">
        <v>1993</v>
      </c>
      <c r="D179">
        <v>1993</v>
      </c>
      <c r="E179" s="47">
        <v>5.7699999999999994E-2</v>
      </c>
      <c r="F179" s="47" t="e">
        <v>#N/A</v>
      </c>
      <c r="G179" s="49" t="e">
        <f t="shared" si="2"/>
        <v>#N/A</v>
      </c>
    </row>
    <row r="180" spans="1:7">
      <c r="A180" s="45">
        <v>34116</v>
      </c>
      <c r="B180" s="45">
        <v>34116</v>
      </c>
      <c r="C180" s="46">
        <v>1993</v>
      </c>
      <c r="D180">
        <v>1993</v>
      </c>
      <c r="E180" s="47">
        <v>5.7300000000000004E-2</v>
      </c>
      <c r="F180" s="47" t="e">
        <v>#N/A</v>
      </c>
      <c r="G180" s="49" t="e">
        <f t="shared" si="2"/>
        <v>#N/A</v>
      </c>
    </row>
    <row r="181" spans="1:7">
      <c r="A181" s="45">
        <v>34123</v>
      </c>
      <c r="B181" s="45">
        <v>34123</v>
      </c>
      <c r="C181" s="46">
        <v>1993</v>
      </c>
      <c r="D181">
        <v>1993</v>
      </c>
      <c r="E181" s="47">
        <v>5.67E-2</v>
      </c>
      <c r="F181" s="47" t="e">
        <v>#N/A</v>
      </c>
      <c r="G181" s="49" t="e">
        <f t="shared" si="2"/>
        <v>#N/A</v>
      </c>
    </row>
    <row r="182" spans="1:7">
      <c r="A182" s="45">
        <v>34130</v>
      </c>
      <c r="B182" s="45">
        <v>34130</v>
      </c>
      <c r="C182" s="46">
        <v>1993</v>
      </c>
      <c r="D182">
        <v>1993</v>
      </c>
      <c r="E182" s="47">
        <v>5.6799999999999996E-2</v>
      </c>
      <c r="F182" s="47" t="e">
        <v>#N/A</v>
      </c>
      <c r="G182" s="49" t="e">
        <f t="shared" si="2"/>
        <v>#N/A</v>
      </c>
    </row>
    <row r="183" spans="1:7">
      <c r="A183" s="45">
        <v>34137</v>
      </c>
      <c r="B183" s="45">
        <v>34137</v>
      </c>
      <c r="C183" s="46">
        <v>1993</v>
      </c>
      <c r="D183">
        <v>1993</v>
      </c>
      <c r="E183" s="47">
        <v>5.6100000000000004E-2</v>
      </c>
      <c r="F183" s="47" t="e">
        <v>#N/A</v>
      </c>
      <c r="G183" s="49" t="e">
        <f t="shared" si="2"/>
        <v>#N/A</v>
      </c>
    </row>
    <row r="184" spans="1:7">
      <c r="A184" s="45">
        <v>34144</v>
      </c>
      <c r="B184" s="45">
        <v>34144</v>
      </c>
      <c r="C184" s="46">
        <v>1993</v>
      </c>
      <c r="D184">
        <v>1993</v>
      </c>
      <c r="E184" s="47">
        <v>5.57E-2</v>
      </c>
      <c r="F184" s="47" t="e">
        <v>#N/A</v>
      </c>
      <c r="G184" s="49" t="e">
        <f t="shared" si="2"/>
        <v>#N/A</v>
      </c>
    </row>
    <row r="185" spans="1:7">
      <c r="A185" s="45">
        <v>34151</v>
      </c>
      <c r="B185" s="45">
        <v>34151</v>
      </c>
      <c r="C185" s="46">
        <v>1993</v>
      </c>
      <c r="D185">
        <v>1994</v>
      </c>
      <c r="E185" s="47">
        <v>5.5500000000000001E-2</v>
      </c>
      <c r="F185" s="47" t="e">
        <v>#N/A</v>
      </c>
      <c r="G185" s="49" t="e">
        <f t="shared" si="2"/>
        <v>#N/A</v>
      </c>
    </row>
    <row r="186" spans="1:7">
      <c r="A186" s="45">
        <v>34158</v>
      </c>
      <c r="B186" s="45">
        <v>34158</v>
      </c>
      <c r="C186" s="46">
        <v>1993</v>
      </c>
      <c r="D186">
        <v>1994</v>
      </c>
      <c r="E186" s="47">
        <v>5.5500000000000001E-2</v>
      </c>
      <c r="F186" s="47" t="e">
        <v>#N/A</v>
      </c>
      <c r="G186" s="49" t="e">
        <f t="shared" si="2"/>
        <v>#N/A</v>
      </c>
    </row>
    <row r="187" spans="1:7">
      <c r="A187" s="45">
        <v>34165</v>
      </c>
      <c r="B187" s="45">
        <v>34165</v>
      </c>
      <c r="C187" s="46">
        <v>1993</v>
      </c>
      <c r="D187">
        <v>1994</v>
      </c>
      <c r="E187" s="47">
        <v>5.5E-2</v>
      </c>
      <c r="F187" s="47" t="e">
        <v>#N/A</v>
      </c>
      <c r="G187" s="49" t="e">
        <f t="shared" si="2"/>
        <v>#N/A</v>
      </c>
    </row>
    <row r="188" spans="1:7">
      <c r="A188" s="45">
        <v>34172</v>
      </c>
      <c r="B188" s="45">
        <v>34172</v>
      </c>
      <c r="C188" s="46">
        <v>1993</v>
      </c>
      <c r="D188">
        <v>1994</v>
      </c>
      <c r="E188" s="47">
        <v>5.6100000000000004E-2</v>
      </c>
      <c r="F188" s="47" t="e">
        <v>#N/A</v>
      </c>
      <c r="G188" s="49" t="e">
        <f t="shared" si="2"/>
        <v>#N/A</v>
      </c>
    </row>
    <row r="189" spans="1:7">
      <c r="A189" s="45">
        <v>34179</v>
      </c>
      <c r="B189" s="45">
        <v>34179</v>
      </c>
      <c r="C189" s="46">
        <v>1993</v>
      </c>
      <c r="D189">
        <v>1994</v>
      </c>
      <c r="E189" s="47">
        <v>5.6500000000000002E-2</v>
      </c>
      <c r="F189" s="47" t="e">
        <v>#N/A</v>
      </c>
      <c r="G189" s="49" t="e">
        <f t="shared" si="2"/>
        <v>#N/A</v>
      </c>
    </row>
    <row r="190" spans="1:7">
      <c r="A190" s="45">
        <v>34186</v>
      </c>
      <c r="B190" s="45">
        <v>34186</v>
      </c>
      <c r="C190" s="46">
        <v>1993</v>
      </c>
      <c r="D190">
        <v>1994</v>
      </c>
      <c r="E190" s="47">
        <v>5.6100000000000004E-2</v>
      </c>
      <c r="F190" s="47" t="e">
        <v>#N/A</v>
      </c>
      <c r="G190" s="49" t="e">
        <f t="shared" si="2"/>
        <v>#N/A</v>
      </c>
    </row>
    <row r="191" spans="1:7">
      <c r="A191" s="45">
        <v>34193</v>
      </c>
      <c r="B191" s="45">
        <v>34193</v>
      </c>
      <c r="C191" s="46">
        <v>1993</v>
      </c>
      <c r="D191">
        <v>1994</v>
      </c>
      <c r="E191" s="47">
        <v>5.45E-2</v>
      </c>
      <c r="F191" s="47" t="e">
        <v>#N/A</v>
      </c>
      <c r="G191" s="49" t="e">
        <f t="shared" si="2"/>
        <v>#N/A</v>
      </c>
    </row>
    <row r="192" spans="1:7">
      <c r="A192" s="45">
        <v>34200</v>
      </c>
      <c r="B192" s="45">
        <v>34200</v>
      </c>
      <c r="C192" s="46">
        <v>1993</v>
      </c>
      <c r="D192">
        <v>1994</v>
      </c>
      <c r="E192" s="47">
        <v>5.4000000000000006E-2</v>
      </c>
      <c r="F192" s="47" t="e">
        <v>#N/A</v>
      </c>
      <c r="G192" s="49" t="e">
        <f t="shared" si="2"/>
        <v>#N/A</v>
      </c>
    </row>
    <row r="193" spans="1:7">
      <c r="A193" s="45">
        <v>34207</v>
      </c>
      <c r="B193" s="45">
        <v>34207</v>
      </c>
      <c r="C193" s="46">
        <v>1993</v>
      </c>
      <c r="D193">
        <v>1994</v>
      </c>
      <c r="E193" s="47">
        <v>5.3499999999999999E-2</v>
      </c>
      <c r="F193" s="47" t="e">
        <v>#N/A</v>
      </c>
      <c r="G193" s="49" t="e">
        <f t="shared" si="2"/>
        <v>#N/A</v>
      </c>
    </row>
    <row r="194" spans="1:7">
      <c r="A194" s="45">
        <v>34214</v>
      </c>
      <c r="B194" s="45">
        <v>34214</v>
      </c>
      <c r="C194" s="46">
        <v>1993</v>
      </c>
      <c r="D194">
        <v>1994</v>
      </c>
      <c r="E194" s="47">
        <v>5.3499999999999999E-2</v>
      </c>
      <c r="F194" s="47" t="e">
        <v>#N/A</v>
      </c>
      <c r="G194" s="49" t="e">
        <f t="shared" si="2"/>
        <v>#N/A</v>
      </c>
    </row>
    <row r="195" spans="1:7">
      <c r="A195" s="45">
        <v>34221</v>
      </c>
      <c r="B195" s="45">
        <v>34221</v>
      </c>
      <c r="C195" s="46">
        <v>1993</v>
      </c>
      <c r="D195">
        <v>1994</v>
      </c>
      <c r="E195" s="47">
        <v>5.2400000000000002E-2</v>
      </c>
      <c r="F195" s="47" t="e">
        <v>#N/A</v>
      </c>
      <c r="G195" s="49" t="e">
        <f t="shared" si="2"/>
        <v>#N/A</v>
      </c>
    </row>
    <row r="196" spans="1:7">
      <c r="A196" s="45">
        <v>34228</v>
      </c>
      <c r="B196" s="45">
        <v>34228</v>
      </c>
      <c r="C196" s="46">
        <v>1993</v>
      </c>
      <c r="D196">
        <v>1994</v>
      </c>
      <c r="E196" s="47">
        <v>5.2699999999999997E-2</v>
      </c>
      <c r="F196" s="47" t="e">
        <v>#N/A</v>
      </c>
      <c r="G196" s="49" t="e">
        <f t="shared" si="2"/>
        <v>#N/A</v>
      </c>
    </row>
    <row r="197" spans="1:7">
      <c r="A197" s="45">
        <v>34235</v>
      </c>
      <c r="B197" s="45">
        <v>34235</v>
      </c>
      <c r="C197" s="46">
        <v>1993</v>
      </c>
      <c r="D197">
        <v>1994</v>
      </c>
      <c r="E197" s="47">
        <v>5.2999999999999999E-2</v>
      </c>
      <c r="F197" s="47" t="e">
        <v>#N/A</v>
      </c>
      <c r="G197" s="49" t="e">
        <f t="shared" ref="G197:G260" si="3">E197-F197</f>
        <v>#N/A</v>
      </c>
    </row>
    <row r="198" spans="1:7">
      <c r="A198" s="45">
        <v>34242</v>
      </c>
      <c r="B198" s="45">
        <v>34242</v>
      </c>
      <c r="C198" s="46">
        <v>1993</v>
      </c>
      <c r="D198">
        <v>1994</v>
      </c>
      <c r="E198" s="47">
        <v>5.2999999999999999E-2</v>
      </c>
      <c r="F198" s="47">
        <v>4.9511719999999995E-2</v>
      </c>
      <c r="G198" s="49">
        <f t="shared" si="3"/>
        <v>3.4882800000000033E-3</v>
      </c>
    </row>
    <row r="199" spans="1:7">
      <c r="A199" s="45">
        <v>34249</v>
      </c>
      <c r="B199" s="45">
        <v>34249</v>
      </c>
      <c r="C199" s="46">
        <v>1993</v>
      </c>
      <c r="D199">
        <v>1994</v>
      </c>
      <c r="E199" s="47">
        <v>5.2999999999999999E-2</v>
      </c>
      <c r="F199" s="47">
        <v>4.7868249000000002E-2</v>
      </c>
      <c r="G199" s="49">
        <f t="shared" si="3"/>
        <v>5.1317509999999969E-3</v>
      </c>
    </row>
    <row r="200" spans="1:7">
      <c r="A200" s="45">
        <v>34256</v>
      </c>
      <c r="B200" s="45">
        <v>34256</v>
      </c>
      <c r="C200" s="46">
        <v>1993</v>
      </c>
      <c r="D200">
        <v>1994</v>
      </c>
      <c r="E200" s="47">
        <v>5.2000000000000005E-2</v>
      </c>
      <c r="F200" s="47" t="e">
        <v>#N/A</v>
      </c>
      <c r="G200" s="49" t="e">
        <f t="shared" si="3"/>
        <v>#N/A</v>
      </c>
    </row>
    <row r="201" spans="1:7">
      <c r="A201" s="45">
        <v>34263</v>
      </c>
      <c r="B201" s="45">
        <v>34263</v>
      </c>
      <c r="C201" s="46">
        <v>1993</v>
      </c>
      <c r="D201">
        <v>1994</v>
      </c>
      <c r="E201" s="47">
        <v>5.2000000000000005E-2</v>
      </c>
      <c r="F201" s="47" t="e">
        <v>#N/A</v>
      </c>
      <c r="G201" s="49" t="e">
        <f t="shared" si="3"/>
        <v>#N/A</v>
      </c>
    </row>
    <row r="202" spans="1:7">
      <c r="A202" s="45">
        <v>34270</v>
      </c>
      <c r="B202" s="45">
        <v>34270</v>
      </c>
      <c r="C202" s="46">
        <v>1993</v>
      </c>
      <c r="D202">
        <v>1994</v>
      </c>
      <c r="E202" s="47">
        <v>5.3099999999999994E-2</v>
      </c>
      <c r="F202" s="47" t="e">
        <v>#N/A</v>
      </c>
      <c r="G202" s="49" t="e">
        <f t="shared" si="3"/>
        <v>#N/A</v>
      </c>
    </row>
    <row r="203" spans="1:7">
      <c r="A203" s="45">
        <v>34277</v>
      </c>
      <c r="B203" s="45">
        <v>34277</v>
      </c>
      <c r="C203" s="46">
        <v>1993</v>
      </c>
      <c r="D203">
        <v>1994</v>
      </c>
      <c r="E203" s="47">
        <v>5.45E-2</v>
      </c>
      <c r="F203" s="47" t="e">
        <v>#N/A</v>
      </c>
      <c r="G203" s="49" t="e">
        <f t="shared" si="3"/>
        <v>#N/A</v>
      </c>
    </row>
    <row r="204" spans="1:7">
      <c r="A204" s="45">
        <v>34284</v>
      </c>
      <c r="B204" s="45">
        <v>34284</v>
      </c>
      <c r="C204" s="46">
        <v>1993</v>
      </c>
      <c r="D204">
        <v>1994</v>
      </c>
      <c r="E204" s="47">
        <v>5.4600000000000003E-2</v>
      </c>
      <c r="F204" s="47" t="e">
        <v>#N/A</v>
      </c>
      <c r="G204" s="49" t="e">
        <f t="shared" si="3"/>
        <v>#N/A</v>
      </c>
    </row>
    <row r="205" spans="1:7">
      <c r="A205" s="45">
        <v>34291</v>
      </c>
      <c r="B205" s="45">
        <v>34291</v>
      </c>
      <c r="C205" s="46">
        <v>1993</v>
      </c>
      <c r="D205">
        <v>1994</v>
      </c>
      <c r="E205" s="47">
        <v>5.4600000000000003E-2</v>
      </c>
      <c r="F205" s="47" t="e">
        <v>#N/A</v>
      </c>
      <c r="G205" s="49" t="e">
        <f t="shared" si="3"/>
        <v>#N/A</v>
      </c>
    </row>
    <row r="206" spans="1:7">
      <c r="A206" s="45">
        <v>34298</v>
      </c>
      <c r="B206" s="45">
        <v>34298</v>
      </c>
      <c r="C206" s="46">
        <v>1993</v>
      </c>
      <c r="D206">
        <v>1994</v>
      </c>
      <c r="E206" s="47">
        <v>5.4900000000000004E-2</v>
      </c>
      <c r="F206" s="47" t="e">
        <v>#N/A</v>
      </c>
      <c r="G206" s="49" t="e">
        <f t="shared" si="3"/>
        <v>#N/A</v>
      </c>
    </row>
    <row r="207" spans="1:7">
      <c r="A207" s="45">
        <v>34305</v>
      </c>
      <c r="B207" s="45">
        <v>34305</v>
      </c>
      <c r="C207" s="46">
        <v>1993</v>
      </c>
      <c r="D207">
        <v>1994</v>
      </c>
      <c r="E207" s="47">
        <v>5.4600000000000003E-2</v>
      </c>
      <c r="F207" s="47" t="e">
        <v>#N/A</v>
      </c>
      <c r="G207" s="49" t="e">
        <f t="shared" si="3"/>
        <v>#N/A</v>
      </c>
    </row>
    <row r="208" spans="1:7">
      <c r="A208" s="45">
        <v>34312</v>
      </c>
      <c r="B208" s="45">
        <v>34312</v>
      </c>
      <c r="C208" s="46">
        <v>1993</v>
      </c>
      <c r="D208">
        <v>1994</v>
      </c>
      <c r="E208" s="47">
        <v>5.33E-2</v>
      </c>
      <c r="F208" s="47" t="e">
        <v>#N/A</v>
      </c>
      <c r="G208" s="49" t="e">
        <f t="shared" si="3"/>
        <v>#N/A</v>
      </c>
    </row>
    <row r="209" spans="1:7">
      <c r="A209" s="45">
        <v>34319</v>
      </c>
      <c r="B209" s="45">
        <v>34319</v>
      </c>
      <c r="C209" s="46">
        <v>1993</v>
      </c>
      <c r="D209">
        <v>1994</v>
      </c>
      <c r="E209" s="47">
        <v>5.3600000000000002E-2</v>
      </c>
      <c r="F209" s="47" t="e">
        <v>#N/A</v>
      </c>
      <c r="G209" s="49" t="e">
        <f t="shared" si="3"/>
        <v>#N/A</v>
      </c>
    </row>
    <row r="210" spans="1:7">
      <c r="A210" s="45">
        <v>34326</v>
      </c>
      <c r="B210" s="45">
        <v>34326</v>
      </c>
      <c r="C210" s="46">
        <v>1993</v>
      </c>
      <c r="D210">
        <v>1994</v>
      </c>
      <c r="E210" s="47">
        <v>5.3399999999999996E-2</v>
      </c>
      <c r="F210" s="47" t="e">
        <v>#N/A</v>
      </c>
      <c r="G210" s="49" t="e">
        <f t="shared" si="3"/>
        <v>#N/A</v>
      </c>
    </row>
    <row r="211" spans="1:7">
      <c r="A211" s="45">
        <v>34333</v>
      </c>
      <c r="B211" s="45">
        <v>34333</v>
      </c>
      <c r="C211" s="46">
        <v>1993</v>
      </c>
      <c r="D211">
        <v>1994</v>
      </c>
      <c r="E211" s="47">
        <v>5.28E-2</v>
      </c>
      <c r="F211" s="47" t="e">
        <v>#N/A</v>
      </c>
      <c r="G211" s="49" t="e">
        <f t="shared" si="3"/>
        <v>#N/A</v>
      </c>
    </row>
    <row r="212" spans="1:7">
      <c r="A212" s="45">
        <v>34340</v>
      </c>
      <c r="B212" s="45">
        <v>34340</v>
      </c>
      <c r="C212" s="46">
        <v>1994</v>
      </c>
      <c r="D212">
        <v>1994</v>
      </c>
      <c r="E212" s="47">
        <v>5.3399999999999996E-2</v>
      </c>
      <c r="F212" s="47" t="e">
        <v>#N/A</v>
      </c>
      <c r="G212" s="49" t="e">
        <f t="shared" si="3"/>
        <v>#N/A</v>
      </c>
    </row>
    <row r="213" spans="1:7">
      <c r="A213" s="45">
        <v>34347</v>
      </c>
      <c r="B213" s="45">
        <v>34347</v>
      </c>
      <c r="C213" s="46">
        <v>1994</v>
      </c>
      <c r="D213">
        <v>1994</v>
      </c>
      <c r="E213" s="47">
        <v>5.3099999999999994E-2</v>
      </c>
      <c r="F213" s="47" t="e">
        <v>#N/A</v>
      </c>
      <c r="G213" s="49" t="e">
        <f t="shared" si="3"/>
        <v>#N/A</v>
      </c>
    </row>
    <row r="214" spans="1:7">
      <c r="A214" s="45">
        <v>34354</v>
      </c>
      <c r="B214" s="45">
        <v>34354</v>
      </c>
      <c r="C214" s="46">
        <v>1994</v>
      </c>
      <c r="D214">
        <v>1994</v>
      </c>
      <c r="E214" s="47">
        <v>5.2900000000000003E-2</v>
      </c>
      <c r="F214" s="47" t="e">
        <v>#N/A</v>
      </c>
      <c r="G214" s="49" t="e">
        <f t="shared" si="3"/>
        <v>#N/A</v>
      </c>
    </row>
    <row r="215" spans="1:7">
      <c r="A215" s="45">
        <v>34361</v>
      </c>
      <c r="B215" s="45">
        <v>34361</v>
      </c>
      <c r="C215" s="46">
        <v>1994</v>
      </c>
      <c r="D215">
        <v>1994</v>
      </c>
      <c r="E215" s="47">
        <v>5.28E-2</v>
      </c>
      <c r="F215" s="47" t="e">
        <v>#N/A</v>
      </c>
      <c r="G215" s="49" t="e">
        <f t="shared" si="3"/>
        <v>#N/A</v>
      </c>
    </row>
    <row r="216" spans="1:7">
      <c r="A216" s="45">
        <v>34368</v>
      </c>
      <c r="B216" s="45">
        <v>34368</v>
      </c>
      <c r="C216" s="46">
        <v>1994</v>
      </c>
      <c r="D216">
        <v>1994</v>
      </c>
      <c r="E216" s="47">
        <v>5.2499999999999998E-2</v>
      </c>
      <c r="F216" s="47" t="e">
        <v>#N/A</v>
      </c>
      <c r="G216" s="49" t="e">
        <f t="shared" si="3"/>
        <v>#N/A</v>
      </c>
    </row>
    <row r="217" spans="1:7">
      <c r="A217" s="45">
        <v>34375</v>
      </c>
      <c r="B217" s="45">
        <v>34375</v>
      </c>
      <c r="C217" s="46">
        <v>1994</v>
      </c>
      <c r="D217">
        <v>1994</v>
      </c>
      <c r="E217" s="47">
        <v>5.3600000000000002E-2</v>
      </c>
      <c r="F217" s="47" t="e">
        <v>#N/A</v>
      </c>
      <c r="G217" s="49" t="e">
        <f t="shared" si="3"/>
        <v>#N/A</v>
      </c>
    </row>
    <row r="218" spans="1:7">
      <c r="A218" s="45">
        <v>34382</v>
      </c>
      <c r="B218" s="45">
        <v>34382</v>
      </c>
      <c r="C218" s="46">
        <v>1994</v>
      </c>
      <c r="D218">
        <v>1994</v>
      </c>
      <c r="E218" s="47">
        <v>5.4199999999999998E-2</v>
      </c>
      <c r="F218" s="47" t="e">
        <v>#N/A</v>
      </c>
      <c r="G218" s="49" t="e">
        <f t="shared" si="3"/>
        <v>#N/A</v>
      </c>
    </row>
    <row r="219" spans="1:7">
      <c r="A219" s="45">
        <v>34389</v>
      </c>
      <c r="B219" s="45">
        <v>34389</v>
      </c>
      <c r="C219" s="46">
        <v>1994</v>
      </c>
      <c r="D219">
        <v>1994</v>
      </c>
      <c r="E219" s="47">
        <v>5.5800000000000002E-2</v>
      </c>
      <c r="F219" s="47" t="e">
        <v>#N/A</v>
      </c>
      <c r="G219" s="49" t="e">
        <f t="shared" si="3"/>
        <v>#N/A</v>
      </c>
    </row>
    <row r="220" spans="1:7">
      <c r="A220" s="45">
        <v>34396</v>
      </c>
      <c r="B220" s="45">
        <v>34396</v>
      </c>
      <c r="C220" s="46">
        <v>1994</v>
      </c>
      <c r="D220">
        <v>1994</v>
      </c>
      <c r="E220" s="47">
        <v>5.8400000000000001E-2</v>
      </c>
      <c r="F220" s="47" t="e">
        <v>#N/A</v>
      </c>
      <c r="G220" s="49" t="e">
        <f t="shared" si="3"/>
        <v>#N/A</v>
      </c>
    </row>
    <row r="221" spans="1:7">
      <c r="A221" s="45">
        <v>34403</v>
      </c>
      <c r="B221" s="45">
        <v>34403</v>
      </c>
      <c r="C221" s="46">
        <v>1994</v>
      </c>
      <c r="D221">
        <v>1994</v>
      </c>
      <c r="E221" s="47">
        <v>5.8799999999999998E-2</v>
      </c>
      <c r="F221" s="47" t="e">
        <v>#N/A</v>
      </c>
      <c r="G221" s="49" t="e">
        <f t="shared" si="3"/>
        <v>#N/A</v>
      </c>
    </row>
    <row r="222" spans="1:7">
      <c r="A222" s="45">
        <v>34410</v>
      </c>
      <c r="B222" s="45">
        <v>34410</v>
      </c>
      <c r="C222" s="46">
        <v>1994</v>
      </c>
      <c r="D222">
        <v>1994</v>
      </c>
      <c r="E222" s="47">
        <v>5.8400000000000001E-2</v>
      </c>
      <c r="F222" s="47" t="e">
        <v>#N/A</v>
      </c>
      <c r="G222" s="49" t="e">
        <f t="shared" si="3"/>
        <v>#N/A</v>
      </c>
    </row>
    <row r="223" spans="1:7">
      <c r="A223" s="45">
        <v>34417</v>
      </c>
      <c r="B223" s="45">
        <v>34417</v>
      </c>
      <c r="C223" s="46">
        <v>1994</v>
      </c>
      <c r="D223">
        <v>1994</v>
      </c>
      <c r="E223" s="47">
        <v>5.9200000000000003E-2</v>
      </c>
      <c r="F223" s="47" t="e">
        <v>#N/A</v>
      </c>
      <c r="G223" s="49" t="e">
        <f t="shared" si="3"/>
        <v>#N/A</v>
      </c>
    </row>
    <row r="224" spans="1:7">
      <c r="A224" s="45">
        <v>34424</v>
      </c>
      <c r="B224" s="45">
        <v>34424</v>
      </c>
      <c r="C224" s="46">
        <v>1994</v>
      </c>
      <c r="D224">
        <v>1994</v>
      </c>
      <c r="E224" s="47">
        <v>6.0700000000000004E-2</v>
      </c>
      <c r="F224" s="47" t="e">
        <v>#N/A</v>
      </c>
      <c r="G224" s="49" t="e">
        <f t="shared" si="3"/>
        <v>#N/A</v>
      </c>
    </row>
    <row r="225" spans="1:7">
      <c r="A225" s="45">
        <v>34431</v>
      </c>
      <c r="B225" s="45">
        <v>34431</v>
      </c>
      <c r="C225" s="46">
        <v>1994</v>
      </c>
      <c r="D225">
        <v>1994</v>
      </c>
      <c r="E225" s="47">
        <v>6.3399999999999998E-2</v>
      </c>
      <c r="F225" s="47" t="e">
        <v>#N/A</v>
      </c>
      <c r="G225" s="49" t="e">
        <f t="shared" si="3"/>
        <v>#N/A</v>
      </c>
    </row>
    <row r="226" spans="1:7">
      <c r="A226" s="45">
        <v>34438</v>
      </c>
      <c r="B226" s="45">
        <v>34438</v>
      </c>
      <c r="C226" s="46">
        <v>1994</v>
      </c>
      <c r="D226">
        <v>1994</v>
      </c>
      <c r="E226" s="47">
        <v>6.2199999999999998E-2</v>
      </c>
      <c r="F226" s="47" t="e">
        <v>#N/A</v>
      </c>
      <c r="G226" s="49" t="e">
        <f t="shared" si="3"/>
        <v>#N/A</v>
      </c>
    </row>
    <row r="227" spans="1:7">
      <c r="A227" s="45">
        <v>34445</v>
      </c>
      <c r="B227" s="45">
        <v>34445</v>
      </c>
      <c r="C227" s="46">
        <v>1994</v>
      </c>
      <c r="D227">
        <v>1994</v>
      </c>
      <c r="E227" s="47">
        <v>6.1900000000000004E-2</v>
      </c>
      <c r="F227" s="47" t="e">
        <v>#N/A</v>
      </c>
      <c r="G227" s="49" t="e">
        <f t="shared" si="3"/>
        <v>#N/A</v>
      </c>
    </row>
    <row r="228" spans="1:7">
      <c r="A228" s="45">
        <v>34452</v>
      </c>
      <c r="B228" s="45">
        <v>34452</v>
      </c>
      <c r="C228" s="46">
        <v>1994</v>
      </c>
      <c r="D228">
        <v>1994</v>
      </c>
      <c r="E228" s="47">
        <v>6.1600000000000002E-2</v>
      </c>
      <c r="F228" s="47">
        <v>5.8803500000000002E-2</v>
      </c>
      <c r="G228" s="49">
        <f t="shared" si="3"/>
        <v>2.7965000000000004E-3</v>
      </c>
    </row>
    <row r="229" spans="1:7">
      <c r="A229" s="45">
        <v>34459</v>
      </c>
      <c r="B229" s="45">
        <v>34459</v>
      </c>
      <c r="C229" s="46">
        <v>1994</v>
      </c>
      <c r="D229">
        <v>1994</v>
      </c>
      <c r="E229" s="47">
        <v>6.1799999999999994E-2</v>
      </c>
      <c r="F229" s="47" t="e">
        <v>#N/A</v>
      </c>
      <c r="G229" s="49" t="e">
        <f t="shared" si="3"/>
        <v>#N/A</v>
      </c>
    </row>
    <row r="230" spans="1:7">
      <c r="A230" s="45">
        <v>34466</v>
      </c>
      <c r="B230" s="45">
        <v>34466</v>
      </c>
      <c r="C230" s="46">
        <v>1994</v>
      </c>
      <c r="D230">
        <v>1994</v>
      </c>
      <c r="E230" s="47">
        <v>6.3200000000000006E-2</v>
      </c>
      <c r="F230" s="47" t="e">
        <v>#N/A</v>
      </c>
      <c r="G230" s="49" t="e">
        <f t="shared" si="3"/>
        <v>#N/A</v>
      </c>
    </row>
    <row r="231" spans="1:7">
      <c r="A231" s="45">
        <v>34473</v>
      </c>
      <c r="B231" s="45">
        <v>34473</v>
      </c>
      <c r="C231" s="46">
        <v>1994</v>
      </c>
      <c r="D231">
        <v>1994</v>
      </c>
      <c r="E231" s="47">
        <v>6.1399999999999996E-2</v>
      </c>
      <c r="F231" s="47" t="e">
        <v>#N/A</v>
      </c>
      <c r="G231" s="49" t="e">
        <f t="shared" si="3"/>
        <v>#N/A</v>
      </c>
    </row>
    <row r="232" spans="1:7">
      <c r="A232" s="45">
        <v>34480</v>
      </c>
      <c r="B232" s="45">
        <v>34480</v>
      </c>
      <c r="C232" s="46">
        <v>1994</v>
      </c>
      <c r="D232">
        <v>1994</v>
      </c>
      <c r="E232" s="47">
        <v>6.13E-2</v>
      </c>
      <c r="F232" s="47" t="e">
        <v>#N/A</v>
      </c>
      <c r="G232" s="49" t="e">
        <f t="shared" si="3"/>
        <v>#N/A</v>
      </c>
    </row>
    <row r="233" spans="1:7">
      <c r="A233" s="45">
        <v>34487</v>
      </c>
      <c r="B233" s="45">
        <v>34487</v>
      </c>
      <c r="C233" s="46">
        <v>1994</v>
      </c>
      <c r="D233">
        <v>1994</v>
      </c>
      <c r="E233" s="47">
        <v>6.0899999999999996E-2</v>
      </c>
      <c r="F233" s="47" t="e">
        <v>#N/A</v>
      </c>
      <c r="G233" s="49" t="e">
        <f t="shared" si="3"/>
        <v>#N/A</v>
      </c>
    </row>
    <row r="234" spans="1:7">
      <c r="A234" s="45">
        <v>34494</v>
      </c>
      <c r="B234" s="45">
        <v>34494</v>
      </c>
      <c r="C234" s="46">
        <v>1994</v>
      </c>
      <c r="D234">
        <v>1994</v>
      </c>
      <c r="E234" s="47">
        <v>5.96E-2</v>
      </c>
      <c r="F234" s="47" t="e">
        <v>#N/A</v>
      </c>
      <c r="G234" s="49" t="e">
        <f t="shared" si="3"/>
        <v>#N/A</v>
      </c>
    </row>
    <row r="235" spans="1:7">
      <c r="A235" s="45">
        <v>34501</v>
      </c>
      <c r="B235" s="45">
        <v>34501</v>
      </c>
      <c r="C235" s="46">
        <v>1994</v>
      </c>
      <c r="D235">
        <v>1994</v>
      </c>
      <c r="E235" s="47">
        <v>6.0400000000000002E-2</v>
      </c>
      <c r="F235" s="47" t="e">
        <v>#N/A</v>
      </c>
      <c r="G235" s="49" t="e">
        <f t="shared" si="3"/>
        <v>#N/A</v>
      </c>
    </row>
    <row r="236" spans="1:7">
      <c r="A236" s="45">
        <v>34508</v>
      </c>
      <c r="B236" s="45">
        <v>34508</v>
      </c>
      <c r="C236" s="46">
        <v>1994</v>
      </c>
      <c r="D236">
        <v>1994</v>
      </c>
      <c r="E236" s="47">
        <v>6.1600000000000002E-2</v>
      </c>
      <c r="F236" s="47" t="e">
        <v>#N/A</v>
      </c>
      <c r="G236" s="49" t="e">
        <f t="shared" si="3"/>
        <v>#N/A</v>
      </c>
    </row>
    <row r="237" spans="1:7">
      <c r="A237" s="45">
        <v>34515</v>
      </c>
      <c r="B237" s="45">
        <v>34515</v>
      </c>
      <c r="C237" s="46">
        <v>1994</v>
      </c>
      <c r="D237">
        <v>1994</v>
      </c>
      <c r="E237" s="47">
        <v>6.2800000000000009E-2</v>
      </c>
      <c r="F237" s="47" t="e">
        <v>#N/A</v>
      </c>
      <c r="G237" s="49" t="e">
        <f t="shared" si="3"/>
        <v>#N/A</v>
      </c>
    </row>
    <row r="238" spans="1:7">
      <c r="A238" s="45">
        <v>34522</v>
      </c>
      <c r="B238" s="45">
        <v>34522</v>
      </c>
      <c r="C238" s="46">
        <v>1994</v>
      </c>
      <c r="D238">
        <v>1995</v>
      </c>
      <c r="E238" s="47">
        <v>6.2699999999999992E-2</v>
      </c>
      <c r="F238" s="47" t="e">
        <v>#N/A</v>
      </c>
      <c r="G238" s="49" t="e">
        <f t="shared" si="3"/>
        <v>#N/A</v>
      </c>
    </row>
    <row r="239" spans="1:7">
      <c r="A239" s="45">
        <v>34529</v>
      </c>
      <c r="B239" s="45">
        <v>34529</v>
      </c>
      <c r="C239" s="46">
        <v>1994</v>
      </c>
      <c r="D239">
        <v>1995</v>
      </c>
      <c r="E239" s="47">
        <v>6.2199999999999998E-2</v>
      </c>
      <c r="F239" s="47" t="e">
        <v>#N/A</v>
      </c>
      <c r="G239" s="49" t="e">
        <f t="shared" si="3"/>
        <v>#N/A</v>
      </c>
    </row>
    <row r="240" spans="1:7">
      <c r="A240" s="45">
        <v>34536</v>
      </c>
      <c r="B240" s="45">
        <v>34536</v>
      </c>
      <c r="C240" s="46">
        <v>1994</v>
      </c>
      <c r="D240">
        <v>1995</v>
      </c>
      <c r="E240" s="47">
        <v>6.2199999999999998E-2</v>
      </c>
      <c r="F240" s="47" t="e">
        <v>#N/A</v>
      </c>
      <c r="G240" s="49" t="e">
        <f t="shared" si="3"/>
        <v>#N/A</v>
      </c>
    </row>
    <row r="241" spans="1:7">
      <c r="A241" s="45">
        <v>34543</v>
      </c>
      <c r="B241" s="45">
        <v>34543</v>
      </c>
      <c r="C241" s="46">
        <v>1994</v>
      </c>
      <c r="D241">
        <v>1995</v>
      </c>
      <c r="E241" s="47">
        <v>6.2199999999999998E-2</v>
      </c>
      <c r="F241" s="47" t="e">
        <v>#N/A</v>
      </c>
      <c r="G241" s="49" t="e">
        <f t="shared" si="3"/>
        <v>#N/A</v>
      </c>
    </row>
    <row r="242" spans="1:7">
      <c r="A242" s="45">
        <v>34550</v>
      </c>
      <c r="B242" s="45">
        <v>34550</v>
      </c>
      <c r="C242" s="46">
        <v>1994</v>
      </c>
      <c r="D242">
        <v>1995</v>
      </c>
      <c r="E242" s="47">
        <v>6.1600000000000002E-2</v>
      </c>
      <c r="F242" s="47" t="e">
        <v>#N/A</v>
      </c>
      <c r="G242" s="49" t="e">
        <f t="shared" si="3"/>
        <v>#N/A</v>
      </c>
    </row>
    <row r="243" spans="1:7">
      <c r="A243" s="45">
        <v>34557</v>
      </c>
      <c r="B243" s="45">
        <v>34557</v>
      </c>
      <c r="C243" s="46">
        <v>1994</v>
      </c>
      <c r="D243">
        <v>1995</v>
      </c>
      <c r="E243" s="47">
        <v>6.25E-2</v>
      </c>
      <c r="F243" s="47" t="e">
        <v>#N/A</v>
      </c>
      <c r="G243" s="49" t="e">
        <f t="shared" si="3"/>
        <v>#N/A</v>
      </c>
    </row>
    <row r="244" spans="1:7">
      <c r="A244" s="45">
        <v>34564</v>
      </c>
      <c r="B244" s="45">
        <v>34564</v>
      </c>
      <c r="C244" s="46">
        <v>1994</v>
      </c>
      <c r="D244">
        <v>1995</v>
      </c>
      <c r="E244" s="47">
        <v>6.2199999999999998E-2</v>
      </c>
      <c r="F244" s="47" t="e">
        <v>#N/A</v>
      </c>
      <c r="G244" s="49" t="e">
        <f t="shared" si="3"/>
        <v>#N/A</v>
      </c>
    </row>
    <row r="245" spans="1:7">
      <c r="A245" s="45">
        <v>34571</v>
      </c>
      <c r="B245" s="45">
        <v>34571</v>
      </c>
      <c r="C245" s="46">
        <v>1994</v>
      </c>
      <c r="D245">
        <v>1995</v>
      </c>
      <c r="E245" s="47">
        <v>6.2100000000000002E-2</v>
      </c>
      <c r="F245" s="47" t="e">
        <v>#N/A</v>
      </c>
      <c r="G245" s="49" t="e">
        <f t="shared" si="3"/>
        <v>#N/A</v>
      </c>
    </row>
    <row r="246" spans="1:7">
      <c r="A246" s="45">
        <v>34578</v>
      </c>
      <c r="B246" s="45">
        <v>34578</v>
      </c>
      <c r="C246" s="46">
        <v>1994</v>
      </c>
      <c r="D246">
        <v>1995</v>
      </c>
      <c r="E246" s="47">
        <v>6.1600000000000002E-2</v>
      </c>
      <c r="F246" s="47" t="e">
        <v>#N/A</v>
      </c>
      <c r="G246" s="49" t="e">
        <f t="shared" si="3"/>
        <v>#N/A</v>
      </c>
    </row>
    <row r="247" spans="1:7">
      <c r="A247" s="45">
        <v>34585</v>
      </c>
      <c r="B247" s="45">
        <v>34585</v>
      </c>
      <c r="C247" s="46">
        <v>1994</v>
      </c>
      <c r="D247">
        <v>1995</v>
      </c>
      <c r="E247" s="47">
        <v>6.1799999999999994E-2</v>
      </c>
      <c r="F247" s="47" t="e">
        <v>#N/A</v>
      </c>
      <c r="G247" s="49" t="e">
        <f t="shared" si="3"/>
        <v>#N/A</v>
      </c>
    </row>
    <row r="248" spans="1:7">
      <c r="A248" s="45">
        <v>34592</v>
      </c>
      <c r="B248" s="45">
        <v>34592</v>
      </c>
      <c r="C248" s="46">
        <v>1994</v>
      </c>
      <c r="D248">
        <v>1995</v>
      </c>
      <c r="E248" s="47">
        <v>6.2400000000000004E-2</v>
      </c>
      <c r="F248" s="47">
        <v>6.0719519999999999E-2</v>
      </c>
      <c r="G248" s="49">
        <f t="shared" si="3"/>
        <v>1.680480000000005E-3</v>
      </c>
    </row>
    <row r="249" spans="1:7">
      <c r="A249" s="45">
        <v>34599</v>
      </c>
      <c r="B249" s="45">
        <v>34599</v>
      </c>
      <c r="C249" s="46">
        <v>1994</v>
      </c>
      <c r="D249">
        <v>1995</v>
      </c>
      <c r="E249" s="47">
        <v>6.3700000000000007E-2</v>
      </c>
      <c r="F249" s="47" t="e">
        <v>#N/A</v>
      </c>
      <c r="G249" s="49" t="e">
        <f t="shared" si="3"/>
        <v>#N/A</v>
      </c>
    </row>
    <row r="250" spans="1:7">
      <c r="A250" s="45">
        <v>34606</v>
      </c>
      <c r="B250" s="45">
        <v>34606</v>
      </c>
      <c r="C250" s="46">
        <v>1994</v>
      </c>
      <c r="D250">
        <v>1995</v>
      </c>
      <c r="E250" s="47">
        <v>6.4299999999999996E-2</v>
      </c>
      <c r="F250" s="47" t="e">
        <v>#N/A</v>
      </c>
      <c r="G250" s="49" t="e">
        <f t="shared" si="3"/>
        <v>#N/A</v>
      </c>
    </row>
    <row r="251" spans="1:7">
      <c r="A251" s="45">
        <v>34613</v>
      </c>
      <c r="B251" s="45">
        <v>34613</v>
      </c>
      <c r="C251" s="46">
        <v>1994</v>
      </c>
      <c r="D251">
        <v>1995</v>
      </c>
      <c r="E251" s="47">
        <v>6.5000000000000002E-2</v>
      </c>
      <c r="F251" s="47" t="e">
        <v>#N/A</v>
      </c>
      <c r="G251" s="49" t="e">
        <f t="shared" si="3"/>
        <v>#N/A</v>
      </c>
    </row>
    <row r="252" spans="1:7">
      <c r="A252" s="45">
        <v>34620</v>
      </c>
      <c r="B252" s="45">
        <v>34620</v>
      </c>
      <c r="C252" s="46">
        <v>1994</v>
      </c>
      <c r="D252">
        <v>1995</v>
      </c>
      <c r="E252" s="47">
        <v>6.4399999999999999E-2</v>
      </c>
      <c r="F252" s="47" t="e">
        <v>#N/A</v>
      </c>
      <c r="G252" s="49" t="e">
        <f t="shared" si="3"/>
        <v>#N/A</v>
      </c>
    </row>
    <row r="253" spans="1:7">
      <c r="A253" s="45">
        <v>34627</v>
      </c>
      <c r="B253" s="45">
        <v>34627</v>
      </c>
      <c r="C253" s="46">
        <v>1994</v>
      </c>
      <c r="D253">
        <v>1995</v>
      </c>
      <c r="E253" s="47">
        <v>6.4899999999999999E-2</v>
      </c>
      <c r="F253" s="47" t="e">
        <v>#N/A</v>
      </c>
      <c r="G253" s="49" t="e">
        <f t="shared" si="3"/>
        <v>#N/A</v>
      </c>
    </row>
    <row r="254" spans="1:7">
      <c r="A254" s="45">
        <v>34634</v>
      </c>
      <c r="B254" s="45">
        <v>34634</v>
      </c>
      <c r="C254" s="46">
        <v>1994</v>
      </c>
      <c r="D254">
        <v>1995</v>
      </c>
      <c r="E254" s="47">
        <v>6.6400000000000001E-2</v>
      </c>
      <c r="F254" s="47" t="e">
        <v>#N/A</v>
      </c>
      <c r="G254" s="49" t="e">
        <f t="shared" si="3"/>
        <v>#N/A</v>
      </c>
    </row>
    <row r="255" spans="1:7">
      <c r="A255" s="45">
        <v>34641</v>
      </c>
      <c r="B255" s="45">
        <v>34641</v>
      </c>
      <c r="C255" s="46">
        <v>1994</v>
      </c>
      <c r="D255">
        <v>1995</v>
      </c>
      <c r="E255" s="47">
        <v>6.83E-2</v>
      </c>
      <c r="F255" s="47" t="e">
        <v>#N/A</v>
      </c>
      <c r="G255" s="49" t="e">
        <f t="shared" si="3"/>
        <v>#N/A</v>
      </c>
    </row>
    <row r="256" spans="1:7">
      <c r="A256" s="45">
        <v>34648</v>
      </c>
      <c r="B256" s="45">
        <v>34648</v>
      </c>
      <c r="C256" s="46">
        <v>1994</v>
      </c>
      <c r="D256">
        <v>1995</v>
      </c>
      <c r="E256" s="47">
        <v>6.9599999999999995E-2</v>
      </c>
      <c r="F256" s="47" t="e">
        <v>#N/A</v>
      </c>
      <c r="G256" s="49" t="e">
        <f t="shared" si="3"/>
        <v>#N/A</v>
      </c>
    </row>
    <row r="257" spans="1:7">
      <c r="A257" s="45">
        <v>34655</v>
      </c>
      <c r="B257" s="45">
        <v>34655</v>
      </c>
      <c r="C257" s="46">
        <v>1994</v>
      </c>
      <c r="D257">
        <v>1995</v>
      </c>
      <c r="E257" s="47">
        <v>7.0599999999999996E-2</v>
      </c>
      <c r="F257" s="47">
        <v>6.7858650000000006E-2</v>
      </c>
      <c r="G257" s="49">
        <f t="shared" si="3"/>
        <v>2.7413499999999896E-3</v>
      </c>
    </row>
    <row r="258" spans="1:7">
      <c r="A258" s="45">
        <v>34662</v>
      </c>
      <c r="B258" s="45">
        <v>34662</v>
      </c>
      <c r="C258" s="46">
        <v>1994</v>
      </c>
      <c r="D258">
        <v>1995</v>
      </c>
      <c r="E258" s="47">
        <v>7.0300000000000001E-2</v>
      </c>
      <c r="F258" s="47" t="e">
        <v>#N/A</v>
      </c>
      <c r="G258" s="49" t="e">
        <f t="shared" si="3"/>
        <v>#N/A</v>
      </c>
    </row>
    <row r="259" spans="1:7">
      <c r="A259" s="45">
        <v>34669</v>
      </c>
      <c r="B259" s="45">
        <v>34669</v>
      </c>
      <c r="C259" s="46">
        <v>1994</v>
      </c>
      <c r="D259">
        <v>1995</v>
      </c>
      <c r="E259" s="47">
        <v>6.9000000000000006E-2</v>
      </c>
      <c r="F259" s="47" t="e">
        <v>#N/A</v>
      </c>
      <c r="G259" s="49" t="e">
        <f t="shared" si="3"/>
        <v>#N/A</v>
      </c>
    </row>
    <row r="260" spans="1:7">
      <c r="A260" s="45">
        <v>34676</v>
      </c>
      <c r="B260" s="45">
        <v>34676</v>
      </c>
      <c r="C260" s="46">
        <v>1994</v>
      </c>
      <c r="D260">
        <v>1995</v>
      </c>
      <c r="E260" s="47">
        <v>6.88E-2</v>
      </c>
      <c r="F260" s="47" t="e">
        <v>#N/A</v>
      </c>
      <c r="G260" s="49" t="e">
        <f t="shared" si="3"/>
        <v>#N/A</v>
      </c>
    </row>
    <row r="261" spans="1:7">
      <c r="A261" s="45">
        <v>34683</v>
      </c>
      <c r="B261" s="45">
        <v>34683</v>
      </c>
      <c r="C261" s="46">
        <v>1994</v>
      </c>
      <c r="D261">
        <v>1995</v>
      </c>
      <c r="E261" s="47">
        <v>6.7699999999999996E-2</v>
      </c>
      <c r="F261" s="47" t="e">
        <v>#N/A</v>
      </c>
      <c r="G261" s="49" t="e">
        <f t="shared" ref="G261:G324" si="4">E261-F261</f>
        <v>#N/A</v>
      </c>
    </row>
    <row r="262" spans="1:7">
      <c r="A262" s="45">
        <v>34690</v>
      </c>
      <c r="B262" s="45">
        <v>34690</v>
      </c>
      <c r="C262" s="46">
        <v>1994</v>
      </c>
      <c r="D262">
        <v>1995</v>
      </c>
      <c r="E262" s="47">
        <v>6.7400000000000002E-2</v>
      </c>
      <c r="F262" s="47" t="e">
        <v>#N/A</v>
      </c>
      <c r="G262" s="49" t="e">
        <f t="shared" si="4"/>
        <v>#N/A</v>
      </c>
    </row>
    <row r="263" spans="1:7">
      <c r="A263" s="45">
        <v>34697</v>
      </c>
      <c r="B263" s="45">
        <v>34697</v>
      </c>
      <c r="C263" s="46">
        <v>1994</v>
      </c>
      <c r="D263">
        <v>1995</v>
      </c>
      <c r="E263" s="47">
        <v>6.7099999999999993E-2</v>
      </c>
      <c r="F263" s="47" t="e">
        <v>#N/A</v>
      </c>
      <c r="G263" s="49" t="e">
        <f t="shared" si="4"/>
        <v>#N/A</v>
      </c>
    </row>
    <row r="264" spans="1:7">
      <c r="A264" s="45">
        <v>34704</v>
      </c>
      <c r="B264" s="45">
        <v>34704</v>
      </c>
      <c r="C264" s="46">
        <v>1995</v>
      </c>
      <c r="D264">
        <v>1995</v>
      </c>
      <c r="E264" s="47">
        <v>6.6600000000000006E-2</v>
      </c>
      <c r="F264" s="47" t="e">
        <v>#N/A</v>
      </c>
      <c r="G264" s="49" t="e">
        <f t="shared" si="4"/>
        <v>#N/A</v>
      </c>
    </row>
    <row r="265" spans="1:7">
      <c r="A265" s="45">
        <v>34711</v>
      </c>
      <c r="B265" s="45">
        <v>34711</v>
      </c>
      <c r="C265" s="46">
        <v>1995</v>
      </c>
      <c r="D265">
        <v>1995</v>
      </c>
      <c r="E265" s="47">
        <v>6.5299999999999997E-2</v>
      </c>
      <c r="F265" s="47" t="e">
        <v>#N/A</v>
      </c>
      <c r="G265" s="49" t="e">
        <f t="shared" si="4"/>
        <v>#N/A</v>
      </c>
    </row>
    <row r="266" spans="1:7">
      <c r="A266" s="45">
        <v>34718</v>
      </c>
      <c r="B266" s="45">
        <v>34718</v>
      </c>
      <c r="C266" s="46">
        <v>1995</v>
      </c>
      <c r="D266">
        <v>1995</v>
      </c>
      <c r="E266" s="47">
        <v>6.4399999999999999E-2</v>
      </c>
      <c r="F266" s="47" t="e">
        <v>#N/A</v>
      </c>
      <c r="G266" s="49" t="e">
        <f t="shared" si="4"/>
        <v>#N/A</v>
      </c>
    </row>
    <row r="267" spans="1:7">
      <c r="A267" s="45">
        <v>34725</v>
      </c>
      <c r="B267" s="45">
        <v>34725</v>
      </c>
      <c r="C267" s="46">
        <v>1995</v>
      </c>
      <c r="D267">
        <v>1995</v>
      </c>
      <c r="E267" s="47">
        <v>6.4899999999999999E-2</v>
      </c>
      <c r="F267" s="47" t="e">
        <v>#N/A</v>
      </c>
      <c r="G267" s="49" t="e">
        <f t="shared" si="4"/>
        <v>#N/A</v>
      </c>
    </row>
    <row r="268" spans="1:7">
      <c r="A268" s="45">
        <v>34732</v>
      </c>
      <c r="B268" s="45">
        <v>34732</v>
      </c>
      <c r="C268" s="46">
        <v>1995</v>
      </c>
      <c r="D268">
        <v>1995</v>
      </c>
      <c r="E268" s="47">
        <v>6.4000000000000001E-2</v>
      </c>
      <c r="F268" s="47" t="e">
        <v>#N/A</v>
      </c>
      <c r="G268" s="49" t="e">
        <f t="shared" si="4"/>
        <v>#N/A</v>
      </c>
    </row>
    <row r="269" spans="1:7">
      <c r="A269" s="45">
        <v>34739</v>
      </c>
      <c r="B269" s="45">
        <v>34739</v>
      </c>
      <c r="C269" s="46">
        <v>1995</v>
      </c>
      <c r="D269">
        <v>1995</v>
      </c>
      <c r="E269" s="47">
        <v>6.1799999999999994E-2</v>
      </c>
      <c r="F269" s="47" t="e">
        <v>#N/A</v>
      </c>
      <c r="G269" s="49" t="e">
        <f t="shared" si="4"/>
        <v>#N/A</v>
      </c>
    </row>
    <row r="270" spans="1:7">
      <c r="A270" s="45">
        <v>34746</v>
      </c>
      <c r="B270" s="45">
        <v>34746</v>
      </c>
      <c r="C270" s="46">
        <v>1995</v>
      </c>
      <c r="D270">
        <v>1995</v>
      </c>
      <c r="E270" s="47">
        <v>6.1799999999999994E-2</v>
      </c>
      <c r="F270" s="47" t="e">
        <v>#N/A</v>
      </c>
      <c r="G270" s="49" t="e">
        <f t="shared" si="4"/>
        <v>#N/A</v>
      </c>
    </row>
    <row r="271" spans="1:7">
      <c r="A271" s="45">
        <v>34753</v>
      </c>
      <c r="B271" s="45">
        <v>34753</v>
      </c>
      <c r="C271" s="46">
        <v>1995</v>
      </c>
      <c r="D271">
        <v>1995</v>
      </c>
      <c r="E271" s="47">
        <v>6.1100000000000002E-2</v>
      </c>
      <c r="F271" s="47" t="e">
        <v>#N/A</v>
      </c>
      <c r="G271" s="49" t="e">
        <f t="shared" si="4"/>
        <v>#N/A</v>
      </c>
    </row>
    <row r="272" spans="1:7">
      <c r="A272" s="45">
        <v>34760</v>
      </c>
      <c r="B272" s="45">
        <v>34760</v>
      </c>
      <c r="C272" s="46">
        <v>1995</v>
      </c>
      <c r="D272">
        <v>1995</v>
      </c>
      <c r="E272" s="47">
        <v>6.08E-2</v>
      </c>
      <c r="F272" s="47" t="e">
        <v>#N/A</v>
      </c>
      <c r="G272" s="49" t="e">
        <f t="shared" si="4"/>
        <v>#N/A</v>
      </c>
    </row>
    <row r="273" spans="1:7">
      <c r="A273" s="45">
        <v>34767</v>
      </c>
      <c r="B273" s="45">
        <v>34767</v>
      </c>
      <c r="C273" s="46">
        <v>1995</v>
      </c>
      <c r="D273">
        <v>1995</v>
      </c>
      <c r="E273" s="47">
        <v>6.1799999999999994E-2</v>
      </c>
      <c r="F273" s="47" t="e">
        <v>#N/A</v>
      </c>
      <c r="G273" s="49" t="e">
        <f t="shared" si="4"/>
        <v>#N/A</v>
      </c>
    </row>
    <row r="274" spans="1:7">
      <c r="A274" s="45">
        <v>34774</v>
      </c>
      <c r="B274" s="45">
        <v>34774</v>
      </c>
      <c r="C274" s="46">
        <v>1995</v>
      </c>
      <c r="D274">
        <v>1995</v>
      </c>
      <c r="E274" s="47">
        <v>6.0599999999999994E-2</v>
      </c>
      <c r="F274" s="47" t="e">
        <v>#N/A</v>
      </c>
      <c r="G274" s="49" t="e">
        <f t="shared" si="4"/>
        <v>#N/A</v>
      </c>
    </row>
    <row r="275" spans="1:7">
      <c r="A275" s="45">
        <v>34781</v>
      </c>
      <c r="B275" s="45">
        <v>34781</v>
      </c>
      <c r="C275" s="46">
        <v>1995</v>
      </c>
      <c r="D275">
        <v>1995</v>
      </c>
      <c r="E275" s="47">
        <v>6.0899999999999996E-2</v>
      </c>
      <c r="F275" s="47" t="e">
        <v>#N/A</v>
      </c>
      <c r="G275" s="49" t="e">
        <f t="shared" si="4"/>
        <v>#N/A</v>
      </c>
    </row>
    <row r="276" spans="1:7">
      <c r="A276" s="45">
        <v>34788</v>
      </c>
      <c r="B276" s="45">
        <v>34788</v>
      </c>
      <c r="C276" s="46">
        <v>1995</v>
      </c>
      <c r="D276">
        <v>1995</v>
      </c>
      <c r="E276" s="47">
        <v>6.0700000000000004E-2</v>
      </c>
      <c r="F276" s="47" t="e">
        <v>#N/A</v>
      </c>
      <c r="G276" s="49" t="e">
        <f t="shared" si="4"/>
        <v>#N/A</v>
      </c>
    </row>
    <row r="277" spans="1:7">
      <c r="A277" s="45">
        <v>34795</v>
      </c>
      <c r="B277" s="45">
        <v>34795</v>
      </c>
      <c r="C277" s="46">
        <v>1995</v>
      </c>
      <c r="D277">
        <v>1995</v>
      </c>
      <c r="E277" s="47">
        <v>6.0299999999999999E-2</v>
      </c>
      <c r="F277" s="47">
        <v>5.8643145000000008E-2</v>
      </c>
      <c r="G277" s="49">
        <f t="shared" si="4"/>
        <v>1.6568549999999918E-3</v>
      </c>
    </row>
    <row r="278" spans="1:7">
      <c r="A278" s="45">
        <v>34802</v>
      </c>
      <c r="B278" s="45">
        <v>34802</v>
      </c>
      <c r="C278" s="46">
        <v>1995</v>
      </c>
      <c r="D278">
        <v>1995</v>
      </c>
      <c r="E278" s="47">
        <v>6.0100000000000001E-2</v>
      </c>
      <c r="F278" s="47" t="e">
        <v>#N/A</v>
      </c>
      <c r="G278" s="49" t="e">
        <f t="shared" si="4"/>
        <v>#N/A</v>
      </c>
    </row>
    <row r="279" spans="1:7">
      <c r="A279" s="45">
        <v>34809</v>
      </c>
      <c r="B279" s="45">
        <v>34809</v>
      </c>
      <c r="C279" s="46">
        <v>1995</v>
      </c>
      <c r="D279">
        <v>1995</v>
      </c>
      <c r="E279" s="47">
        <v>5.96E-2</v>
      </c>
      <c r="F279" s="47" t="e">
        <v>#N/A</v>
      </c>
      <c r="G279" s="49" t="e">
        <f t="shared" si="4"/>
        <v>#N/A</v>
      </c>
    </row>
    <row r="280" spans="1:7">
      <c r="A280" s="45">
        <v>34816</v>
      </c>
      <c r="B280" s="45">
        <v>34816</v>
      </c>
      <c r="C280" s="46">
        <v>1995</v>
      </c>
      <c r="D280">
        <v>1995</v>
      </c>
      <c r="E280" s="47">
        <v>6.0599999999999994E-2</v>
      </c>
      <c r="F280" s="47" t="e">
        <v>#N/A</v>
      </c>
      <c r="G280" s="49" t="e">
        <f t="shared" si="4"/>
        <v>#N/A</v>
      </c>
    </row>
    <row r="281" spans="1:7">
      <c r="A281" s="45">
        <v>34823</v>
      </c>
      <c r="B281" s="45">
        <v>34823</v>
      </c>
      <c r="C281" s="46">
        <v>1995</v>
      </c>
      <c r="D281">
        <v>1995</v>
      </c>
      <c r="E281" s="47">
        <v>6.0999999999999999E-2</v>
      </c>
      <c r="F281" s="47" t="e">
        <v>#N/A</v>
      </c>
      <c r="G281" s="49" t="e">
        <f t="shared" si="4"/>
        <v>#N/A</v>
      </c>
    </row>
    <row r="282" spans="1:7">
      <c r="A282" s="45">
        <v>34830</v>
      </c>
      <c r="B282" s="45">
        <v>34830</v>
      </c>
      <c r="C282" s="46">
        <v>1995</v>
      </c>
      <c r="D282">
        <v>1995</v>
      </c>
      <c r="E282" s="47">
        <v>5.96E-2</v>
      </c>
      <c r="F282" s="47" t="e">
        <v>#N/A</v>
      </c>
      <c r="G282" s="49" t="e">
        <f t="shared" si="4"/>
        <v>#N/A</v>
      </c>
    </row>
    <row r="283" spans="1:7">
      <c r="A283" s="45">
        <v>34837</v>
      </c>
      <c r="B283" s="45">
        <v>34837</v>
      </c>
      <c r="C283" s="46">
        <v>1995</v>
      </c>
      <c r="D283">
        <v>1995</v>
      </c>
      <c r="E283" s="47">
        <v>5.9200000000000003E-2</v>
      </c>
      <c r="F283" s="47" t="e">
        <v>#N/A</v>
      </c>
      <c r="G283" s="49" t="e">
        <f t="shared" si="4"/>
        <v>#N/A</v>
      </c>
    </row>
    <row r="284" spans="1:7">
      <c r="A284" s="45">
        <v>34844</v>
      </c>
      <c r="B284" s="45">
        <v>34844</v>
      </c>
      <c r="C284" s="46">
        <v>1995</v>
      </c>
      <c r="D284">
        <v>1995</v>
      </c>
      <c r="E284" s="47">
        <v>5.8299999999999998E-2</v>
      </c>
      <c r="F284" s="47" t="e">
        <v>#N/A</v>
      </c>
      <c r="G284" s="49" t="e">
        <f t="shared" si="4"/>
        <v>#N/A</v>
      </c>
    </row>
    <row r="285" spans="1:7">
      <c r="A285" s="45">
        <v>34851</v>
      </c>
      <c r="B285" s="45">
        <v>34851</v>
      </c>
      <c r="C285" s="46">
        <v>1995</v>
      </c>
      <c r="D285">
        <v>1995</v>
      </c>
      <c r="E285" s="47">
        <v>5.79E-2</v>
      </c>
      <c r="F285" s="47" t="e">
        <v>#N/A</v>
      </c>
      <c r="G285" s="49" t="e">
        <f t="shared" si="4"/>
        <v>#N/A</v>
      </c>
    </row>
    <row r="286" spans="1:7">
      <c r="A286" s="45">
        <v>34858</v>
      </c>
      <c r="B286" s="45">
        <v>34858</v>
      </c>
      <c r="C286" s="46">
        <v>1995</v>
      </c>
      <c r="D286">
        <v>1995</v>
      </c>
      <c r="E286" s="47">
        <v>5.7500000000000002E-2</v>
      </c>
      <c r="F286" s="47">
        <v>5.4639800000000002E-2</v>
      </c>
      <c r="G286" s="49">
        <f t="shared" si="4"/>
        <v>2.8602000000000002E-3</v>
      </c>
    </row>
    <row r="287" spans="1:7">
      <c r="A287" s="45">
        <v>34865</v>
      </c>
      <c r="B287" s="45">
        <v>34865</v>
      </c>
      <c r="C287" s="46">
        <v>1995</v>
      </c>
      <c r="D287">
        <v>1995</v>
      </c>
      <c r="E287" s="47">
        <v>5.8600000000000006E-2</v>
      </c>
      <c r="F287" s="47" t="e">
        <v>#N/A</v>
      </c>
      <c r="G287" s="49" t="e">
        <f t="shared" si="4"/>
        <v>#N/A</v>
      </c>
    </row>
    <row r="288" spans="1:7">
      <c r="A288" s="45">
        <v>34872</v>
      </c>
      <c r="B288" s="45">
        <v>34872</v>
      </c>
      <c r="C288" s="46">
        <v>1995</v>
      </c>
      <c r="D288">
        <v>1995</v>
      </c>
      <c r="E288" s="47">
        <v>5.8200000000000002E-2</v>
      </c>
      <c r="F288" s="47" t="e">
        <v>#N/A</v>
      </c>
      <c r="G288" s="49" t="e">
        <f t="shared" si="4"/>
        <v>#N/A</v>
      </c>
    </row>
    <row r="289" spans="1:7">
      <c r="A289" s="45">
        <v>34879</v>
      </c>
      <c r="B289" s="45">
        <v>34879</v>
      </c>
      <c r="C289" s="46">
        <v>1995</v>
      </c>
      <c r="D289">
        <v>1995</v>
      </c>
      <c r="E289" s="47">
        <v>5.9699999999999996E-2</v>
      </c>
      <c r="F289" s="47" t="e">
        <v>#N/A</v>
      </c>
      <c r="G289" s="49" t="e">
        <f t="shared" si="4"/>
        <v>#N/A</v>
      </c>
    </row>
    <row r="290" spans="1:7">
      <c r="A290" s="45">
        <v>34886</v>
      </c>
      <c r="B290" s="45">
        <v>34886</v>
      </c>
      <c r="C290" s="46">
        <v>1995</v>
      </c>
      <c r="D290">
        <v>1996</v>
      </c>
      <c r="E290" s="47">
        <v>5.91E-2</v>
      </c>
      <c r="F290" s="47" t="e">
        <v>#N/A</v>
      </c>
      <c r="G290" s="49" t="e">
        <f t="shared" si="4"/>
        <v>#N/A</v>
      </c>
    </row>
    <row r="291" spans="1:7">
      <c r="A291" s="45">
        <v>34893</v>
      </c>
      <c r="B291" s="45">
        <v>34893</v>
      </c>
      <c r="C291" s="46">
        <v>1995</v>
      </c>
      <c r="D291">
        <v>1996</v>
      </c>
      <c r="E291" s="47">
        <v>5.8099999999999999E-2</v>
      </c>
      <c r="F291" s="47" t="e">
        <v>#N/A</v>
      </c>
      <c r="G291" s="49" t="e">
        <f t="shared" si="4"/>
        <v>#N/A</v>
      </c>
    </row>
    <row r="292" spans="1:7">
      <c r="A292" s="45">
        <v>34900</v>
      </c>
      <c r="B292" s="45">
        <v>34900</v>
      </c>
      <c r="C292" s="46">
        <v>1995</v>
      </c>
      <c r="D292">
        <v>1996</v>
      </c>
      <c r="E292" s="47">
        <v>5.9900000000000002E-2</v>
      </c>
      <c r="F292" s="47" t="e">
        <v>#N/A</v>
      </c>
      <c r="G292" s="49" t="e">
        <f t="shared" si="4"/>
        <v>#N/A</v>
      </c>
    </row>
    <row r="293" spans="1:7">
      <c r="A293" s="45">
        <v>34907</v>
      </c>
      <c r="B293" s="45">
        <v>34907</v>
      </c>
      <c r="C293" s="46">
        <v>1995</v>
      </c>
      <c r="D293">
        <v>1996</v>
      </c>
      <c r="E293" s="47">
        <v>5.9699999999999996E-2</v>
      </c>
      <c r="F293" s="47" t="e">
        <v>#N/A</v>
      </c>
      <c r="G293" s="49" t="e">
        <f t="shared" si="4"/>
        <v>#N/A</v>
      </c>
    </row>
    <row r="294" spans="1:7">
      <c r="A294" s="45">
        <v>34914</v>
      </c>
      <c r="B294" s="45">
        <v>34914</v>
      </c>
      <c r="C294" s="46">
        <v>1995</v>
      </c>
      <c r="D294">
        <v>1996</v>
      </c>
      <c r="E294" s="47">
        <v>6.0299999999999999E-2</v>
      </c>
      <c r="F294" s="47">
        <v>5.7926999999999999E-2</v>
      </c>
      <c r="G294" s="49">
        <f t="shared" si="4"/>
        <v>2.3730000000000001E-3</v>
      </c>
    </row>
    <row r="295" spans="1:7">
      <c r="A295" s="45">
        <v>34921</v>
      </c>
      <c r="B295" s="45">
        <v>34921</v>
      </c>
      <c r="C295" s="46">
        <v>1995</v>
      </c>
      <c r="D295">
        <v>1996</v>
      </c>
      <c r="E295" s="47">
        <v>6.0700000000000004E-2</v>
      </c>
      <c r="F295" s="47" t="e">
        <v>#N/A</v>
      </c>
      <c r="G295" s="49" t="e">
        <f t="shared" si="4"/>
        <v>#N/A</v>
      </c>
    </row>
    <row r="296" spans="1:7">
      <c r="A296" s="45">
        <v>34928</v>
      </c>
      <c r="B296" s="45">
        <v>34928</v>
      </c>
      <c r="C296" s="46">
        <v>1995</v>
      </c>
      <c r="D296">
        <v>1996</v>
      </c>
      <c r="E296" s="47">
        <v>6.1200000000000004E-2</v>
      </c>
      <c r="F296" s="47" t="e">
        <v>#N/A</v>
      </c>
      <c r="G296" s="49" t="e">
        <f t="shared" si="4"/>
        <v>#N/A</v>
      </c>
    </row>
    <row r="297" spans="1:7">
      <c r="A297" s="45">
        <v>34935</v>
      </c>
      <c r="B297" s="45">
        <v>34935</v>
      </c>
      <c r="C297" s="46">
        <v>1995</v>
      </c>
      <c r="D297">
        <v>1996</v>
      </c>
      <c r="E297" s="47">
        <v>6.08E-2</v>
      </c>
      <c r="F297" s="47" t="e">
        <v>#N/A</v>
      </c>
      <c r="G297" s="49" t="e">
        <f t="shared" si="4"/>
        <v>#N/A</v>
      </c>
    </row>
    <row r="298" spans="1:7">
      <c r="A298" s="45">
        <v>34942</v>
      </c>
      <c r="B298" s="45">
        <v>34942</v>
      </c>
      <c r="C298" s="46">
        <v>1995</v>
      </c>
      <c r="D298">
        <v>1996</v>
      </c>
      <c r="E298" s="47">
        <v>5.9800000000000006E-2</v>
      </c>
      <c r="F298" s="47" t="e">
        <v>#N/A</v>
      </c>
      <c r="G298" s="49" t="e">
        <f t="shared" si="4"/>
        <v>#N/A</v>
      </c>
    </row>
    <row r="299" spans="1:7">
      <c r="A299" s="45">
        <v>34949</v>
      </c>
      <c r="B299" s="45">
        <v>34949</v>
      </c>
      <c r="C299" s="46">
        <v>1995</v>
      </c>
      <c r="D299">
        <v>1996</v>
      </c>
      <c r="E299" s="47">
        <v>5.9000000000000004E-2</v>
      </c>
      <c r="F299" s="47" t="e">
        <v>#N/A</v>
      </c>
      <c r="G299" s="49" t="e">
        <f t="shared" si="4"/>
        <v>#N/A</v>
      </c>
    </row>
    <row r="300" spans="1:7">
      <c r="A300" s="45">
        <v>34956</v>
      </c>
      <c r="B300" s="45">
        <v>34956</v>
      </c>
      <c r="C300" s="46">
        <v>1995</v>
      </c>
      <c r="D300">
        <v>1996</v>
      </c>
      <c r="E300" s="47">
        <v>5.8299999999999998E-2</v>
      </c>
      <c r="F300" s="47" t="e">
        <v>#N/A</v>
      </c>
      <c r="G300" s="49" t="e">
        <f t="shared" si="4"/>
        <v>#N/A</v>
      </c>
    </row>
    <row r="301" spans="1:7">
      <c r="A301" s="45">
        <v>34963</v>
      </c>
      <c r="B301" s="45">
        <v>34963</v>
      </c>
      <c r="C301" s="46">
        <v>1995</v>
      </c>
      <c r="D301">
        <v>1996</v>
      </c>
      <c r="E301" s="47">
        <v>5.91E-2</v>
      </c>
      <c r="F301" s="47" t="e">
        <v>#N/A</v>
      </c>
      <c r="G301" s="49" t="e">
        <f t="shared" si="4"/>
        <v>#N/A</v>
      </c>
    </row>
    <row r="302" spans="1:7">
      <c r="A302" s="45">
        <v>34970</v>
      </c>
      <c r="B302" s="45">
        <v>34970</v>
      </c>
      <c r="C302" s="46">
        <v>1995</v>
      </c>
      <c r="D302">
        <v>1996</v>
      </c>
      <c r="E302" s="47">
        <v>0.06</v>
      </c>
      <c r="F302" s="47" t="e">
        <v>#N/A</v>
      </c>
      <c r="G302" s="49" t="e">
        <f t="shared" si="4"/>
        <v>#N/A</v>
      </c>
    </row>
    <row r="303" spans="1:7">
      <c r="A303" s="45">
        <v>34977</v>
      </c>
      <c r="B303" s="45">
        <v>34977</v>
      </c>
      <c r="C303" s="46">
        <v>1995</v>
      </c>
      <c r="D303">
        <v>1996</v>
      </c>
      <c r="E303" s="47">
        <v>5.8799999999999998E-2</v>
      </c>
      <c r="F303" s="47" t="e">
        <v>#N/A</v>
      </c>
      <c r="G303" s="49" t="e">
        <f t="shared" si="4"/>
        <v>#N/A</v>
      </c>
    </row>
    <row r="304" spans="1:7">
      <c r="A304" s="45">
        <v>34984</v>
      </c>
      <c r="B304" s="45">
        <v>34984</v>
      </c>
      <c r="C304" s="46">
        <v>1995</v>
      </c>
      <c r="D304">
        <v>1996</v>
      </c>
      <c r="E304" s="47">
        <v>5.8200000000000002E-2</v>
      </c>
      <c r="F304" s="47" t="e">
        <v>#N/A</v>
      </c>
      <c r="G304" s="49" t="e">
        <f t="shared" si="4"/>
        <v>#N/A</v>
      </c>
    </row>
    <row r="305" spans="1:7">
      <c r="A305" s="45">
        <v>34991</v>
      </c>
      <c r="B305" s="45">
        <v>34991</v>
      </c>
      <c r="C305" s="46">
        <v>1995</v>
      </c>
      <c r="D305">
        <v>1996</v>
      </c>
      <c r="E305" s="47">
        <v>5.7200000000000001E-2</v>
      </c>
      <c r="F305" s="47" t="e">
        <v>#N/A</v>
      </c>
      <c r="G305" s="49" t="e">
        <f t="shared" si="4"/>
        <v>#N/A</v>
      </c>
    </row>
    <row r="306" spans="1:7">
      <c r="A306" s="45">
        <v>34998</v>
      </c>
      <c r="B306" s="45">
        <v>34998</v>
      </c>
      <c r="C306" s="46">
        <v>1995</v>
      </c>
      <c r="D306">
        <v>1996</v>
      </c>
      <c r="E306" s="47">
        <v>5.7599999999999998E-2</v>
      </c>
      <c r="F306" s="47" t="e">
        <v>#N/A</v>
      </c>
      <c r="G306" s="49" t="e">
        <f t="shared" si="4"/>
        <v>#N/A</v>
      </c>
    </row>
    <row r="307" spans="1:7">
      <c r="A307" s="45">
        <v>35005</v>
      </c>
      <c r="B307" s="45">
        <v>35005</v>
      </c>
      <c r="C307" s="46">
        <v>1995</v>
      </c>
      <c r="D307">
        <v>1996</v>
      </c>
      <c r="E307" s="47">
        <v>5.7000000000000002E-2</v>
      </c>
      <c r="F307" s="47" t="e">
        <v>#N/A</v>
      </c>
      <c r="G307" s="49" t="e">
        <f t="shared" si="4"/>
        <v>#N/A</v>
      </c>
    </row>
    <row r="308" spans="1:7">
      <c r="A308" s="45">
        <v>35012</v>
      </c>
      <c r="B308" s="45">
        <v>35012</v>
      </c>
      <c r="C308" s="46">
        <v>1995</v>
      </c>
      <c r="D308">
        <v>1996</v>
      </c>
      <c r="E308" s="47">
        <v>5.6799999999999996E-2</v>
      </c>
      <c r="F308" s="47">
        <v>5.6254350000000002E-2</v>
      </c>
      <c r="G308" s="49">
        <f t="shared" si="4"/>
        <v>5.4564999999999475E-4</v>
      </c>
    </row>
    <row r="309" spans="1:7">
      <c r="A309" s="45">
        <v>35019</v>
      </c>
      <c r="B309" s="45">
        <v>35019</v>
      </c>
      <c r="C309" s="46">
        <v>1995</v>
      </c>
      <c r="D309">
        <v>1996</v>
      </c>
      <c r="E309" s="47">
        <v>5.6500000000000002E-2</v>
      </c>
      <c r="F309" s="47">
        <v>5.5390560000000005E-2</v>
      </c>
      <c r="G309" s="49">
        <f t="shared" si="4"/>
        <v>1.1094399999999963E-3</v>
      </c>
    </row>
    <row r="310" spans="1:7">
      <c r="A310" s="45">
        <v>35026</v>
      </c>
      <c r="B310" s="45">
        <v>35026</v>
      </c>
      <c r="C310" s="46">
        <v>1995</v>
      </c>
      <c r="D310">
        <v>1996</v>
      </c>
      <c r="E310" s="47">
        <v>5.6500000000000002E-2</v>
      </c>
      <c r="F310" s="47" t="e">
        <v>#N/A</v>
      </c>
      <c r="G310" s="49" t="e">
        <f t="shared" si="4"/>
        <v>#N/A</v>
      </c>
    </row>
    <row r="311" spans="1:7">
      <c r="A311" s="45">
        <v>35033</v>
      </c>
      <c r="B311" s="45">
        <v>35033</v>
      </c>
      <c r="C311" s="46">
        <v>1995</v>
      </c>
      <c r="D311">
        <v>1996</v>
      </c>
      <c r="E311" s="47">
        <v>5.5399999999999998E-2</v>
      </c>
      <c r="F311" s="47" t="e">
        <v>#N/A</v>
      </c>
      <c r="G311" s="49" t="e">
        <f t="shared" si="4"/>
        <v>#N/A</v>
      </c>
    </row>
    <row r="312" spans="1:7">
      <c r="A312" s="45">
        <v>35040</v>
      </c>
      <c r="B312" s="45">
        <v>35040</v>
      </c>
      <c r="C312" s="46">
        <v>1995</v>
      </c>
      <c r="D312">
        <v>1996</v>
      </c>
      <c r="E312" s="47">
        <v>5.3499999999999999E-2</v>
      </c>
      <c r="F312" s="47" t="e">
        <v>#N/A</v>
      </c>
      <c r="G312" s="49" t="e">
        <f t="shared" si="4"/>
        <v>#N/A</v>
      </c>
    </row>
    <row r="313" spans="1:7">
      <c r="A313" s="45">
        <v>35047</v>
      </c>
      <c r="B313" s="45">
        <v>35047</v>
      </c>
      <c r="C313" s="46">
        <v>1995</v>
      </c>
      <c r="D313">
        <v>1996</v>
      </c>
      <c r="E313" s="47">
        <v>5.5099999999999996E-2</v>
      </c>
      <c r="F313" s="47" t="e">
        <v>#N/A</v>
      </c>
      <c r="G313" s="49" t="e">
        <f t="shared" si="4"/>
        <v>#N/A</v>
      </c>
    </row>
    <row r="314" spans="1:7">
      <c r="A314" s="45">
        <v>35054</v>
      </c>
      <c r="B314" s="45">
        <v>35054</v>
      </c>
      <c r="C314" s="46">
        <v>1995</v>
      </c>
      <c r="D314">
        <v>1996</v>
      </c>
      <c r="E314" s="47">
        <v>5.5099999999999996E-2</v>
      </c>
      <c r="F314" s="47" t="e">
        <v>#N/A</v>
      </c>
      <c r="G314" s="49" t="e">
        <f t="shared" si="4"/>
        <v>#N/A</v>
      </c>
    </row>
    <row r="315" spans="1:7">
      <c r="A315" s="45">
        <v>35061</v>
      </c>
      <c r="B315" s="45">
        <v>35061</v>
      </c>
      <c r="C315" s="46">
        <v>1995</v>
      </c>
      <c r="D315">
        <v>1996</v>
      </c>
      <c r="E315" s="47">
        <v>5.4400000000000004E-2</v>
      </c>
      <c r="F315" s="47" t="e">
        <v>#N/A</v>
      </c>
      <c r="G315" s="49" t="e">
        <f t="shared" si="4"/>
        <v>#N/A</v>
      </c>
    </row>
    <row r="316" spans="1:7">
      <c r="A316" s="45">
        <v>35068</v>
      </c>
      <c r="B316" s="45">
        <v>35068</v>
      </c>
      <c r="C316" s="46">
        <v>1996</v>
      </c>
      <c r="D316">
        <v>1996</v>
      </c>
      <c r="E316" s="47">
        <v>5.3699999999999998E-2</v>
      </c>
      <c r="F316" s="47" t="e">
        <v>#N/A</v>
      </c>
      <c r="G316" s="49" t="e">
        <f t="shared" si="4"/>
        <v>#N/A</v>
      </c>
    </row>
    <row r="317" spans="1:7">
      <c r="A317" s="45">
        <v>35075</v>
      </c>
      <c r="B317" s="45">
        <v>35075</v>
      </c>
      <c r="C317" s="46">
        <v>1996</v>
      </c>
      <c r="D317">
        <v>1996</v>
      </c>
      <c r="E317" s="47">
        <v>5.5E-2</v>
      </c>
      <c r="F317" s="47" t="e">
        <v>#N/A</v>
      </c>
      <c r="G317" s="49" t="e">
        <f t="shared" si="4"/>
        <v>#N/A</v>
      </c>
    </row>
    <row r="318" spans="1:7">
      <c r="A318" s="45">
        <v>35082</v>
      </c>
      <c r="B318" s="45">
        <v>35082</v>
      </c>
      <c r="C318" s="46">
        <v>1996</v>
      </c>
      <c r="D318">
        <v>1996</v>
      </c>
      <c r="E318" s="47">
        <v>5.4000000000000006E-2</v>
      </c>
      <c r="F318" s="47" t="e">
        <v>#N/A</v>
      </c>
      <c r="G318" s="49" t="e">
        <f t="shared" si="4"/>
        <v>#N/A</v>
      </c>
    </row>
    <row r="319" spans="1:7">
      <c r="A319" s="45">
        <v>35089</v>
      </c>
      <c r="B319" s="45">
        <v>35089</v>
      </c>
      <c r="C319" s="46">
        <v>1996</v>
      </c>
      <c r="D319">
        <v>1996</v>
      </c>
      <c r="E319" s="47">
        <v>5.4600000000000003E-2</v>
      </c>
      <c r="F319" s="47" t="e">
        <v>#N/A</v>
      </c>
      <c r="G319" s="49" t="e">
        <f t="shared" si="4"/>
        <v>#N/A</v>
      </c>
    </row>
    <row r="320" spans="1:7">
      <c r="A320" s="45">
        <v>35096</v>
      </c>
      <c r="B320" s="45">
        <v>35096</v>
      </c>
      <c r="C320" s="46">
        <v>1996</v>
      </c>
      <c r="D320">
        <v>1996</v>
      </c>
      <c r="E320" s="47">
        <v>5.4000000000000006E-2</v>
      </c>
      <c r="F320" s="47" t="e">
        <v>#N/A</v>
      </c>
      <c r="G320" s="49" t="e">
        <f t="shared" si="4"/>
        <v>#N/A</v>
      </c>
    </row>
    <row r="321" spans="1:7">
      <c r="A321" s="45">
        <v>35103</v>
      </c>
      <c r="B321" s="45">
        <v>35103</v>
      </c>
      <c r="C321" s="46">
        <v>1996</v>
      </c>
      <c r="D321">
        <v>1996</v>
      </c>
      <c r="E321" s="47">
        <v>5.3699999999999998E-2</v>
      </c>
      <c r="F321" s="47" t="e">
        <v>#N/A</v>
      </c>
      <c r="G321" s="49" t="e">
        <f t="shared" si="4"/>
        <v>#N/A</v>
      </c>
    </row>
    <row r="322" spans="1:7">
      <c r="A322" s="45">
        <v>35110</v>
      </c>
      <c r="B322" s="45">
        <v>35110</v>
      </c>
      <c r="C322" s="46">
        <v>1996</v>
      </c>
      <c r="D322">
        <v>1996</v>
      </c>
      <c r="E322" s="47">
        <v>5.33E-2</v>
      </c>
      <c r="F322" s="47" t="e">
        <v>#N/A</v>
      </c>
      <c r="G322" s="49" t="e">
        <f t="shared" si="4"/>
        <v>#N/A</v>
      </c>
    </row>
    <row r="323" spans="1:7">
      <c r="A323" s="45">
        <v>35117</v>
      </c>
      <c r="B323" s="45">
        <v>35117</v>
      </c>
      <c r="C323" s="46">
        <v>1996</v>
      </c>
      <c r="D323">
        <v>1996</v>
      </c>
      <c r="E323" s="47">
        <v>5.4800000000000001E-2</v>
      </c>
      <c r="F323" s="47" t="e">
        <v>#N/A</v>
      </c>
      <c r="G323" s="49" t="e">
        <f t="shared" si="4"/>
        <v>#N/A</v>
      </c>
    </row>
    <row r="324" spans="1:7">
      <c r="A324" s="45">
        <v>35124</v>
      </c>
      <c r="B324" s="45">
        <v>35124</v>
      </c>
      <c r="C324" s="46">
        <v>1996</v>
      </c>
      <c r="D324">
        <v>1996</v>
      </c>
      <c r="E324" s="47">
        <v>5.57E-2</v>
      </c>
      <c r="F324" s="47" t="e">
        <v>#N/A</v>
      </c>
      <c r="G324" s="49" t="e">
        <f t="shared" si="4"/>
        <v>#N/A</v>
      </c>
    </row>
    <row r="325" spans="1:7">
      <c r="A325" s="45">
        <v>35131</v>
      </c>
      <c r="B325" s="45">
        <v>35131</v>
      </c>
      <c r="C325" s="46">
        <v>1996</v>
      </c>
      <c r="D325">
        <v>1996</v>
      </c>
      <c r="E325" s="47">
        <v>5.5899999999999998E-2</v>
      </c>
      <c r="F325" s="47" t="e">
        <v>#N/A</v>
      </c>
      <c r="G325" s="49" t="e">
        <f t="shared" ref="G325:G388" si="5">E325-F325</f>
        <v>#N/A</v>
      </c>
    </row>
    <row r="326" spans="1:7">
      <c r="A326" s="45">
        <v>35138</v>
      </c>
      <c r="B326" s="45">
        <v>35138</v>
      </c>
      <c r="C326" s="46">
        <v>1996</v>
      </c>
      <c r="D326">
        <v>1996</v>
      </c>
      <c r="E326" s="47">
        <v>5.8099999999999999E-2</v>
      </c>
      <c r="F326" s="47" t="e">
        <v>#N/A</v>
      </c>
      <c r="G326" s="49" t="e">
        <f t="shared" si="5"/>
        <v>#N/A</v>
      </c>
    </row>
    <row r="327" spans="1:7">
      <c r="A327" s="45">
        <v>35145</v>
      </c>
      <c r="B327" s="45">
        <v>35145</v>
      </c>
      <c r="C327" s="46">
        <v>1996</v>
      </c>
      <c r="D327">
        <v>1996</v>
      </c>
      <c r="E327" s="47">
        <v>5.8600000000000006E-2</v>
      </c>
      <c r="F327" s="47" t="e">
        <v>#N/A</v>
      </c>
      <c r="G327" s="49" t="e">
        <f t="shared" si="5"/>
        <v>#N/A</v>
      </c>
    </row>
    <row r="328" spans="1:7">
      <c r="A328" s="45">
        <v>35152</v>
      </c>
      <c r="B328" s="45">
        <v>35152</v>
      </c>
      <c r="C328" s="46">
        <v>1996</v>
      </c>
      <c r="D328">
        <v>1996</v>
      </c>
      <c r="E328" s="47">
        <v>5.9000000000000004E-2</v>
      </c>
      <c r="F328" s="47" t="e">
        <v>#N/A</v>
      </c>
      <c r="G328" s="49" t="e">
        <f t="shared" si="5"/>
        <v>#N/A</v>
      </c>
    </row>
    <row r="329" spans="1:7">
      <c r="A329" s="45">
        <v>35159</v>
      </c>
      <c r="B329" s="45">
        <v>35159</v>
      </c>
      <c r="C329" s="46">
        <v>1996</v>
      </c>
      <c r="D329">
        <v>1996</v>
      </c>
      <c r="E329" s="47">
        <v>5.8600000000000006E-2</v>
      </c>
      <c r="F329" s="47" t="e">
        <v>#N/A</v>
      </c>
      <c r="G329" s="49" t="e">
        <f t="shared" si="5"/>
        <v>#N/A</v>
      </c>
    </row>
    <row r="330" spans="1:7">
      <c r="A330" s="45">
        <v>35166</v>
      </c>
      <c r="B330" s="45">
        <v>35166</v>
      </c>
      <c r="C330" s="46">
        <v>1996</v>
      </c>
      <c r="D330">
        <v>1996</v>
      </c>
      <c r="E330" s="47">
        <v>6.0299999999999999E-2</v>
      </c>
      <c r="F330" s="47" t="e">
        <v>#N/A</v>
      </c>
      <c r="G330" s="49" t="e">
        <f t="shared" si="5"/>
        <v>#N/A</v>
      </c>
    </row>
    <row r="331" spans="1:7">
      <c r="A331" s="45">
        <v>35173</v>
      </c>
      <c r="B331" s="45">
        <v>35173</v>
      </c>
      <c r="C331" s="46">
        <v>1996</v>
      </c>
      <c r="D331">
        <v>1996</v>
      </c>
      <c r="E331" s="47">
        <v>5.9400000000000001E-2</v>
      </c>
      <c r="F331" s="47" t="e">
        <v>#N/A</v>
      </c>
      <c r="G331" s="49" t="e">
        <f t="shared" si="5"/>
        <v>#N/A</v>
      </c>
    </row>
    <row r="332" spans="1:7">
      <c r="A332" s="45">
        <v>35180</v>
      </c>
      <c r="B332" s="45">
        <v>35180</v>
      </c>
      <c r="C332" s="46">
        <v>1996</v>
      </c>
      <c r="D332">
        <v>1996</v>
      </c>
      <c r="E332" s="47">
        <v>5.91E-2</v>
      </c>
      <c r="F332" s="47" t="e">
        <v>#N/A</v>
      </c>
      <c r="G332" s="49" t="e">
        <f t="shared" si="5"/>
        <v>#N/A</v>
      </c>
    </row>
    <row r="333" spans="1:7">
      <c r="A333" s="45">
        <v>35187</v>
      </c>
      <c r="B333" s="45">
        <v>35187</v>
      </c>
      <c r="C333" s="46">
        <v>1996</v>
      </c>
      <c r="D333">
        <v>1996</v>
      </c>
      <c r="E333" s="47">
        <v>6.0599999999999994E-2</v>
      </c>
      <c r="F333" s="47" t="e">
        <v>#N/A</v>
      </c>
      <c r="G333" s="49" t="e">
        <f t="shared" si="5"/>
        <v>#N/A</v>
      </c>
    </row>
    <row r="334" spans="1:7">
      <c r="A334" s="45">
        <v>35194</v>
      </c>
      <c r="B334" s="45">
        <v>35194</v>
      </c>
      <c r="C334" s="46">
        <v>1996</v>
      </c>
      <c r="D334">
        <v>1996</v>
      </c>
      <c r="E334" s="47">
        <v>6.08E-2</v>
      </c>
      <c r="F334" s="47" t="e">
        <v>#N/A</v>
      </c>
      <c r="G334" s="49" t="e">
        <f t="shared" si="5"/>
        <v>#N/A</v>
      </c>
    </row>
    <row r="335" spans="1:7">
      <c r="A335" s="45">
        <v>35201</v>
      </c>
      <c r="B335" s="45">
        <v>35201</v>
      </c>
      <c r="C335" s="46">
        <v>1996</v>
      </c>
      <c r="D335">
        <v>1996</v>
      </c>
      <c r="E335" s="47">
        <v>5.96E-2</v>
      </c>
      <c r="F335" s="47" t="e">
        <v>#N/A</v>
      </c>
      <c r="G335" s="49" t="e">
        <f t="shared" si="5"/>
        <v>#N/A</v>
      </c>
    </row>
    <row r="336" spans="1:7">
      <c r="A336" s="45">
        <v>35208</v>
      </c>
      <c r="B336" s="45">
        <v>35208</v>
      </c>
      <c r="C336" s="46">
        <v>1996</v>
      </c>
      <c r="D336">
        <v>1996</v>
      </c>
      <c r="E336" s="47">
        <v>5.8700000000000002E-2</v>
      </c>
      <c r="F336" s="47" t="e">
        <v>#N/A</v>
      </c>
      <c r="G336" s="49" t="e">
        <f t="shared" si="5"/>
        <v>#N/A</v>
      </c>
    </row>
    <row r="337" spans="1:7">
      <c r="A337" s="45">
        <v>35215</v>
      </c>
      <c r="B337" s="45">
        <v>35215</v>
      </c>
      <c r="C337" s="46">
        <v>1996</v>
      </c>
      <c r="D337">
        <v>1996</v>
      </c>
      <c r="E337" s="47">
        <v>5.9400000000000001E-2</v>
      </c>
      <c r="F337" s="47" t="e">
        <v>#N/A</v>
      </c>
      <c r="G337" s="49" t="e">
        <f t="shared" si="5"/>
        <v>#N/A</v>
      </c>
    </row>
    <row r="338" spans="1:7">
      <c r="A338" s="45">
        <v>35222</v>
      </c>
      <c r="B338" s="45">
        <v>35222</v>
      </c>
      <c r="C338" s="46">
        <v>1996</v>
      </c>
      <c r="D338">
        <v>1996</v>
      </c>
      <c r="E338" s="47">
        <v>5.9400000000000001E-2</v>
      </c>
      <c r="F338" s="47" t="e">
        <v>#N/A</v>
      </c>
      <c r="G338" s="49" t="e">
        <f t="shared" si="5"/>
        <v>#N/A</v>
      </c>
    </row>
    <row r="339" spans="1:7">
      <c r="A339" s="45">
        <v>35229</v>
      </c>
      <c r="B339" s="45">
        <v>35229</v>
      </c>
      <c r="C339" s="46">
        <v>1996</v>
      </c>
      <c r="D339">
        <v>1996</v>
      </c>
      <c r="E339" s="47">
        <v>6.1200000000000004E-2</v>
      </c>
      <c r="F339" s="47" t="e">
        <v>#N/A</v>
      </c>
      <c r="G339" s="49" t="e">
        <f t="shared" si="5"/>
        <v>#N/A</v>
      </c>
    </row>
    <row r="340" spans="1:7">
      <c r="A340" s="45">
        <v>35236</v>
      </c>
      <c r="B340" s="45">
        <v>35236</v>
      </c>
      <c r="C340" s="46">
        <v>1996</v>
      </c>
      <c r="D340">
        <v>1996</v>
      </c>
      <c r="E340" s="47">
        <v>6.0599999999999994E-2</v>
      </c>
      <c r="F340" s="47" t="e">
        <v>#N/A</v>
      </c>
      <c r="G340" s="49" t="e">
        <f t="shared" si="5"/>
        <v>#N/A</v>
      </c>
    </row>
    <row r="341" spans="1:7">
      <c r="A341" s="45">
        <v>35243</v>
      </c>
      <c r="B341" s="45">
        <v>35243</v>
      </c>
      <c r="C341" s="46">
        <v>1996</v>
      </c>
      <c r="D341">
        <v>1996</v>
      </c>
      <c r="E341" s="47">
        <v>5.9699999999999996E-2</v>
      </c>
      <c r="F341" s="47">
        <v>5.8095030000000006E-2</v>
      </c>
      <c r="G341" s="49">
        <f t="shared" si="5"/>
        <v>1.6049699999999903E-3</v>
      </c>
    </row>
    <row r="342" spans="1:7">
      <c r="A342" s="45">
        <v>35250</v>
      </c>
      <c r="B342" s="45">
        <v>35250</v>
      </c>
      <c r="C342" s="46">
        <v>1996</v>
      </c>
      <c r="D342">
        <v>1997</v>
      </c>
      <c r="E342" s="47">
        <v>5.9400000000000001E-2</v>
      </c>
      <c r="F342" s="47" t="e">
        <v>#N/A</v>
      </c>
      <c r="G342" s="49" t="e">
        <f t="shared" si="5"/>
        <v>#N/A</v>
      </c>
    </row>
    <row r="343" spans="1:7">
      <c r="A343" s="45">
        <v>35257</v>
      </c>
      <c r="B343" s="45">
        <v>35257</v>
      </c>
      <c r="C343" s="46">
        <v>1996</v>
      </c>
      <c r="D343">
        <v>1997</v>
      </c>
      <c r="E343" s="47">
        <v>0.06</v>
      </c>
      <c r="F343" s="47" t="e">
        <v>#N/A</v>
      </c>
      <c r="G343" s="49" t="e">
        <f t="shared" si="5"/>
        <v>#N/A</v>
      </c>
    </row>
    <row r="344" spans="1:7">
      <c r="A344" s="45">
        <v>35264</v>
      </c>
      <c r="B344" s="45">
        <v>35264</v>
      </c>
      <c r="C344" s="46">
        <v>1996</v>
      </c>
      <c r="D344">
        <v>1997</v>
      </c>
      <c r="E344" s="47">
        <v>5.8799999999999998E-2</v>
      </c>
      <c r="F344" s="47" t="e">
        <v>#N/A</v>
      </c>
      <c r="G344" s="49" t="e">
        <f t="shared" si="5"/>
        <v>#N/A</v>
      </c>
    </row>
    <row r="345" spans="1:7">
      <c r="A345" s="45">
        <v>35271</v>
      </c>
      <c r="B345" s="45">
        <v>35271</v>
      </c>
      <c r="C345" s="46">
        <v>1996</v>
      </c>
      <c r="D345">
        <v>1997</v>
      </c>
      <c r="E345" s="47">
        <v>5.8600000000000006E-2</v>
      </c>
      <c r="F345" s="47" t="e">
        <v>#N/A</v>
      </c>
      <c r="G345" s="49" t="e">
        <f t="shared" si="5"/>
        <v>#N/A</v>
      </c>
    </row>
    <row r="346" spans="1:7">
      <c r="A346" s="45">
        <v>35278</v>
      </c>
      <c r="B346" s="45">
        <v>35278</v>
      </c>
      <c r="C346" s="46">
        <v>1996</v>
      </c>
      <c r="D346">
        <v>1997</v>
      </c>
      <c r="E346" s="47">
        <v>5.79E-2</v>
      </c>
      <c r="F346" s="47" t="e">
        <v>#N/A</v>
      </c>
      <c r="G346" s="49" t="e">
        <f t="shared" si="5"/>
        <v>#N/A</v>
      </c>
    </row>
    <row r="347" spans="1:7">
      <c r="A347" s="45">
        <v>35285</v>
      </c>
      <c r="B347" s="45">
        <v>35285</v>
      </c>
      <c r="C347" s="46">
        <v>1996</v>
      </c>
      <c r="D347">
        <v>1997</v>
      </c>
      <c r="E347" s="47">
        <v>5.67E-2</v>
      </c>
      <c r="F347" s="47" t="e">
        <v>#N/A</v>
      </c>
      <c r="G347" s="49" t="e">
        <f t="shared" si="5"/>
        <v>#N/A</v>
      </c>
    </row>
    <row r="348" spans="1:7">
      <c r="A348" s="45">
        <v>35292</v>
      </c>
      <c r="B348" s="45">
        <v>35292</v>
      </c>
      <c r="C348" s="46">
        <v>1996</v>
      </c>
      <c r="D348">
        <v>1997</v>
      </c>
      <c r="E348" s="47">
        <v>5.74E-2</v>
      </c>
      <c r="F348" s="47" t="e">
        <v>#N/A</v>
      </c>
      <c r="G348" s="49" t="e">
        <f t="shared" si="5"/>
        <v>#N/A</v>
      </c>
    </row>
    <row r="349" spans="1:7">
      <c r="A349" s="45">
        <v>35299</v>
      </c>
      <c r="B349" s="45">
        <v>35299</v>
      </c>
      <c r="C349" s="46">
        <v>1996</v>
      </c>
      <c r="D349">
        <v>1997</v>
      </c>
      <c r="E349" s="47">
        <v>5.7500000000000002E-2</v>
      </c>
      <c r="F349" s="47" t="e">
        <v>#N/A</v>
      </c>
      <c r="G349" s="49" t="e">
        <f t="shared" si="5"/>
        <v>#N/A</v>
      </c>
    </row>
    <row r="350" spans="1:7">
      <c r="A350" s="45">
        <v>35306</v>
      </c>
      <c r="B350" s="45">
        <v>35306</v>
      </c>
      <c r="C350" s="46">
        <v>1996</v>
      </c>
      <c r="D350">
        <v>1997</v>
      </c>
      <c r="E350" s="47">
        <v>5.8600000000000006E-2</v>
      </c>
      <c r="F350" s="47" t="e">
        <v>#N/A</v>
      </c>
      <c r="G350" s="49" t="e">
        <f t="shared" si="5"/>
        <v>#N/A</v>
      </c>
    </row>
    <row r="351" spans="1:7">
      <c r="A351" s="45">
        <v>35313</v>
      </c>
      <c r="B351" s="45">
        <v>35313</v>
      </c>
      <c r="C351" s="46">
        <v>1996</v>
      </c>
      <c r="D351">
        <v>1997</v>
      </c>
      <c r="E351" s="47">
        <v>5.9500000000000004E-2</v>
      </c>
      <c r="F351" s="47" t="e">
        <v>#N/A</v>
      </c>
      <c r="G351" s="49" t="e">
        <f t="shared" si="5"/>
        <v>#N/A</v>
      </c>
    </row>
    <row r="352" spans="1:7">
      <c r="A352" s="45">
        <v>35320</v>
      </c>
      <c r="B352" s="45">
        <v>35320</v>
      </c>
      <c r="C352" s="46">
        <v>1996</v>
      </c>
      <c r="D352">
        <v>1997</v>
      </c>
      <c r="E352" s="47">
        <v>5.8899999999999994E-2</v>
      </c>
      <c r="F352" s="47" t="e">
        <v>#N/A</v>
      </c>
      <c r="G352" s="49" t="e">
        <f t="shared" si="5"/>
        <v>#N/A</v>
      </c>
    </row>
    <row r="353" spans="1:7">
      <c r="A353" s="45">
        <v>35327</v>
      </c>
      <c r="B353" s="45">
        <v>35327</v>
      </c>
      <c r="C353" s="46">
        <v>1996</v>
      </c>
      <c r="D353">
        <v>1997</v>
      </c>
      <c r="E353" s="47">
        <v>5.8799999999999998E-2</v>
      </c>
      <c r="F353" s="47" t="e">
        <v>#N/A</v>
      </c>
      <c r="G353" s="49" t="e">
        <f t="shared" si="5"/>
        <v>#N/A</v>
      </c>
    </row>
    <row r="354" spans="1:7">
      <c r="A354" s="45">
        <v>35334</v>
      </c>
      <c r="B354" s="45">
        <v>35334</v>
      </c>
      <c r="C354" s="46">
        <v>1996</v>
      </c>
      <c r="D354">
        <v>1997</v>
      </c>
      <c r="E354" s="47">
        <v>5.7599999999999998E-2</v>
      </c>
      <c r="F354" s="47" t="e">
        <v>#N/A</v>
      </c>
      <c r="G354" s="49" t="e">
        <f t="shared" si="5"/>
        <v>#N/A</v>
      </c>
    </row>
    <row r="355" spans="1:7">
      <c r="A355" s="45">
        <v>35341</v>
      </c>
      <c r="B355" s="45">
        <v>35341</v>
      </c>
      <c r="C355" s="46">
        <v>1996</v>
      </c>
      <c r="D355">
        <v>1997</v>
      </c>
      <c r="E355" s="47">
        <v>5.7000000000000002E-2</v>
      </c>
      <c r="F355" s="47" t="e">
        <v>#N/A</v>
      </c>
      <c r="G355" s="49" t="e">
        <f t="shared" si="5"/>
        <v>#N/A</v>
      </c>
    </row>
    <row r="356" spans="1:7">
      <c r="A356" s="45">
        <v>35348</v>
      </c>
      <c r="B356" s="45">
        <v>35348</v>
      </c>
      <c r="C356" s="46">
        <v>1996</v>
      </c>
      <c r="D356">
        <v>1997</v>
      </c>
      <c r="E356" s="47">
        <v>5.7300000000000004E-2</v>
      </c>
      <c r="F356" s="47" t="e">
        <v>#N/A</v>
      </c>
      <c r="G356" s="49" t="e">
        <f t="shared" si="5"/>
        <v>#N/A</v>
      </c>
    </row>
    <row r="357" spans="1:7">
      <c r="A357" s="45">
        <v>35355</v>
      </c>
      <c r="B357" s="45">
        <v>35355</v>
      </c>
      <c r="C357" s="46">
        <v>1996</v>
      </c>
      <c r="D357">
        <v>1997</v>
      </c>
      <c r="E357" s="47">
        <v>5.7200000000000001E-2</v>
      </c>
      <c r="F357" s="47" t="e">
        <v>#N/A</v>
      </c>
      <c r="G357" s="49" t="e">
        <f t="shared" si="5"/>
        <v>#N/A</v>
      </c>
    </row>
    <row r="358" spans="1:7">
      <c r="A358" s="45">
        <v>35362</v>
      </c>
      <c r="B358" s="45">
        <v>35362</v>
      </c>
      <c r="C358" s="46">
        <v>1996</v>
      </c>
      <c r="D358">
        <v>1997</v>
      </c>
      <c r="E358" s="47">
        <v>5.7500000000000002E-2</v>
      </c>
      <c r="F358" s="47">
        <v>5.7849255000000002E-2</v>
      </c>
      <c r="G358" s="49">
        <f t="shared" si="5"/>
        <v>-3.492549999999997E-4</v>
      </c>
    </row>
    <row r="359" spans="1:7">
      <c r="A359" s="45">
        <v>35369</v>
      </c>
      <c r="B359" s="45">
        <v>35369</v>
      </c>
      <c r="C359" s="46">
        <v>1996</v>
      </c>
      <c r="D359">
        <v>1997</v>
      </c>
      <c r="E359" s="47">
        <v>5.7000000000000002E-2</v>
      </c>
      <c r="F359" s="47" t="e">
        <v>#N/A</v>
      </c>
      <c r="G359" s="49" t="e">
        <f t="shared" si="5"/>
        <v>#N/A</v>
      </c>
    </row>
    <row r="360" spans="1:7">
      <c r="A360" s="45">
        <v>35376</v>
      </c>
      <c r="B360" s="45">
        <v>35376</v>
      </c>
      <c r="C360" s="46">
        <v>1996</v>
      </c>
      <c r="D360">
        <v>1997</v>
      </c>
      <c r="E360" s="47">
        <v>5.67E-2</v>
      </c>
      <c r="F360" s="47" t="e">
        <v>#N/A</v>
      </c>
      <c r="G360" s="49" t="e">
        <f t="shared" si="5"/>
        <v>#N/A</v>
      </c>
    </row>
    <row r="361" spans="1:7">
      <c r="A361" s="45">
        <v>35383</v>
      </c>
      <c r="B361" s="45">
        <v>35383</v>
      </c>
      <c r="C361" s="46">
        <v>1996</v>
      </c>
      <c r="D361">
        <v>1997</v>
      </c>
      <c r="E361" s="47">
        <v>5.5999999999999994E-2</v>
      </c>
      <c r="F361" s="47" t="e">
        <v>#N/A</v>
      </c>
      <c r="G361" s="49" t="e">
        <f t="shared" si="5"/>
        <v>#N/A</v>
      </c>
    </row>
    <row r="362" spans="1:7">
      <c r="A362" s="45">
        <v>35390</v>
      </c>
      <c r="B362" s="45">
        <v>35390</v>
      </c>
      <c r="C362" s="46">
        <v>1996</v>
      </c>
      <c r="D362">
        <v>1997</v>
      </c>
      <c r="E362" s="47">
        <v>5.5500000000000001E-2</v>
      </c>
      <c r="F362" s="47" t="e">
        <v>#N/A</v>
      </c>
      <c r="G362" s="49" t="e">
        <f t="shared" si="5"/>
        <v>#N/A</v>
      </c>
    </row>
    <row r="363" spans="1:7">
      <c r="A363" s="45">
        <v>35397</v>
      </c>
      <c r="B363" s="45">
        <v>35397</v>
      </c>
      <c r="C363" s="46">
        <v>1996</v>
      </c>
      <c r="D363">
        <v>1997</v>
      </c>
      <c r="E363" s="47">
        <v>5.5399999999999998E-2</v>
      </c>
      <c r="F363" s="47" t="e">
        <v>#N/A</v>
      </c>
      <c r="G363" s="49" t="e">
        <f t="shared" si="5"/>
        <v>#N/A</v>
      </c>
    </row>
    <row r="364" spans="1:7">
      <c r="A364" s="45">
        <v>35404</v>
      </c>
      <c r="B364" s="45">
        <v>35404</v>
      </c>
      <c r="C364" s="46">
        <v>1996</v>
      </c>
      <c r="D364">
        <v>1997</v>
      </c>
      <c r="E364" s="47">
        <v>5.57E-2</v>
      </c>
      <c r="F364" s="47" t="e">
        <v>#N/A</v>
      </c>
      <c r="G364" s="49" t="e">
        <f t="shared" si="5"/>
        <v>#N/A</v>
      </c>
    </row>
    <row r="365" spans="1:7">
      <c r="A365" s="45">
        <v>35411</v>
      </c>
      <c r="B365" s="45">
        <v>35411</v>
      </c>
      <c r="C365" s="46">
        <v>1996</v>
      </c>
      <c r="D365">
        <v>1997</v>
      </c>
      <c r="E365" s="47">
        <v>5.6600000000000004E-2</v>
      </c>
      <c r="F365" s="47" t="e">
        <v>#N/A</v>
      </c>
      <c r="G365" s="49" t="e">
        <f t="shared" si="5"/>
        <v>#N/A</v>
      </c>
    </row>
    <row r="366" spans="1:7">
      <c r="A366" s="45">
        <v>35418</v>
      </c>
      <c r="B366" s="45">
        <v>35418</v>
      </c>
      <c r="C366" s="46">
        <v>1996</v>
      </c>
      <c r="D366">
        <v>1997</v>
      </c>
      <c r="E366" s="47">
        <v>5.67E-2</v>
      </c>
      <c r="F366" s="47" t="e">
        <v>#N/A</v>
      </c>
      <c r="G366" s="49" t="e">
        <f t="shared" si="5"/>
        <v>#N/A</v>
      </c>
    </row>
    <row r="367" spans="1:7">
      <c r="A367" s="45">
        <v>35425</v>
      </c>
      <c r="B367" s="45">
        <v>35425</v>
      </c>
      <c r="C367" s="46">
        <v>1996</v>
      </c>
      <c r="D367">
        <v>1997</v>
      </c>
      <c r="E367" s="47">
        <v>5.6600000000000004E-2</v>
      </c>
      <c r="F367" s="47" t="e">
        <v>#N/A</v>
      </c>
      <c r="G367" s="49" t="e">
        <f t="shared" si="5"/>
        <v>#N/A</v>
      </c>
    </row>
    <row r="368" spans="1:7">
      <c r="A368" s="45">
        <v>35432</v>
      </c>
      <c r="B368" s="45">
        <v>35432</v>
      </c>
      <c r="C368" s="46">
        <v>1997</v>
      </c>
      <c r="D368">
        <v>1997</v>
      </c>
      <c r="E368" s="47">
        <v>5.7000000000000002E-2</v>
      </c>
      <c r="F368" s="47" t="e">
        <v>#N/A</v>
      </c>
      <c r="G368" s="49" t="e">
        <f t="shared" si="5"/>
        <v>#N/A</v>
      </c>
    </row>
    <row r="369" spans="1:7">
      <c r="A369" s="45">
        <v>35439</v>
      </c>
      <c r="B369" s="45">
        <v>35439</v>
      </c>
      <c r="C369" s="46">
        <v>1997</v>
      </c>
      <c r="D369">
        <v>1997</v>
      </c>
      <c r="E369" s="47">
        <v>5.7099999999999998E-2</v>
      </c>
      <c r="F369" s="47">
        <v>5.5497610000000003E-2</v>
      </c>
      <c r="G369" s="49">
        <f t="shared" si="5"/>
        <v>1.6023899999999952E-3</v>
      </c>
    </row>
    <row r="370" spans="1:7">
      <c r="A370" s="45">
        <v>35446</v>
      </c>
      <c r="B370" s="45">
        <v>35446</v>
      </c>
      <c r="C370" s="46">
        <v>1997</v>
      </c>
      <c r="D370">
        <v>1997</v>
      </c>
      <c r="E370" s="47">
        <v>5.7200000000000001E-2</v>
      </c>
      <c r="F370" s="47" t="e">
        <v>#N/A</v>
      </c>
      <c r="G370" s="49" t="e">
        <f t="shared" si="5"/>
        <v>#N/A</v>
      </c>
    </row>
    <row r="371" spans="1:7">
      <c r="A371" s="45">
        <v>35453</v>
      </c>
      <c r="B371" s="45">
        <v>35453</v>
      </c>
      <c r="C371" s="46">
        <v>1997</v>
      </c>
      <c r="D371">
        <v>1997</v>
      </c>
      <c r="E371" s="47">
        <v>5.7200000000000001E-2</v>
      </c>
      <c r="F371" s="47" t="e">
        <v>#N/A</v>
      </c>
      <c r="G371" s="49" t="e">
        <f t="shared" si="5"/>
        <v>#N/A</v>
      </c>
    </row>
    <row r="372" spans="1:7">
      <c r="A372" s="45">
        <v>35460</v>
      </c>
      <c r="B372" s="45">
        <v>35460</v>
      </c>
      <c r="C372" s="46">
        <v>1997</v>
      </c>
      <c r="D372">
        <v>1997</v>
      </c>
      <c r="E372" s="47">
        <v>5.7300000000000004E-2</v>
      </c>
      <c r="F372" s="47" t="e">
        <v>#N/A</v>
      </c>
      <c r="G372" s="49" t="e">
        <f t="shared" si="5"/>
        <v>#N/A</v>
      </c>
    </row>
    <row r="373" spans="1:7">
      <c r="A373" s="45">
        <v>35467</v>
      </c>
      <c r="B373" s="45">
        <v>35467</v>
      </c>
      <c r="C373" s="46">
        <v>1997</v>
      </c>
      <c r="D373">
        <v>1997</v>
      </c>
      <c r="E373" s="47">
        <v>5.7000000000000002E-2</v>
      </c>
      <c r="F373" s="47" t="e">
        <v>#N/A</v>
      </c>
      <c r="G373" s="49" t="e">
        <f t="shared" si="5"/>
        <v>#N/A</v>
      </c>
    </row>
    <row r="374" spans="1:7">
      <c r="A374" s="45">
        <v>35474</v>
      </c>
      <c r="B374" s="45">
        <v>35474</v>
      </c>
      <c r="C374" s="46">
        <v>1997</v>
      </c>
      <c r="D374">
        <v>1997</v>
      </c>
      <c r="E374" s="47">
        <v>5.62E-2</v>
      </c>
      <c r="F374" s="47" t="e">
        <v>#N/A</v>
      </c>
      <c r="G374" s="49" t="e">
        <f t="shared" si="5"/>
        <v>#N/A</v>
      </c>
    </row>
    <row r="375" spans="1:7">
      <c r="A375" s="45">
        <v>35481</v>
      </c>
      <c r="B375" s="45">
        <v>35481</v>
      </c>
      <c r="C375" s="46">
        <v>1997</v>
      </c>
      <c r="D375">
        <v>1997</v>
      </c>
      <c r="E375" s="47">
        <v>5.5599999999999997E-2</v>
      </c>
      <c r="F375" s="47" t="e">
        <v>#N/A</v>
      </c>
      <c r="G375" s="49" t="e">
        <f t="shared" si="5"/>
        <v>#N/A</v>
      </c>
    </row>
    <row r="376" spans="1:7">
      <c r="A376" s="45">
        <v>35488</v>
      </c>
      <c r="B376" s="45">
        <v>35488</v>
      </c>
      <c r="C376" s="46">
        <v>1997</v>
      </c>
      <c r="D376">
        <v>1997</v>
      </c>
      <c r="E376" s="47">
        <v>5.6500000000000002E-2</v>
      </c>
      <c r="F376" s="47" t="e">
        <v>#N/A</v>
      </c>
      <c r="G376" s="49" t="e">
        <f t="shared" si="5"/>
        <v>#N/A</v>
      </c>
    </row>
    <row r="377" spans="1:7">
      <c r="A377" s="45">
        <v>35495</v>
      </c>
      <c r="B377" s="45">
        <v>35495</v>
      </c>
      <c r="C377" s="46">
        <v>1997</v>
      </c>
      <c r="D377">
        <v>1997</v>
      </c>
      <c r="E377" s="47">
        <v>5.7000000000000002E-2</v>
      </c>
      <c r="F377" s="47" t="e">
        <v>#N/A</v>
      </c>
      <c r="G377" s="49" t="e">
        <f t="shared" si="5"/>
        <v>#N/A</v>
      </c>
    </row>
    <row r="378" spans="1:7">
      <c r="A378" s="45">
        <v>35502</v>
      </c>
      <c r="B378" s="45">
        <v>35502</v>
      </c>
      <c r="C378" s="46">
        <v>1997</v>
      </c>
      <c r="D378">
        <v>1997</v>
      </c>
      <c r="E378" s="47">
        <v>5.7500000000000002E-2</v>
      </c>
      <c r="F378" s="47" t="e">
        <v>#N/A</v>
      </c>
      <c r="G378" s="49" t="e">
        <f t="shared" si="5"/>
        <v>#N/A</v>
      </c>
    </row>
    <row r="379" spans="1:7">
      <c r="A379" s="45">
        <v>35509</v>
      </c>
      <c r="B379" s="45">
        <v>35509</v>
      </c>
      <c r="C379" s="46">
        <v>1997</v>
      </c>
      <c r="D379">
        <v>1997</v>
      </c>
      <c r="E379" s="47">
        <v>5.7800000000000004E-2</v>
      </c>
      <c r="F379" s="47" t="e">
        <v>#N/A</v>
      </c>
      <c r="G379" s="49" t="e">
        <f t="shared" si="5"/>
        <v>#N/A</v>
      </c>
    </row>
    <row r="380" spans="1:7">
      <c r="A380" s="45">
        <v>35516</v>
      </c>
      <c r="B380" s="45">
        <v>35516</v>
      </c>
      <c r="C380" s="46">
        <v>1997</v>
      </c>
      <c r="D380">
        <v>1997</v>
      </c>
      <c r="E380" s="47">
        <v>5.8099999999999999E-2</v>
      </c>
      <c r="F380" s="47" t="e">
        <v>#N/A</v>
      </c>
      <c r="G380" s="49" t="e">
        <f t="shared" si="5"/>
        <v>#N/A</v>
      </c>
    </row>
    <row r="381" spans="1:7">
      <c r="A381" s="45">
        <v>35523</v>
      </c>
      <c r="B381" s="45">
        <v>35523</v>
      </c>
      <c r="C381" s="46">
        <v>1997</v>
      </c>
      <c r="D381">
        <v>1997</v>
      </c>
      <c r="E381" s="47">
        <v>5.8799999999999998E-2</v>
      </c>
      <c r="F381" s="47" t="e">
        <v>#N/A</v>
      </c>
      <c r="G381" s="49" t="e">
        <f t="shared" si="5"/>
        <v>#N/A</v>
      </c>
    </row>
    <row r="382" spans="1:7">
      <c r="A382" s="45">
        <v>35530</v>
      </c>
      <c r="B382" s="45">
        <v>35530</v>
      </c>
      <c r="C382" s="46">
        <v>1997</v>
      </c>
      <c r="D382">
        <v>1997</v>
      </c>
      <c r="E382" s="47">
        <v>5.8799999999999998E-2</v>
      </c>
      <c r="F382" s="47" t="e">
        <v>#N/A</v>
      </c>
      <c r="G382" s="49" t="e">
        <f t="shared" si="5"/>
        <v>#N/A</v>
      </c>
    </row>
    <row r="383" spans="1:7">
      <c r="A383" s="45">
        <v>35537</v>
      </c>
      <c r="B383" s="45">
        <v>35537</v>
      </c>
      <c r="C383" s="46">
        <v>1997</v>
      </c>
      <c r="D383">
        <v>1997</v>
      </c>
      <c r="E383" s="47">
        <v>5.8700000000000002E-2</v>
      </c>
      <c r="F383" s="47" t="e">
        <v>#N/A</v>
      </c>
      <c r="G383" s="49" t="e">
        <f t="shared" si="5"/>
        <v>#N/A</v>
      </c>
    </row>
    <row r="384" spans="1:7">
      <c r="A384" s="45">
        <v>35544</v>
      </c>
      <c r="B384" s="45">
        <v>35544</v>
      </c>
      <c r="C384" s="46">
        <v>1997</v>
      </c>
      <c r="D384">
        <v>1997</v>
      </c>
      <c r="E384" s="47">
        <v>5.8700000000000002E-2</v>
      </c>
      <c r="F384" s="47" t="e">
        <v>#N/A</v>
      </c>
      <c r="G384" s="49" t="e">
        <f t="shared" si="5"/>
        <v>#N/A</v>
      </c>
    </row>
    <row r="385" spans="1:7">
      <c r="A385" s="45">
        <v>35551</v>
      </c>
      <c r="B385" s="45">
        <v>35551</v>
      </c>
      <c r="C385" s="46">
        <v>1997</v>
      </c>
      <c r="D385">
        <v>1997</v>
      </c>
      <c r="E385" s="47">
        <v>5.7699999999999994E-2</v>
      </c>
      <c r="F385" s="47" t="e">
        <v>#N/A</v>
      </c>
      <c r="G385" s="49" t="e">
        <f t="shared" si="5"/>
        <v>#N/A</v>
      </c>
    </row>
    <row r="386" spans="1:7">
      <c r="A386" s="45">
        <v>35558</v>
      </c>
      <c r="B386" s="45">
        <v>35558</v>
      </c>
      <c r="C386" s="46">
        <v>1997</v>
      </c>
      <c r="D386">
        <v>1997</v>
      </c>
      <c r="E386" s="47">
        <v>5.7099999999999998E-2</v>
      </c>
      <c r="F386" s="47" t="e">
        <v>#N/A</v>
      </c>
      <c r="G386" s="49" t="e">
        <f t="shared" si="5"/>
        <v>#N/A</v>
      </c>
    </row>
    <row r="387" spans="1:7">
      <c r="A387" s="45">
        <v>35565</v>
      </c>
      <c r="B387" s="45">
        <v>35565</v>
      </c>
      <c r="C387" s="46">
        <v>1997</v>
      </c>
      <c r="D387">
        <v>1997</v>
      </c>
      <c r="E387" s="47">
        <v>5.67E-2</v>
      </c>
      <c r="F387" s="47" t="e">
        <v>#N/A</v>
      </c>
      <c r="G387" s="49" t="e">
        <f t="shared" si="5"/>
        <v>#N/A</v>
      </c>
    </row>
    <row r="388" spans="1:7">
      <c r="A388" s="45">
        <v>35572</v>
      </c>
      <c r="B388" s="45">
        <v>35572</v>
      </c>
      <c r="C388" s="46">
        <v>1997</v>
      </c>
      <c r="D388">
        <v>1997</v>
      </c>
      <c r="E388" s="47">
        <v>5.6600000000000004E-2</v>
      </c>
      <c r="F388" s="47" t="e">
        <v>#N/A</v>
      </c>
      <c r="G388" s="49" t="e">
        <f t="shared" si="5"/>
        <v>#N/A</v>
      </c>
    </row>
    <row r="389" spans="1:7">
      <c r="A389" s="45">
        <v>35579</v>
      </c>
      <c r="B389" s="45">
        <v>35579</v>
      </c>
      <c r="C389" s="46">
        <v>1997</v>
      </c>
      <c r="D389">
        <v>1997</v>
      </c>
      <c r="E389" s="47">
        <v>5.67E-2</v>
      </c>
      <c r="F389" s="47" t="e">
        <v>#N/A</v>
      </c>
      <c r="G389" s="49" t="e">
        <f t="shared" ref="G389:G452" si="6">E389-F389</f>
        <v>#N/A</v>
      </c>
    </row>
    <row r="390" spans="1:7">
      <c r="A390" s="45">
        <v>35586</v>
      </c>
      <c r="B390" s="45">
        <v>35586</v>
      </c>
      <c r="C390" s="46">
        <v>1997</v>
      </c>
      <c r="D390">
        <v>1997</v>
      </c>
      <c r="E390" s="47">
        <v>5.5999999999999994E-2</v>
      </c>
      <c r="F390" s="47" t="e">
        <v>#N/A</v>
      </c>
      <c r="G390" s="49" t="e">
        <f t="shared" si="6"/>
        <v>#N/A</v>
      </c>
    </row>
    <row r="391" spans="1:7">
      <c r="A391" s="45">
        <v>35593</v>
      </c>
      <c r="B391" s="45">
        <v>35593</v>
      </c>
      <c r="C391" s="46">
        <v>1997</v>
      </c>
      <c r="D391">
        <v>1997</v>
      </c>
      <c r="E391" s="47">
        <v>5.5199999999999999E-2</v>
      </c>
      <c r="F391" s="47" t="e">
        <v>#N/A</v>
      </c>
      <c r="G391" s="49" t="e">
        <f t="shared" si="6"/>
        <v>#N/A</v>
      </c>
    </row>
    <row r="392" spans="1:7">
      <c r="A392" s="45">
        <v>35600</v>
      </c>
      <c r="B392" s="45">
        <v>35600</v>
      </c>
      <c r="C392" s="46">
        <v>1997</v>
      </c>
      <c r="D392">
        <v>1997</v>
      </c>
      <c r="E392" s="47">
        <v>5.4800000000000001E-2</v>
      </c>
      <c r="F392" s="47" t="e">
        <v>#N/A</v>
      </c>
      <c r="G392" s="49" t="e">
        <f t="shared" si="6"/>
        <v>#N/A</v>
      </c>
    </row>
    <row r="393" spans="1:7">
      <c r="A393" s="45">
        <v>35607</v>
      </c>
      <c r="B393" s="45">
        <v>35607</v>
      </c>
      <c r="C393" s="46">
        <v>1997</v>
      </c>
      <c r="D393">
        <v>1997</v>
      </c>
      <c r="E393" s="47">
        <v>5.5300000000000002E-2</v>
      </c>
      <c r="F393" s="47">
        <v>5.3345169999999997E-2</v>
      </c>
      <c r="G393" s="49">
        <f t="shared" si="6"/>
        <v>1.9548300000000046E-3</v>
      </c>
    </row>
    <row r="394" spans="1:7">
      <c r="A394" s="45">
        <v>35614</v>
      </c>
      <c r="B394" s="45">
        <v>35614</v>
      </c>
      <c r="C394" s="46">
        <v>1997</v>
      </c>
      <c r="D394">
        <v>1998</v>
      </c>
      <c r="E394" s="47">
        <v>5.5300000000000002E-2</v>
      </c>
      <c r="F394" s="47" t="e">
        <v>#N/A</v>
      </c>
      <c r="G394" s="49" t="e">
        <f t="shared" si="6"/>
        <v>#N/A</v>
      </c>
    </row>
    <row r="395" spans="1:7">
      <c r="A395" s="45">
        <v>35621</v>
      </c>
      <c r="B395" s="45">
        <v>35621</v>
      </c>
      <c r="C395" s="46">
        <v>1997</v>
      </c>
      <c r="D395">
        <v>1998</v>
      </c>
      <c r="E395" s="47">
        <v>5.3800000000000001E-2</v>
      </c>
      <c r="F395" s="47">
        <v>5.2186000000000003E-2</v>
      </c>
      <c r="G395" s="49">
        <f t="shared" si="6"/>
        <v>1.6139999999999974E-3</v>
      </c>
    </row>
    <row r="396" spans="1:7">
      <c r="A396" s="45">
        <v>35628</v>
      </c>
      <c r="B396" s="45">
        <v>35628</v>
      </c>
      <c r="C396" s="46">
        <v>1997</v>
      </c>
      <c r="D396">
        <v>1998</v>
      </c>
      <c r="E396" s="47">
        <v>5.3200000000000004E-2</v>
      </c>
      <c r="F396" s="47" t="e">
        <v>#N/A</v>
      </c>
      <c r="G396" s="49" t="e">
        <f t="shared" si="6"/>
        <v>#N/A</v>
      </c>
    </row>
    <row r="397" spans="1:7">
      <c r="A397" s="45">
        <v>35635</v>
      </c>
      <c r="B397" s="45">
        <v>35635</v>
      </c>
      <c r="C397" s="46">
        <v>1997</v>
      </c>
      <c r="D397">
        <v>1998</v>
      </c>
      <c r="E397" s="47">
        <v>5.28E-2</v>
      </c>
      <c r="F397" s="47" t="e">
        <v>#N/A</v>
      </c>
      <c r="G397" s="49" t="e">
        <f t="shared" si="6"/>
        <v>#N/A</v>
      </c>
    </row>
    <row r="398" spans="1:7">
      <c r="A398" s="45">
        <v>35642</v>
      </c>
      <c r="B398" s="45">
        <v>35642</v>
      </c>
      <c r="C398" s="46">
        <v>1997</v>
      </c>
      <c r="D398">
        <v>1998</v>
      </c>
      <c r="E398" s="47">
        <v>5.2300000000000006E-2</v>
      </c>
      <c r="F398" s="47" t="e">
        <v>#N/A</v>
      </c>
      <c r="G398" s="49" t="e">
        <f t="shared" si="6"/>
        <v>#N/A</v>
      </c>
    </row>
    <row r="399" spans="1:7">
      <c r="A399" s="45">
        <v>35649</v>
      </c>
      <c r="B399" s="45">
        <v>35649</v>
      </c>
      <c r="C399" s="46">
        <v>1997</v>
      </c>
      <c r="D399">
        <v>1998</v>
      </c>
      <c r="E399" s="47">
        <v>5.33E-2</v>
      </c>
      <c r="F399" s="47" t="e">
        <v>#N/A</v>
      </c>
      <c r="G399" s="49" t="e">
        <f t="shared" si="6"/>
        <v>#N/A</v>
      </c>
    </row>
    <row r="400" spans="1:7">
      <c r="A400" s="45">
        <v>35656</v>
      </c>
      <c r="B400" s="45">
        <v>35656</v>
      </c>
      <c r="C400" s="46">
        <v>1997</v>
      </c>
      <c r="D400">
        <v>1998</v>
      </c>
      <c r="E400" s="47">
        <v>5.4199999999999998E-2</v>
      </c>
      <c r="F400" s="47" t="e">
        <v>#N/A</v>
      </c>
      <c r="G400" s="49" t="e">
        <f t="shared" si="6"/>
        <v>#N/A</v>
      </c>
    </row>
    <row r="401" spans="1:7">
      <c r="A401" s="45">
        <v>35663</v>
      </c>
      <c r="B401" s="45">
        <v>35663</v>
      </c>
      <c r="C401" s="46">
        <v>1997</v>
      </c>
      <c r="D401">
        <v>1998</v>
      </c>
      <c r="E401" s="47">
        <v>5.4299999999999994E-2</v>
      </c>
      <c r="F401" s="47" t="e">
        <v>#N/A</v>
      </c>
      <c r="G401" s="49" t="e">
        <f t="shared" si="6"/>
        <v>#N/A</v>
      </c>
    </row>
    <row r="402" spans="1:7">
      <c r="A402" s="45">
        <v>35670</v>
      </c>
      <c r="B402" s="45">
        <v>35670</v>
      </c>
      <c r="C402" s="46">
        <v>1997</v>
      </c>
      <c r="D402">
        <v>1998</v>
      </c>
      <c r="E402" s="47">
        <v>5.45E-2</v>
      </c>
      <c r="F402" s="47" t="e">
        <v>#N/A</v>
      </c>
      <c r="G402" s="49" t="e">
        <f t="shared" si="6"/>
        <v>#N/A</v>
      </c>
    </row>
    <row r="403" spans="1:7">
      <c r="A403" s="45">
        <v>35677</v>
      </c>
      <c r="B403" s="45">
        <v>35677</v>
      </c>
      <c r="C403" s="46">
        <v>1997</v>
      </c>
      <c r="D403">
        <v>1998</v>
      </c>
      <c r="E403" s="47">
        <v>5.4199999999999998E-2</v>
      </c>
      <c r="F403" s="47" t="e">
        <v>#N/A</v>
      </c>
      <c r="G403" s="49" t="e">
        <f t="shared" si="6"/>
        <v>#N/A</v>
      </c>
    </row>
    <row r="404" spans="1:7">
      <c r="A404" s="45">
        <v>35684</v>
      </c>
      <c r="B404" s="45">
        <v>35684</v>
      </c>
      <c r="C404" s="46">
        <v>1997</v>
      </c>
      <c r="D404">
        <v>1998</v>
      </c>
      <c r="E404" s="47">
        <v>5.4400000000000004E-2</v>
      </c>
      <c r="F404" s="47" t="e">
        <v>#N/A</v>
      </c>
      <c r="G404" s="49" t="e">
        <f t="shared" si="6"/>
        <v>#N/A</v>
      </c>
    </row>
    <row r="405" spans="1:7">
      <c r="A405" s="45">
        <v>35691</v>
      </c>
      <c r="B405" s="45">
        <v>35691</v>
      </c>
      <c r="C405" s="46">
        <v>1997</v>
      </c>
      <c r="D405">
        <v>1998</v>
      </c>
      <c r="E405" s="47">
        <v>5.33E-2</v>
      </c>
      <c r="F405" s="47" t="e">
        <v>#N/A</v>
      </c>
      <c r="G405" s="49" t="e">
        <f t="shared" si="6"/>
        <v>#N/A</v>
      </c>
    </row>
    <row r="406" spans="1:7">
      <c r="A406" s="45">
        <v>35698</v>
      </c>
      <c r="B406" s="45">
        <v>35698</v>
      </c>
      <c r="C406" s="46">
        <v>1997</v>
      </c>
      <c r="D406">
        <v>1998</v>
      </c>
      <c r="E406" s="47">
        <v>5.3600000000000002E-2</v>
      </c>
      <c r="F406" s="47" t="e">
        <v>#N/A</v>
      </c>
      <c r="G406" s="49" t="e">
        <f t="shared" si="6"/>
        <v>#N/A</v>
      </c>
    </row>
    <row r="407" spans="1:7">
      <c r="A407" s="45">
        <v>35705</v>
      </c>
      <c r="B407" s="45">
        <v>35705</v>
      </c>
      <c r="C407" s="46">
        <v>1997</v>
      </c>
      <c r="D407">
        <v>1998</v>
      </c>
      <c r="E407" s="47">
        <v>5.3399999999999996E-2</v>
      </c>
      <c r="F407" s="47" t="e">
        <v>#N/A</v>
      </c>
      <c r="G407" s="49" t="e">
        <f t="shared" si="6"/>
        <v>#N/A</v>
      </c>
    </row>
    <row r="408" spans="1:7">
      <c r="A408" s="45">
        <v>35712</v>
      </c>
      <c r="B408" s="45">
        <v>35712</v>
      </c>
      <c r="C408" s="46">
        <v>1997</v>
      </c>
      <c r="D408">
        <v>1998</v>
      </c>
      <c r="E408" s="47">
        <v>5.3800000000000001E-2</v>
      </c>
      <c r="F408" s="47" t="e">
        <v>#N/A</v>
      </c>
      <c r="G408" s="49" t="e">
        <f t="shared" si="6"/>
        <v>#N/A</v>
      </c>
    </row>
    <row r="409" spans="1:7">
      <c r="A409" s="45">
        <v>35719</v>
      </c>
      <c r="B409" s="45">
        <v>35719</v>
      </c>
      <c r="C409" s="46">
        <v>1997</v>
      </c>
      <c r="D409">
        <v>1998</v>
      </c>
      <c r="E409" s="47">
        <v>5.4199999999999998E-2</v>
      </c>
      <c r="F409" s="47" t="e">
        <v>#N/A</v>
      </c>
      <c r="G409" s="49" t="e">
        <f t="shared" si="6"/>
        <v>#N/A</v>
      </c>
    </row>
    <row r="410" spans="1:7">
      <c r="A410" s="45">
        <v>35726</v>
      </c>
      <c r="B410" s="45">
        <v>35726</v>
      </c>
      <c r="C410" s="46">
        <v>1997</v>
      </c>
      <c r="D410">
        <v>1998</v>
      </c>
      <c r="E410" s="47">
        <v>5.4199999999999998E-2</v>
      </c>
      <c r="F410" s="47" t="e">
        <v>#N/A</v>
      </c>
      <c r="G410" s="49" t="e">
        <f t="shared" si="6"/>
        <v>#N/A</v>
      </c>
    </row>
    <row r="411" spans="1:7">
      <c r="A411" s="45">
        <v>35733</v>
      </c>
      <c r="B411" s="45">
        <v>35733</v>
      </c>
      <c r="C411" s="46">
        <v>1997</v>
      </c>
      <c r="D411">
        <v>1998</v>
      </c>
      <c r="E411" s="47">
        <v>5.3499999999999999E-2</v>
      </c>
      <c r="F411" s="47" t="e">
        <v>#N/A</v>
      </c>
      <c r="G411" s="49" t="e">
        <f t="shared" si="6"/>
        <v>#N/A</v>
      </c>
    </row>
    <row r="412" spans="1:7">
      <c r="A412" s="45">
        <v>35740</v>
      </c>
      <c r="B412" s="45">
        <v>35740</v>
      </c>
      <c r="C412" s="46">
        <v>1997</v>
      </c>
      <c r="D412">
        <v>1998</v>
      </c>
      <c r="E412" s="47">
        <v>5.3800000000000001E-2</v>
      </c>
      <c r="F412" s="47" t="e">
        <v>#N/A</v>
      </c>
      <c r="G412" s="49" t="e">
        <f t="shared" si="6"/>
        <v>#N/A</v>
      </c>
    </row>
    <row r="413" spans="1:7">
      <c r="A413" s="45">
        <v>35747</v>
      </c>
      <c r="B413" s="45">
        <v>35747</v>
      </c>
      <c r="C413" s="46">
        <v>1997</v>
      </c>
      <c r="D413">
        <v>1998</v>
      </c>
      <c r="E413" s="47">
        <v>5.3399999999999996E-2</v>
      </c>
      <c r="F413" s="47" t="e">
        <v>#N/A</v>
      </c>
      <c r="G413" s="49" t="e">
        <f t="shared" si="6"/>
        <v>#N/A</v>
      </c>
    </row>
    <row r="414" spans="1:7">
      <c r="A414" s="45">
        <v>35754</v>
      </c>
      <c r="B414" s="45">
        <v>35754</v>
      </c>
      <c r="C414" s="46">
        <v>1997</v>
      </c>
      <c r="D414">
        <v>1998</v>
      </c>
      <c r="E414" s="47">
        <v>5.3099999999999994E-2</v>
      </c>
      <c r="F414" s="47" t="e">
        <v>#N/A</v>
      </c>
      <c r="G414" s="49" t="e">
        <f t="shared" si="6"/>
        <v>#N/A</v>
      </c>
    </row>
    <row r="415" spans="1:7">
      <c r="A415" s="45">
        <v>35761</v>
      </c>
      <c r="B415" s="45">
        <v>35761</v>
      </c>
      <c r="C415" s="46">
        <v>1997</v>
      </c>
      <c r="D415">
        <v>1998</v>
      </c>
      <c r="E415" s="47">
        <v>5.2900000000000003E-2</v>
      </c>
      <c r="F415" s="47" t="e">
        <v>#N/A</v>
      </c>
      <c r="G415" s="49" t="e">
        <f t="shared" si="6"/>
        <v>#N/A</v>
      </c>
    </row>
    <row r="416" spans="1:7">
      <c r="A416" s="45">
        <v>35768</v>
      </c>
      <c r="B416" s="45">
        <v>35768</v>
      </c>
      <c r="C416" s="46">
        <v>1997</v>
      </c>
      <c r="D416">
        <v>1998</v>
      </c>
      <c r="E416" s="47">
        <v>5.2499999999999998E-2</v>
      </c>
      <c r="F416" s="47">
        <v>5.1032584999999998E-2</v>
      </c>
      <c r="G416" s="49">
        <f t="shared" si="6"/>
        <v>1.4674149999999997E-3</v>
      </c>
    </row>
    <row r="417" spans="1:7">
      <c r="A417" s="45">
        <v>35775</v>
      </c>
      <c r="B417" s="45">
        <v>35775</v>
      </c>
      <c r="C417" s="46">
        <v>1997</v>
      </c>
      <c r="D417">
        <v>1998</v>
      </c>
      <c r="E417" s="47">
        <v>5.21E-2</v>
      </c>
      <c r="F417" s="47" t="e">
        <v>#N/A</v>
      </c>
      <c r="G417" s="49" t="e">
        <f t="shared" si="6"/>
        <v>#N/A</v>
      </c>
    </row>
    <row r="418" spans="1:7">
      <c r="A418" s="45">
        <v>35782</v>
      </c>
      <c r="B418" s="45">
        <v>35782</v>
      </c>
      <c r="C418" s="46">
        <v>1997</v>
      </c>
      <c r="D418">
        <v>1998</v>
      </c>
      <c r="E418" s="47">
        <v>5.1699999999999996E-2</v>
      </c>
      <c r="F418" s="47" t="e">
        <v>#N/A</v>
      </c>
      <c r="G418" s="49" t="e">
        <f t="shared" si="6"/>
        <v>#N/A</v>
      </c>
    </row>
    <row r="419" spans="1:7">
      <c r="A419" s="45">
        <v>35789</v>
      </c>
      <c r="B419" s="45">
        <v>35789</v>
      </c>
      <c r="C419" s="46">
        <v>1997</v>
      </c>
      <c r="D419">
        <v>1998</v>
      </c>
      <c r="E419" s="47">
        <v>5.1399999999999994E-2</v>
      </c>
      <c r="F419" s="47" t="e">
        <v>#N/A</v>
      </c>
      <c r="G419" s="49" t="e">
        <f t="shared" si="6"/>
        <v>#N/A</v>
      </c>
    </row>
    <row r="420" spans="1:7">
      <c r="A420" s="45">
        <v>35796</v>
      </c>
      <c r="B420" s="45">
        <v>35796</v>
      </c>
      <c r="C420" s="46">
        <v>1998</v>
      </c>
      <c r="D420">
        <v>1998</v>
      </c>
      <c r="E420" s="47">
        <v>5.1500000000000004E-2</v>
      </c>
      <c r="F420" s="47" t="e">
        <v>#N/A</v>
      </c>
      <c r="G420" s="49" t="e">
        <f t="shared" si="6"/>
        <v>#N/A</v>
      </c>
    </row>
    <row r="421" spans="1:7">
      <c r="A421" s="45">
        <v>35803</v>
      </c>
      <c r="B421" s="45">
        <v>35803</v>
      </c>
      <c r="C421" s="46">
        <v>1998</v>
      </c>
      <c r="D421">
        <v>1998</v>
      </c>
      <c r="E421" s="47">
        <v>5.0700000000000002E-2</v>
      </c>
      <c r="F421" s="47" t="e">
        <v>#N/A</v>
      </c>
      <c r="G421" s="49" t="e">
        <f t="shared" si="6"/>
        <v>#N/A</v>
      </c>
    </row>
    <row r="422" spans="1:7">
      <c r="A422" s="45">
        <v>35810</v>
      </c>
      <c r="B422" s="45">
        <v>35810</v>
      </c>
      <c r="C422" s="46">
        <v>1998</v>
      </c>
      <c r="D422">
        <v>1998</v>
      </c>
      <c r="E422" s="47">
        <v>4.9599999999999998E-2</v>
      </c>
      <c r="F422" s="47" t="e">
        <v>#N/A</v>
      </c>
      <c r="G422" s="49" t="e">
        <f t="shared" si="6"/>
        <v>#N/A</v>
      </c>
    </row>
    <row r="423" spans="1:7">
      <c r="A423" s="45">
        <v>35817</v>
      </c>
      <c r="B423" s="45">
        <v>35817</v>
      </c>
      <c r="C423" s="46">
        <v>1998</v>
      </c>
      <c r="D423">
        <v>1998</v>
      </c>
      <c r="E423" s="47">
        <v>5.0300000000000004E-2</v>
      </c>
      <c r="F423" s="47" t="e">
        <v>#N/A</v>
      </c>
      <c r="G423" s="49" t="e">
        <f t="shared" si="6"/>
        <v>#N/A</v>
      </c>
    </row>
    <row r="424" spans="1:7">
      <c r="A424" s="45">
        <v>35824</v>
      </c>
      <c r="B424" s="45">
        <v>35824</v>
      </c>
      <c r="C424" s="46">
        <v>1998</v>
      </c>
      <c r="D424">
        <v>1998</v>
      </c>
      <c r="E424" s="47">
        <v>5.1100000000000007E-2</v>
      </c>
      <c r="F424" s="47" t="e">
        <v>#N/A</v>
      </c>
      <c r="G424" s="49" t="e">
        <f t="shared" si="6"/>
        <v>#N/A</v>
      </c>
    </row>
    <row r="425" spans="1:7">
      <c r="A425" s="45">
        <v>35831</v>
      </c>
      <c r="B425" s="45">
        <v>35831</v>
      </c>
      <c r="C425" s="46">
        <v>1998</v>
      </c>
      <c r="D425">
        <v>1998</v>
      </c>
      <c r="E425" s="47">
        <v>5.1100000000000007E-2</v>
      </c>
      <c r="F425" s="47" t="e">
        <v>#N/A</v>
      </c>
      <c r="G425" s="49" t="e">
        <f t="shared" si="6"/>
        <v>#N/A</v>
      </c>
    </row>
    <row r="426" spans="1:7">
      <c r="A426" s="45">
        <v>35838</v>
      </c>
      <c r="B426" s="45">
        <v>35838</v>
      </c>
      <c r="C426" s="46">
        <v>1998</v>
      </c>
      <c r="D426">
        <v>1998</v>
      </c>
      <c r="E426" s="47">
        <v>5.0799999999999998E-2</v>
      </c>
      <c r="F426" s="47" t="e">
        <v>#N/A</v>
      </c>
      <c r="G426" s="49" t="e">
        <f t="shared" si="6"/>
        <v>#N/A</v>
      </c>
    </row>
    <row r="427" spans="1:7">
      <c r="A427" s="45">
        <v>35845</v>
      </c>
      <c r="B427" s="45">
        <v>35845</v>
      </c>
      <c r="C427" s="46">
        <v>1998</v>
      </c>
      <c r="D427">
        <v>1998</v>
      </c>
      <c r="E427" s="47">
        <v>5.0700000000000002E-2</v>
      </c>
      <c r="F427" s="47" t="e">
        <v>#N/A</v>
      </c>
      <c r="G427" s="49" t="e">
        <f t="shared" si="6"/>
        <v>#N/A</v>
      </c>
    </row>
    <row r="428" spans="1:7">
      <c r="A428" s="45">
        <v>35852</v>
      </c>
      <c r="B428" s="45">
        <v>35852</v>
      </c>
      <c r="C428" s="46">
        <v>1998</v>
      </c>
      <c r="D428">
        <v>1998</v>
      </c>
      <c r="E428" s="47">
        <v>5.1399999999999994E-2</v>
      </c>
      <c r="F428" s="47" t="e">
        <v>#N/A</v>
      </c>
      <c r="G428" s="49" t="e">
        <f t="shared" si="6"/>
        <v>#N/A</v>
      </c>
    </row>
    <row r="429" spans="1:7">
      <c r="A429" s="45">
        <v>35859</v>
      </c>
      <c r="B429" s="45">
        <v>35859</v>
      </c>
      <c r="C429" s="46">
        <v>1998</v>
      </c>
      <c r="D429">
        <v>1998</v>
      </c>
      <c r="E429" s="47">
        <v>5.2499999999999998E-2</v>
      </c>
      <c r="F429" s="47" t="e">
        <v>#N/A</v>
      </c>
      <c r="G429" s="49" t="e">
        <f t="shared" si="6"/>
        <v>#N/A</v>
      </c>
    </row>
    <row r="430" spans="1:7">
      <c r="A430" s="45">
        <v>35866</v>
      </c>
      <c r="B430" s="45">
        <v>35866</v>
      </c>
      <c r="C430" s="46">
        <v>1998</v>
      </c>
      <c r="D430">
        <v>1998</v>
      </c>
      <c r="E430" s="47">
        <v>5.2000000000000005E-2</v>
      </c>
      <c r="F430" s="47" t="e">
        <v>#N/A</v>
      </c>
      <c r="G430" s="49" t="e">
        <f t="shared" si="6"/>
        <v>#N/A</v>
      </c>
    </row>
    <row r="431" spans="1:7">
      <c r="A431" s="45">
        <v>35873</v>
      </c>
      <c r="B431" s="45">
        <v>35873</v>
      </c>
      <c r="C431" s="46">
        <v>1998</v>
      </c>
      <c r="D431">
        <v>1998</v>
      </c>
      <c r="E431" s="47">
        <v>5.1900000000000002E-2</v>
      </c>
      <c r="F431" s="47" t="e">
        <v>#N/A</v>
      </c>
      <c r="G431" s="49" t="e">
        <f t="shared" si="6"/>
        <v>#N/A</v>
      </c>
    </row>
    <row r="432" spans="1:7">
      <c r="A432" s="45">
        <v>35880</v>
      </c>
      <c r="B432" s="45">
        <v>35880</v>
      </c>
      <c r="C432" s="46">
        <v>1998</v>
      </c>
      <c r="D432">
        <v>1998</v>
      </c>
      <c r="E432" s="47">
        <v>5.2000000000000005E-2</v>
      </c>
      <c r="F432" s="47" t="e">
        <v>#N/A</v>
      </c>
      <c r="G432" s="49" t="e">
        <f t="shared" si="6"/>
        <v>#N/A</v>
      </c>
    </row>
    <row r="433" spans="1:7">
      <c r="A433" s="45">
        <v>35887</v>
      </c>
      <c r="B433" s="45">
        <v>35887</v>
      </c>
      <c r="C433" s="46">
        <v>1998</v>
      </c>
      <c r="D433">
        <v>1998</v>
      </c>
      <c r="E433" s="47">
        <v>5.1900000000000002E-2</v>
      </c>
      <c r="F433" s="47">
        <v>4.9381009999999996E-2</v>
      </c>
      <c r="G433" s="49">
        <f t="shared" si="6"/>
        <v>2.5189900000000057E-3</v>
      </c>
    </row>
    <row r="434" spans="1:7">
      <c r="A434" s="45">
        <v>35894</v>
      </c>
      <c r="B434" s="45">
        <v>35894</v>
      </c>
      <c r="C434" s="46">
        <v>1998</v>
      </c>
      <c r="D434">
        <v>1998</v>
      </c>
      <c r="E434" s="47">
        <v>5.1799999999999999E-2</v>
      </c>
      <c r="F434" s="47" t="e">
        <v>#N/A</v>
      </c>
      <c r="G434" s="49" t="e">
        <f t="shared" si="6"/>
        <v>#N/A</v>
      </c>
    </row>
    <row r="435" spans="1:7">
      <c r="A435" s="45">
        <v>35901</v>
      </c>
      <c r="B435" s="45">
        <v>35901</v>
      </c>
      <c r="C435" s="46">
        <v>1998</v>
      </c>
      <c r="D435">
        <v>1998</v>
      </c>
      <c r="E435" s="47">
        <v>5.21E-2</v>
      </c>
      <c r="F435" s="47" t="e">
        <v>#N/A</v>
      </c>
      <c r="G435" s="49" t="e">
        <f t="shared" si="6"/>
        <v>#N/A</v>
      </c>
    </row>
    <row r="436" spans="1:7">
      <c r="A436" s="45">
        <v>35908</v>
      </c>
      <c r="B436" s="45">
        <v>35908</v>
      </c>
      <c r="C436" s="46">
        <v>1998</v>
      </c>
      <c r="D436">
        <v>1998</v>
      </c>
      <c r="E436" s="47">
        <v>5.2499999999999998E-2</v>
      </c>
      <c r="F436" s="47" t="e">
        <v>#N/A</v>
      </c>
      <c r="G436" s="49" t="e">
        <f t="shared" si="6"/>
        <v>#N/A</v>
      </c>
    </row>
    <row r="437" spans="1:7">
      <c r="A437" s="45">
        <v>35915</v>
      </c>
      <c r="B437" s="45">
        <v>35915</v>
      </c>
      <c r="C437" s="46">
        <v>1998</v>
      </c>
      <c r="D437">
        <v>1998</v>
      </c>
      <c r="E437" s="47">
        <v>5.3200000000000004E-2</v>
      </c>
      <c r="F437" s="47" t="e">
        <v>#N/A</v>
      </c>
      <c r="G437" s="49" t="e">
        <f t="shared" si="6"/>
        <v>#N/A</v>
      </c>
    </row>
    <row r="438" spans="1:7">
      <c r="A438" s="45">
        <v>35922</v>
      </c>
      <c r="B438" s="45">
        <v>35922</v>
      </c>
      <c r="C438" s="46">
        <v>1998</v>
      </c>
      <c r="D438">
        <v>1998</v>
      </c>
      <c r="E438" s="47">
        <v>5.2600000000000001E-2</v>
      </c>
      <c r="F438" s="47" t="e">
        <v>#N/A</v>
      </c>
      <c r="G438" s="49" t="e">
        <f t="shared" si="6"/>
        <v>#N/A</v>
      </c>
    </row>
    <row r="439" spans="1:7">
      <c r="A439" s="45">
        <v>35929</v>
      </c>
      <c r="B439" s="45">
        <v>35929</v>
      </c>
      <c r="C439" s="46">
        <v>1998</v>
      </c>
      <c r="D439">
        <v>1998</v>
      </c>
      <c r="E439" s="47">
        <v>5.2300000000000006E-2</v>
      </c>
      <c r="F439" s="47" t="e">
        <v>#N/A</v>
      </c>
      <c r="G439" s="49" t="e">
        <f t="shared" si="6"/>
        <v>#N/A</v>
      </c>
    </row>
    <row r="440" spans="1:7">
      <c r="A440" s="45">
        <v>35936</v>
      </c>
      <c r="B440" s="45">
        <v>35936</v>
      </c>
      <c r="C440" s="46">
        <v>1998</v>
      </c>
      <c r="D440">
        <v>1998</v>
      </c>
      <c r="E440" s="47">
        <v>5.16E-2</v>
      </c>
      <c r="F440" s="47" t="e">
        <v>#N/A</v>
      </c>
      <c r="G440" s="49" t="e">
        <f t="shared" si="6"/>
        <v>#N/A</v>
      </c>
    </row>
    <row r="441" spans="1:7">
      <c r="A441" s="45">
        <v>35943</v>
      </c>
      <c r="B441" s="45">
        <v>35943</v>
      </c>
      <c r="C441" s="46">
        <v>1998</v>
      </c>
      <c r="D441">
        <v>1998</v>
      </c>
      <c r="E441" s="47">
        <v>5.1299999999999998E-2</v>
      </c>
      <c r="F441" s="47" t="e">
        <v>#N/A</v>
      </c>
      <c r="G441" s="49" t="e">
        <f t="shared" si="6"/>
        <v>#N/A</v>
      </c>
    </row>
    <row r="442" spans="1:7">
      <c r="A442" s="45">
        <v>35950</v>
      </c>
      <c r="B442" s="45">
        <v>35950</v>
      </c>
      <c r="C442" s="46">
        <v>1998</v>
      </c>
      <c r="D442">
        <v>1998</v>
      </c>
      <c r="E442" s="47">
        <v>5.1299999999999998E-2</v>
      </c>
      <c r="F442" s="47" t="e">
        <v>#N/A</v>
      </c>
      <c r="G442" s="49" t="e">
        <f t="shared" si="6"/>
        <v>#N/A</v>
      </c>
    </row>
    <row r="443" spans="1:7">
      <c r="A443" s="45">
        <v>35957</v>
      </c>
      <c r="B443" s="45">
        <v>35957</v>
      </c>
      <c r="C443" s="46">
        <v>1998</v>
      </c>
      <c r="D443">
        <v>1998</v>
      </c>
      <c r="E443" s="47">
        <v>5.0799999999999998E-2</v>
      </c>
      <c r="F443" s="47" t="e">
        <v>#N/A</v>
      </c>
      <c r="G443" s="49" t="e">
        <f t="shared" si="6"/>
        <v>#N/A</v>
      </c>
    </row>
    <row r="444" spans="1:7">
      <c r="A444" s="45">
        <v>35964</v>
      </c>
      <c r="B444" s="45">
        <v>35964</v>
      </c>
      <c r="C444" s="46">
        <v>1998</v>
      </c>
      <c r="D444">
        <v>1998</v>
      </c>
      <c r="E444" s="47">
        <v>5.1100000000000007E-2</v>
      </c>
      <c r="F444" s="47" t="e">
        <v>#N/A</v>
      </c>
      <c r="G444" s="49" t="e">
        <f t="shared" si="6"/>
        <v>#N/A</v>
      </c>
    </row>
    <row r="445" spans="1:7">
      <c r="A445" s="45">
        <v>35971</v>
      </c>
      <c r="B445" s="45">
        <v>35971</v>
      </c>
      <c r="C445" s="46">
        <v>1998</v>
      </c>
      <c r="D445">
        <v>1998</v>
      </c>
      <c r="E445" s="47">
        <v>5.1399999999999994E-2</v>
      </c>
      <c r="F445" s="47" t="e">
        <v>#N/A</v>
      </c>
      <c r="G445" s="49" t="e">
        <f t="shared" si="6"/>
        <v>#N/A</v>
      </c>
    </row>
    <row r="446" spans="1:7">
      <c r="A446" s="45">
        <v>35978</v>
      </c>
      <c r="B446" s="45">
        <v>35978</v>
      </c>
      <c r="C446" s="46">
        <v>1998</v>
      </c>
      <c r="D446">
        <v>1999</v>
      </c>
      <c r="E446" s="47">
        <v>5.0900000000000001E-2</v>
      </c>
      <c r="F446" s="47" t="e">
        <v>#N/A</v>
      </c>
      <c r="G446" s="49" t="e">
        <f t="shared" si="6"/>
        <v>#N/A</v>
      </c>
    </row>
    <row r="447" spans="1:7">
      <c r="A447" s="45">
        <v>35985</v>
      </c>
      <c r="B447" s="45">
        <v>35985</v>
      </c>
      <c r="C447" s="46">
        <v>1998</v>
      </c>
      <c r="D447">
        <v>1999</v>
      </c>
      <c r="E447" s="47">
        <v>5.1200000000000002E-2</v>
      </c>
      <c r="F447" s="47" t="e">
        <v>#N/A</v>
      </c>
      <c r="G447" s="49" t="e">
        <f t="shared" si="6"/>
        <v>#N/A</v>
      </c>
    </row>
    <row r="448" spans="1:7">
      <c r="A448" s="45">
        <v>35992</v>
      </c>
      <c r="B448" s="45">
        <v>35992</v>
      </c>
      <c r="C448" s="46">
        <v>1998</v>
      </c>
      <c r="D448">
        <v>1999</v>
      </c>
      <c r="E448" s="47">
        <v>5.1699999999999996E-2</v>
      </c>
      <c r="F448" s="47" t="e">
        <v>#N/A</v>
      </c>
      <c r="G448" s="49" t="e">
        <f t="shared" si="6"/>
        <v>#N/A</v>
      </c>
    </row>
    <row r="449" spans="1:7">
      <c r="A449" s="45">
        <v>35999</v>
      </c>
      <c r="B449" s="45">
        <v>35999</v>
      </c>
      <c r="C449" s="46">
        <v>1998</v>
      </c>
      <c r="D449">
        <v>1999</v>
      </c>
      <c r="E449" s="47">
        <v>5.16E-2</v>
      </c>
      <c r="F449" s="47" t="e">
        <v>#N/A</v>
      </c>
      <c r="G449" s="49" t="e">
        <f t="shared" si="6"/>
        <v>#N/A</v>
      </c>
    </row>
    <row r="450" spans="1:7">
      <c r="A450" s="45">
        <v>36006</v>
      </c>
      <c r="B450" s="45">
        <v>36006</v>
      </c>
      <c r="C450" s="46">
        <v>1998</v>
      </c>
      <c r="D450">
        <v>1999</v>
      </c>
      <c r="E450" s="47">
        <v>5.16E-2</v>
      </c>
      <c r="F450" s="47" t="e">
        <v>#N/A</v>
      </c>
      <c r="G450" s="49" t="e">
        <f t="shared" si="6"/>
        <v>#N/A</v>
      </c>
    </row>
    <row r="451" spans="1:7">
      <c r="A451" s="45">
        <v>36013</v>
      </c>
      <c r="B451" s="45">
        <v>36013</v>
      </c>
      <c r="C451" s="46">
        <v>1998</v>
      </c>
      <c r="D451">
        <v>1999</v>
      </c>
      <c r="E451" s="47">
        <v>5.16E-2</v>
      </c>
      <c r="F451" s="47" t="e">
        <v>#N/A</v>
      </c>
      <c r="G451" s="49" t="e">
        <f t="shared" si="6"/>
        <v>#N/A</v>
      </c>
    </row>
    <row r="452" spans="1:7">
      <c r="A452" s="45">
        <v>36020</v>
      </c>
      <c r="B452" s="45">
        <v>36020</v>
      </c>
      <c r="C452" s="46">
        <v>1998</v>
      </c>
      <c r="D452">
        <v>1999</v>
      </c>
      <c r="E452" s="47">
        <v>5.1100000000000007E-2</v>
      </c>
      <c r="F452" s="47" t="e">
        <v>#N/A</v>
      </c>
      <c r="G452" s="49" t="e">
        <f t="shared" si="6"/>
        <v>#N/A</v>
      </c>
    </row>
    <row r="453" spans="1:7">
      <c r="A453" s="45">
        <v>36027</v>
      </c>
      <c r="B453" s="45">
        <v>36027</v>
      </c>
      <c r="C453" s="46">
        <v>1998</v>
      </c>
      <c r="D453">
        <v>1999</v>
      </c>
      <c r="E453" s="47">
        <v>5.0900000000000001E-2</v>
      </c>
      <c r="F453" s="47" t="e">
        <v>#N/A</v>
      </c>
      <c r="G453" s="49" t="e">
        <f t="shared" ref="G453:G516" si="7">E453-F453</f>
        <v>#N/A</v>
      </c>
    </row>
    <row r="454" spans="1:7">
      <c r="A454" s="45">
        <v>36034</v>
      </c>
      <c r="B454" s="45">
        <v>36034</v>
      </c>
      <c r="C454" s="46">
        <v>1998</v>
      </c>
      <c r="D454">
        <v>1999</v>
      </c>
      <c r="E454" s="47">
        <v>5.0300000000000004E-2</v>
      </c>
      <c r="F454" s="47" t="e">
        <v>#N/A</v>
      </c>
      <c r="G454" s="49" t="e">
        <f t="shared" si="7"/>
        <v>#N/A</v>
      </c>
    </row>
    <row r="455" spans="1:7">
      <c r="A455" s="45">
        <v>36041</v>
      </c>
      <c r="B455" s="45">
        <v>36041</v>
      </c>
      <c r="C455" s="46">
        <v>1998</v>
      </c>
      <c r="D455">
        <v>1999</v>
      </c>
      <c r="E455" s="47">
        <v>5.0300000000000004E-2</v>
      </c>
      <c r="F455" s="47" t="e">
        <v>#N/A</v>
      </c>
      <c r="G455" s="49" t="e">
        <f t="shared" si="7"/>
        <v>#N/A</v>
      </c>
    </row>
    <row r="456" spans="1:7">
      <c r="A456" s="45">
        <v>36048</v>
      </c>
      <c r="B456" s="45">
        <v>36048</v>
      </c>
      <c r="C456" s="46">
        <v>1998</v>
      </c>
      <c r="D456">
        <v>1999</v>
      </c>
      <c r="E456" s="47">
        <v>0.05</v>
      </c>
      <c r="F456" s="47">
        <v>4.9053307000000004E-2</v>
      </c>
      <c r="G456" s="49">
        <f t="shared" si="7"/>
        <v>9.4669299999999845E-4</v>
      </c>
    </row>
    <row r="457" spans="1:7">
      <c r="A457" s="45">
        <v>36055</v>
      </c>
      <c r="B457" s="45">
        <v>36055</v>
      </c>
      <c r="C457" s="46">
        <v>1998</v>
      </c>
      <c r="D457">
        <v>1999</v>
      </c>
      <c r="E457" s="47">
        <v>4.9699999999999994E-2</v>
      </c>
      <c r="F457" s="47" t="e">
        <v>#N/A</v>
      </c>
      <c r="G457" s="49" t="e">
        <f t="shared" si="7"/>
        <v>#N/A</v>
      </c>
    </row>
    <row r="458" spans="1:7">
      <c r="A458" s="45">
        <v>36062</v>
      </c>
      <c r="B458" s="45">
        <v>36062</v>
      </c>
      <c r="C458" s="46">
        <v>1998</v>
      </c>
      <c r="D458">
        <v>1999</v>
      </c>
      <c r="E458" s="47">
        <v>4.9400000000000006E-2</v>
      </c>
      <c r="F458" s="47" t="e">
        <v>#N/A</v>
      </c>
      <c r="G458" s="49" t="e">
        <f t="shared" si="7"/>
        <v>#N/A</v>
      </c>
    </row>
    <row r="459" spans="1:7">
      <c r="A459" s="45">
        <v>36069</v>
      </c>
      <c r="B459" s="45">
        <v>36069</v>
      </c>
      <c r="C459" s="46">
        <v>1998</v>
      </c>
      <c r="D459">
        <v>1999</v>
      </c>
      <c r="E459" s="47">
        <v>4.82E-2</v>
      </c>
      <c r="F459" s="47" t="e">
        <v>#N/A</v>
      </c>
      <c r="G459" s="49" t="e">
        <f t="shared" si="7"/>
        <v>#N/A</v>
      </c>
    </row>
    <row r="460" spans="1:7">
      <c r="A460" s="45">
        <v>36076</v>
      </c>
      <c r="B460" s="45">
        <v>36076</v>
      </c>
      <c r="C460" s="46">
        <v>1998</v>
      </c>
      <c r="D460">
        <v>1999</v>
      </c>
      <c r="E460" s="47">
        <v>4.8799999999999996E-2</v>
      </c>
      <c r="F460" s="47" t="e">
        <v>#N/A</v>
      </c>
      <c r="G460" s="49" t="e">
        <f t="shared" si="7"/>
        <v>#N/A</v>
      </c>
    </row>
    <row r="461" spans="1:7">
      <c r="A461" s="45">
        <v>36083</v>
      </c>
      <c r="B461" s="45">
        <v>36083</v>
      </c>
      <c r="C461" s="46">
        <v>1998</v>
      </c>
      <c r="D461">
        <v>1999</v>
      </c>
      <c r="E461" s="47">
        <v>4.9599999999999998E-2</v>
      </c>
      <c r="F461" s="47" t="e">
        <v>#N/A</v>
      </c>
      <c r="G461" s="49" t="e">
        <f t="shared" si="7"/>
        <v>#N/A</v>
      </c>
    </row>
    <row r="462" spans="1:7">
      <c r="A462" s="45">
        <v>36090</v>
      </c>
      <c r="B462" s="45">
        <v>36090</v>
      </c>
      <c r="C462" s="46">
        <v>1998</v>
      </c>
      <c r="D462">
        <v>1999</v>
      </c>
      <c r="E462" s="47">
        <v>4.99E-2</v>
      </c>
      <c r="F462" s="47" t="e">
        <v>#N/A</v>
      </c>
      <c r="G462" s="49" t="e">
        <f t="shared" si="7"/>
        <v>#N/A</v>
      </c>
    </row>
    <row r="463" spans="1:7">
      <c r="A463" s="45">
        <v>36097</v>
      </c>
      <c r="B463" s="45">
        <v>36097</v>
      </c>
      <c r="C463" s="46">
        <v>1998</v>
      </c>
      <c r="D463">
        <v>1999</v>
      </c>
      <c r="E463" s="47">
        <v>0.05</v>
      </c>
      <c r="F463" s="47" t="e">
        <v>#N/A</v>
      </c>
      <c r="G463" s="49" t="e">
        <f t="shared" si="7"/>
        <v>#N/A</v>
      </c>
    </row>
    <row r="464" spans="1:7">
      <c r="A464" s="45">
        <v>36104</v>
      </c>
      <c r="B464" s="45">
        <v>36104</v>
      </c>
      <c r="C464" s="46">
        <v>1998</v>
      </c>
      <c r="D464">
        <v>1999</v>
      </c>
      <c r="E464" s="47">
        <v>5.04E-2</v>
      </c>
      <c r="F464" s="47" t="e">
        <v>#N/A</v>
      </c>
      <c r="G464" s="49" t="e">
        <f t="shared" si="7"/>
        <v>#N/A</v>
      </c>
    </row>
    <row r="465" spans="1:7">
      <c r="A465" s="45">
        <v>36111</v>
      </c>
      <c r="B465" s="45">
        <v>36111</v>
      </c>
      <c r="C465" s="46">
        <v>1998</v>
      </c>
      <c r="D465">
        <v>1999</v>
      </c>
      <c r="E465" s="47">
        <v>5.04E-2</v>
      </c>
      <c r="F465" s="47" t="e">
        <v>#N/A</v>
      </c>
      <c r="G465" s="49" t="e">
        <f t="shared" si="7"/>
        <v>#N/A</v>
      </c>
    </row>
    <row r="466" spans="1:7">
      <c r="A466" s="45">
        <v>36118</v>
      </c>
      <c r="B466" s="45">
        <v>36118</v>
      </c>
      <c r="C466" s="46">
        <v>1998</v>
      </c>
      <c r="D466">
        <v>1999</v>
      </c>
      <c r="E466" s="47">
        <v>5.0300000000000004E-2</v>
      </c>
      <c r="F466" s="47" t="e">
        <v>#N/A</v>
      </c>
      <c r="G466" s="49" t="e">
        <f t="shared" si="7"/>
        <v>#N/A</v>
      </c>
    </row>
    <row r="467" spans="1:7">
      <c r="A467" s="45">
        <v>36125</v>
      </c>
      <c r="B467" s="45">
        <v>36125</v>
      </c>
      <c r="C467" s="46">
        <v>1998</v>
      </c>
      <c r="D467">
        <v>1999</v>
      </c>
      <c r="E467" s="47">
        <v>5.0099999999999999E-2</v>
      </c>
      <c r="F467" s="47" t="e">
        <v>#N/A</v>
      </c>
      <c r="G467" s="49" t="e">
        <f t="shared" si="7"/>
        <v>#N/A</v>
      </c>
    </row>
    <row r="468" spans="1:7">
      <c r="A468" s="45">
        <v>36132</v>
      </c>
      <c r="B468" s="45">
        <v>36132</v>
      </c>
      <c r="C468" s="46">
        <v>1998</v>
      </c>
      <c r="D468">
        <v>1999</v>
      </c>
      <c r="E468" s="47">
        <v>4.9599999999999998E-2</v>
      </c>
      <c r="F468" s="47" t="e">
        <v>#N/A</v>
      </c>
      <c r="G468" s="49" t="e">
        <f t="shared" si="7"/>
        <v>#N/A</v>
      </c>
    </row>
    <row r="469" spans="1:7">
      <c r="A469" s="45">
        <v>36139</v>
      </c>
      <c r="B469" s="45">
        <v>36139</v>
      </c>
      <c r="C469" s="46">
        <v>1998</v>
      </c>
      <c r="D469">
        <v>1999</v>
      </c>
      <c r="E469" s="47">
        <v>4.9400000000000006E-2</v>
      </c>
      <c r="F469" s="47" t="e">
        <v>#N/A</v>
      </c>
      <c r="G469" s="49" t="e">
        <f t="shared" si="7"/>
        <v>#N/A</v>
      </c>
    </row>
    <row r="470" spans="1:7">
      <c r="A470" s="45">
        <v>36146</v>
      </c>
      <c r="B470" s="45">
        <v>36146</v>
      </c>
      <c r="C470" s="46">
        <v>1998</v>
      </c>
      <c r="D470">
        <v>1999</v>
      </c>
      <c r="E470" s="47">
        <v>4.9599999999999998E-2</v>
      </c>
      <c r="F470" s="47" t="e">
        <v>#N/A</v>
      </c>
      <c r="G470" s="49" t="e">
        <f t="shared" si="7"/>
        <v>#N/A</v>
      </c>
    </row>
    <row r="471" spans="1:7">
      <c r="A471" s="45">
        <v>36153</v>
      </c>
      <c r="B471" s="45">
        <v>36153</v>
      </c>
      <c r="C471" s="46">
        <v>1998</v>
      </c>
      <c r="D471">
        <v>1999</v>
      </c>
      <c r="E471" s="47">
        <v>5.0300000000000004E-2</v>
      </c>
      <c r="F471" s="47" t="e">
        <v>#N/A</v>
      </c>
      <c r="G471" s="49" t="e">
        <f t="shared" si="7"/>
        <v>#N/A</v>
      </c>
    </row>
    <row r="472" spans="1:7">
      <c r="A472" s="45">
        <v>36160</v>
      </c>
      <c r="B472" s="45">
        <v>36160</v>
      </c>
      <c r="C472" s="46">
        <v>1998</v>
      </c>
      <c r="D472">
        <v>1999</v>
      </c>
      <c r="E472" s="47">
        <v>0.05</v>
      </c>
      <c r="F472" s="47" t="e">
        <v>#N/A</v>
      </c>
      <c r="G472" s="49" t="e">
        <f t="shared" si="7"/>
        <v>#N/A</v>
      </c>
    </row>
    <row r="473" spans="1:7">
      <c r="A473" s="45">
        <v>36167</v>
      </c>
      <c r="B473" s="45">
        <v>36167</v>
      </c>
      <c r="C473" s="46">
        <v>1999</v>
      </c>
      <c r="D473">
        <v>1999</v>
      </c>
      <c r="E473" s="47">
        <v>5.0499999999999996E-2</v>
      </c>
      <c r="F473" s="47" t="e">
        <v>#N/A</v>
      </c>
      <c r="G473" s="49" t="e">
        <f t="shared" si="7"/>
        <v>#N/A</v>
      </c>
    </row>
    <row r="474" spans="1:7">
      <c r="A474" s="45">
        <v>36174</v>
      </c>
      <c r="B474" s="45">
        <v>36174</v>
      </c>
      <c r="C474" s="46">
        <v>1999</v>
      </c>
      <c r="D474">
        <v>1999</v>
      </c>
      <c r="E474" s="47">
        <v>5.0199999999999995E-2</v>
      </c>
      <c r="F474" s="47" t="e">
        <v>#N/A</v>
      </c>
      <c r="G474" s="49" t="e">
        <f t="shared" si="7"/>
        <v>#N/A</v>
      </c>
    </row>
    <row r="475" spans="1:7">
      <c r="A475" s="45">
        <v>36181</v>
      </c>
      <c r="B475" s="45">
        <v>36181</v>
      </c>
      <c r="C475" s="46">
        <v>1999</v>
      </c>
      <c r="D475">
        <v>1999</v>
      </c>
      <c r="E475" s="47">
        <v>5.0099999999999999E-2</v>
      </c>
      <c r="F475" s="47" t="e">
        <v>#N/A</v>
      </c>
      <c r="G475" s="49" t="e">
        <f t="shared" si="7"/>
        <v>#N/A</v>
      </c>
    </row>
    <row r="476" spans="1:7">
      <c r="A476" s="45">
        <v>36188</v>
      </c>
      <c r="B476" s="45">
        <v>36188</v>
      </c>
      <c r="C476" s="46">
        <v>1999</v>
      </c>
      <c r="D476">
        <v>1999</v>
      </c>
      <c r="E476" s="47">
        <v>4.9599999999999998E-2</v>
      </c>
      <c r="F476" s="47" t="e">
        <v>#N/A</v>
      </c>
      <c r="G476" s="49" t="e">
        <f t="shared" si="7"/>
        <v>#N/A</v>
      </c>
    </row>
    <row r="477" spans="1:7">
      <c r="A477" s="45">
        <v>36195</v>
      </c>
      <c r="B477" s="45">
        <v>36195</v>
      </c>
      <c r="C477" s="46">
        <v>1999</v>
      </c>
      <c r="D477">
        <v>1999</v>
      </c>
      <c r="E477" s="47">
        <v>5.0199999999999995E-2</v>
      </c>
      <c r="F477" s="47" t="e">
        <v>#N/A</v>
      </c>
      <c r="G477" s="49" t="e">
        <f t="shared" si="7"/>
        <v>#N/A</v>
      </c>
    </row>
    <row r="478" spans="1:7">
      <c r="A478" s="45">
        <v>36202</v>
      </c>
      <c r="B478" s="45">
        <v>36202</v>
      </c>
      <c r="C478" s="46">
        <v>1999</v>
      </c>
      <c r="D478">
        <v>1999</v>
      </c>
      <c r="E478" s="47">
        <v>0.05</v>
      </c>
      <c r="F478" s="47" t="e">
        <v>#N/A</v>
      </c>
      <c r="G478" s="49" t="e">
        <f t="shared" si="7"/>
        <v>#N/A</v>
      </c>
    </row>
    <row r="479" spans="1:7">
      <c r="A479" s="45">
        <v>36209</v>
      </c>
      <c r="B479" s="45">
        <v>36209</v>
      </c>
      <c r="C479" s="46">
        <v>1999</v>
      </c>
      <c r="D479">
        <v>1999</v>
      </c>
      <c r="E479" s="47">
        <v>5.0099999999999999E-2</v>
      </c>
      <c r="F479" s="47" t="e">
        <v>#N/A</v>
      </c>
      <c r="G479" s="49" t="e">
        <f t="shared" si="7"/>
        <v>#N/A</v>
      </c>
    </row>
    <row r="480" spans="1:7">
      <c r="A480" s="45">
        <v>36216</v>
      </c>
      <c r="B480" s="45">
        <v>36216</v>
      </c>
      <c r="C480" s="46">
        <v>1999</v>
      </c>
      <c r="D480">
        <v>1999</v>
      </c>
      <c r="E480" s="47">
        <v>5.0799999999999998E-2</v>
      </c>
      <c r="F480" s="47" t="e">
        <v>#N/A</v>
      </c>
      <c r="G480" s="49" t="e">
        <f t="shared" si="7"/>
        <v>#N/A</v>
      </c>
    </row>
    <row r="481" spans="1:7">
      <c r="A481" s="45">
        <v>36223</v>
      </c>
      <c r="B481" s="45">
        <v>36223</v>
      </c>
      <c r="C481" s="46">
        <v>1999</v>
      </c>
      <c r="D481">
        <v>1999</v>
      </c>
      <c r="E481" s="47">
        <v>5.1399999999999994E-2</v>
      </c>
      <c r="F481" s="47" t="e">
        <v>#N/A</v>
      </c>
      <c r="G481" s="49" t="e">
        <f t="shared" si="7"/>
        <v>#N/A</v>
      </c>
    </row>
    <row r="482" spans="1:7">
      <c r="A482" s="45">
        <v>36230</v>
      </c>
      <c r="B482" s="45">
        <v>36230</v>
      </c>
      <c r="C482" s="46">
        <v>1999</v>
      </c>
      <c r="D482">
        <v>1999</v>
      </c>
      <c r="E482" s="47">
        <v>5.1100000000000007E-2</v>
      </c>
      <c r="F482" s="47" t="e">
        <v>#N/A</v>
      </c>
      <c r="G482" s="49" t="e">
        <f t="shared" si="7"/>
        <v>#N/A</v>
      </c>
    </row>
    <row r="483" spans="1:7">
      <c r="A483" s="45">
        <v>36237</v>
      </c>
      <c r="B483" s="45">
        <v>36237</v>
      </c>
      <c r="C483" s="46">
        <v>1999</v>
      </c>
      <c r="D483">
        <v>1999</v>
      </c>
      <c r="E483" s="47">
        <v>5.0700000000000002E-2</v>
      </c>
      <c r="F483" s="47" t="e">
        <v>#N/A</v>
      </c>
      <c r="G483" s="49" t="e">
        <f t="shared" si="7"/>
        <v>#N/A</v>
      </c>
    </row>
    <row r="484" spans="1:7">
      <c r="A484" s="45">
        <v>36244</v>
      </c>
      <c r="B484" s="45">
        <v>36244</v>
      </c>
      <c r="C484" s="46">
        <v>1999</v>
      </c>
      <c r="D484">
        <v>1999</v>
      </c>
      <c r="E484" s="47">
        <v>5.0799999999999998E-2</v>
      </c>
      <c r="F484" s="47">
        <v>4.9475280000000003E-2</v>
      </c>
      <c r="G484" s="49">
        <f t="shared" si="7"/>
        <v>1.3247199999999945E-3</v>
      </c>
    </row>
    <row r="485" spans="1:7">
      <c r="A485" s="45">
        <v>36251</v>
      </c>
      <c r="B485" s="45">
        <v>36251</v>
      </c>
      <c r="C485" s="46">
        <v>1999</v>
      </c>
      <c r="D485">
        <v>1999</v>
      </c>
      <c r="E485" s="47">
        <v>5.1100000000000007E-2</v>
      </c>
      <c r="F485" s="47">
        <v>4.9521706999999998E-2</v>
      </c>
      <c r="G485" s="49">
        <f t="shared" si="7"/>
        <v>1.5782930000000084E-3</v>
      </c>
    </row>
    <row r="486" spans="1:7">
      <c r="A486" s="45">
        <v>36258</v>
      </c>
      <c r="B486" s="45">
        <v>36258</v>
      </c>
      <c r="C486" s="46">
        <v>1999</v>
      </c>
      <c r="D486">
        <v>1999</v>
      </c>
      <c r="E486" s="47">
        <v>5.0700000000000002E-2</v>
      </c>
      <c r="F486" s="47" t="e">
        <v>#N/A</v>
      </c>
      <c r="G486" s="49" t="e">
        <f t="shared" si="7"/>
        <v>#N/A</v>
      </c>
    </row>
    <row r="487" spans="1:7">
      <c r="A487" s="45">
        <v>36265</v>
      </c>
      <c r="B487" s="45">
        <v>36265</v>
      </c>
      <c r="C487" s="46">
        <v>1999</v>
      </c>
      <c r="D487">
        <v>1999</v>
      </c>
      <c r="E487" s="47">
        <v>5.0599999999999999E-2</v>
      </c>
      <c r="F487" s="47" t="e">
        <v>#N/A</v>
      </c>
      <c r="G487" s="49" t="e">
        <f t="shared" si="7"/>
        <v>#N/A</v>
      </c>
    </row>
    <row r="488" spans="1:7">
      <c r="A488" s="45">
        <v>36272</v>
      </c>
      <c r="B488" s="45">
        <v>36272</v>
      </c>
      <c r="C488" s="46">
        <v>1999</v>
      </c>
      <c r="D488">
        <v>1999</v>
      </c>
      <c r="E488" s="47">
        <v>5.0700000000000002E-2</v>
      </c>
      <c r="F488" s="47" t="e">
        <v>#N/A</v>
      </c>
      <c r="G488" s="49" t="e">
        <f t="shared" si="7"/>
        <v>#N/A</v>
      </c>
    </row>
    <row r="489" spans="1:7">
      <c r="A489" s="45">
        <v>36279</v>
      </c>
      <c r="B489" s="45">
        <v>36279</v>
      </c>
      <c r="C489" s="46">
        <v>1999</v>
      </c>
      <c r="D489">
        <v>1999</v>
      </c>
      <c r="E489" s="47">
        <v>5.0700000000000002E-2</v>
      </c>
      <c r="F489" s="47" t="e">
        <v>#N/A</v>
      </c>
      <c r="G489" s="49" t="e">
        <f t="shared" si="7"/>
        <v>#N/A</v>
      </c>
    </row>
    <row r="490" spans="1:7">
      <c r="A490" s="45">
        <v>36286</v>
      </c>
      <c r="B490" s="45">
        <v>36286</v>
      </c>
      <c r="C490" s="46">
        <v>1999</v>
      </c>
      <c r="D490">
        <v>1999</v>
      </c>
      <c r="E490" s="47">
        <v>5.1500000000000004E-2</v>
      </c>
      <c r="F490" s="47" t="e">
        <v>#N/A</v>
      </c>
      <c r="G490" s="49" t="e">
        <f t="shared" si="7"/>
        <v>#N/A</v>
      </c>
    </row>
    <row r="491" spans="1:7">
      <c r="A491" s="45">
        <v>36293</v>
      </c>
      <c r="B491" s="45">
        <v>36293</v>
      </c>
      <c r="C491" s="46">
        <v>1999</v>
      </c>
      <c r="D491">
        <v>1999</v>
      </c>
      <c r="E491" s="47">
        <v>5.1399999999999994E-2</v>
      </c>
      <c r="F491" s="47">
        <v>5.0985051500000003E-2</v>
      </c>
      <c r="G491" s="49">
        <f t="shared" si="7"/>
        <v>4.1494849999999112E-4</v>
      </c>
    </row>
    <row r="492" spans="1:7">
      <c r="A492" s="45">
        <v>36300</v>
      </c>
      <c r="B492" s="45">
        <v>36300</v>
      </c>
      <c r="C492" s="46">
        <v>1999</v>
      </c>
      <c r="D492">
        <v>1999</v>
      </c>
      <c r="E492" s="47">
        <v>5.21E-2</v>
      </c>
      <c r="F492" s="47" t="e">
        <v>#N/A</v>
      </c>
      <c r="G492" s="49" t="e">
        <f t="shared" si="7"/>
        <v>#N/A</v>
      </c>
    </row>
    <row r="493" spans="1:7">
      <c r="A493" s="45">
        <v>36307</v>
      </c>
      <c r="B493" s="45">
        <v>36307</v>
      </c>
      <c r="C493" s="46">
        <v>1999</v>
      </c>
      <c r="D493">
        <v>1999</v>
      </c>
      <c r="E493" s="47">
        <v>5.2300000000000006E-2</v>
      </c>
      <c r="F493" s="47">
        <v>5.4392568000000002E-2</v>
      </c>
      <c r="G493" s="49">
        <f t="shared" si="7"/>
        <v>-2.092567999999996E-3</v>
      </c>
    </row>
    <row r="494" spans="1:7">
      <c r="A494" s="45">
        <v>36314</v>
      </c>
      <c r="B494" s="45">
        <v>36314</v>
      </c>
      <c r="C494" s="46">
        <v>1999</v>
      </c>
      <c r="D494">
        <v>1999</v>
      </c>
      <c r="E494" s="47">
        <v>5.2900000000000003E-2</v>
      </c>
      <c r="F494" s="47" t="e">
        <v>#N/A</v>
      </c>
      <c r="G494" s="49" t="e">
        <f t="shared" si="7"/>
        <v>#N/A</v>
      </c>
    </row>
    <row r="495" spans="1:7">
      <c r="A495" s="45">
        <v>36321</v>
      </c>
      <c r="B495" s="45">
        <v>36321</v>
      </c>
      <c r="C495" s="46">
        <v>1999</v>
      </c>
      <c r="D495">
        <v>1999</v>
      </c>
      <c r="E495" s="47">
        <v>5.3399999999999996E-2</v>
      </c>
      <c r="F495" s="47" t="e">
        <v>#N/A</v>
      </c>
      <c r="G495" s="49" t="e">
        <f t="shared" si="7"/>
        <v>#N/A</v>
      </c>
    </row>
    <row r="496" spans="1:7">
      <c r="A496" s="45">
        <v>36328</v>
      </c>
      <c r="B496" s="45">
        <v>36328</v>
      </c>
      <c r="C496" s="46">
        <v>1999</v>
      </c>
      <c r="D496">
        <v>1999</v>
      </c>
      <c r="E496" s="47">
        <v>5.3800000000000001E-2</v>
      </c>
      <c r="F496" s="47" t="e">
        <v>#N/A</v>
      </c>
      <c r="G496" s="49" t="e">
        <f t="shared" si="7"/>
        <v>#N/A</v>
      </c>
    </row>
    <row r="497" spans="1:7">
      <c r="A497" s="45">
        <v>36335</v>
      </c>
      <c r="B497" s="45">
        <v>36335</v>
      </c>
      <c r="C497" s="46">
        <v>1999</v>
      </c>
      <c r="D497">
        <v>1999</v>
      </c>
      <c r="E497" s="47">
        <v>5.45E-2</v>
      </c>
      <c r="F497" s="47" t="e">
        <v>#N/A</v>
      </c>
      <c r="G497" s="49" t="e">
        <f t="shared" si="7"/>
        <v>#N/A</v>
      </c>
    </row>
    <row r="498" spans="1:7">
      <c r="A498" s="45">
        <v>36342</v>
      </c>
      <c r="B498" s="45">
        <v>36342</v>
      </c>
      <c r="C498" s="46">
        <v>1999</v>
      </c>
      <c r="D498">
        <v>2000</v>
      </c>
      <c r="E498" s="47">
        <v>5.3499999999999999E-2</v>
      </c>
      <c r="F498" s="47" t="e">
        <v>#N/A</v>
      </c>
      <c r="G498" s="49" t="e">
        <f t="shared" si="7"/>
        <v>#N/A</v>
      </c>
    </row>
    <row r="499" spans="1:7">
      <c r="A499" s="45">
        <v>36349</v>
      </c>
      <c r="B499" s="45">
        <v>36349</v>
      </c>
      <c r="C499" s="46">
        <v>1999</v>
      </c>
      <c r="D499">
        <v>2000</v>
      </c>
      <c r="E499" s="47">
        <v>5.3399999999999996E-2</v>
      </c>
      <c r="F499" s="47" t="e">
        <v>#N/A</v>
      </c>
      <c r="G499" s="49" t="e">
        <f t="shared" si="7"/>
        <v>#N/A</v>
      </c>
    </row>
    <row r="500" spans="1:7">
      <c r="A500" s="45">
        <v>36356</v>
      </c>
      <c r="B500" s="45">
        <v>36356</v>
      </c>
      <c r="C500" s="46">
        <v>1999</v>
      </c>
      <c r="D500">
        <v>2000</v>
      </c>
      <c r="E500" s="47">
        <v>5.3600000000000002E-2</v>
      </c>
      <c r="F500" s="47" t="e">
        <v>#N/A</v>
      </c>
      <c r="G500" s="49" t="e">
        <f t="shared" si="7"/>
        <v>#N/A</v>
      </c>
    </row>
    <row r="501" spans="1:7">
      <c r="A501" s="45">
        <v>36363</v>
      </c>
      <c r="B501" s="45">
        <v>36363</v>
      </c>
      <c r="C501" s="46">
        <v>1999</v>
      </c>
      <c r="D501">
        <v>2000</v>
      </c>
      <c r="E501" s="47">
        <v>5.3499999999999999E-2</v>
      </c>
      <c r="F501" s="47" t="e">
        <v>#N/A</v>
      </c>
      <c r="G501" s="49" t="e">
        <f t="shared" si="7"/>
        <v>#N/A</v>
      </c>
    </row>
    <row r="502" spans="1:7">
      <c r="A502" s="45">
        <v>36370</v>
      </c>
      <c r="B502" s="45">
        <v>36370</v>
      </c>
      <c r="C502" s="46">
        <v>1999</v>
      </c>
      <c r="D502">
        <v>2000</v>
      </c>
      <c r="E502" s="47">
        <v>5.4100000000000002E-2</v>
      </c>
      <c r="F502" s="47" t="e">
        <v>#N/A</v>
      </c>
      <c r="G502" s="49" t="e">
        <f t="shared" si="7"/>
        <v>#N/A</v>
      </c>
    </row>
    <row r="503" spans="1:7">
      <c r="A503" s="45">
        <v>36377</v>
      </c>
      <c r="B503" s="45">
        <v>36377</v>
      </c>
      <c r="C503" s="46">
        <v>1999</v>
      </c>
      <c r="D503">
        <v>2000</v>
      </c>
      <c r="E503" s="47">
        <v>5.4900000000000004E-2</v>
      </c>
      <c r="F503" s="47" t="e">
        <v>#N/A</v>
      </c>
      <c r="G503" s="49" t="e">
        <f t="shared" si="7"/>
        <v>#N/A</v>
      </c>
    </row>
    <row r="504" spans="1:7">
      <c r="A504" s="45">
        <v>36384</v>
      </c>
      <c r="B504" s="45">
        <v>36384</v>
      </c>
      <c r="C504" s="46">
        <v>1999</v>
      </c>
      <c r="D504">
        <v>2000</v>
      </c>
      <c r="E504" s="47">
        <v>5.57E-2</v>
      </c>
      <c r="F504" s="47" t="e">
        <v>#N/A</v>
      </c>
      <c r="G504" s="49" t="e">
        <f t="shared" si="7"/>
        <v>#N/A</v>
      </c>
    </row>
    <row r="505" spans="1:7">
      <c r="A505" s="45">
        <v>36391</v>
      </c>
      <c r="B505" s="45">
        <v>36391</v>
      </c>
      <c r="C505" s="46">
        <v>1999</v>
      </c>
      <c r="D505">
        <v>2000</v>
      </c>
      <c r="E505" s="47">
        <v>5.6500000000000002E-2</v>
      </c>
      <c r="F505" s="47" t="e">
        <v>#N/A</v>
      </c>
      <c r="G505" s="49" t="e">
        <f t="shared" si="7"/>
        <v>#N/A</v>
      </c>
    </row>
    <row r="506" spans="1:7">
      <c r="A506" s="45">
        <v>36398</v>
      </c>
      <c r="B506" s="45">
        <v>36398</v>
      </c>
      <c r="C506" s="46">
        <v>1999</v>
      </c>
      <c r="D506">
        <v>2000</v>
      </c>
      <c r="E506" s="47">
        <v>5.6100000000000004E-2</v>
      </c>
      <c r="F506" s="47" t="e">
        <v>#N/A</v>
      </c>
      <c r="G506" s="49" t="e">
        <f t="shared" si="7"/>
        <v>#N/A</v>
      </c>
    </row>
    <row r="507" spans="1:7">
      <c r="A507" s="45">
        <v>36405</v>
      </c>
      <c r="B507" s="45">
        <v>36405</v>
      </c>
      <c r="C507" s="46">
        <v>1999</v>
      </c>
      <c r="D507">
        <v>2000</v>
      </c>
      <c r="E507" s="47">
        <v>5.67E-2</v>
      </c>
      <c r="F507" s="47" t="e">
        <v>#N/A</v>
      </c>
      <c r="G507" s="49" t="e">
        <f t="shared" si="7"/>
        <v>#N/A</v>
      </c>
    </row>
    <row r="508" spans="1:7">
      <c r="A508" s="45">
        <v>36412</v>
      </c>
      <c r="B508" s="45">
        <v>36412</v>
      </c>
      <c r="C508" s="46">
        <v>1999</v>
      </c>
      <c r="D508">
        <v>2000</v>
      </c>
      <c r="E508" s="47">
        <v>5.6600000000000004E-2</v>
      </c>
      <c r="F508" s="47" t="e">
        <v>#N/A</v>
      </c>
      <c r="G508" s="49" t="e">
        <f t="shared" si="7"/>
        <v>#N/A</v>
      </c>
    </row>
    <row r="509" spans="1:7">
      <c r="A509" s="45">
        <v>36419</v>
      </c>
      <c r="B509" s="45">
        <v>36419</v>
      </c>
      <c r="C509" s="46">
        <v>1999</v>
      </c>
      <c r="D509">
        <v>2000</v>
      </c>
      <c r="E509" s="47">
        <v>5.6900000000000006E-2</v>
      </c>
      <c r="F509" s="47" t="e">
        <v>#N/A</v>
      </c>
      <c r="G509" s="49" t="e">
        <f t="shared" si="7"/>
        <v>#N/A</v>
      </c>
    </row>
    <row r="510" spans="1:7">
      <c r="A510" s="45">
        <v>36426</v>
      </c>
      <c r="B510" s="45">
        <v>36426</v>
      </c>
      <c r="C510" s="46">
        <v>1999</v>
      </c>
      <c r="D510">
        <v>2000</v>
      </c>
      <c r="E510" s="47">
        <v>5.7099999999999998E-2</v>
      </c>
      <c r="F510" s="47" t="e">
        <v>#N/A</v>
      </c>
      <c r="G510" s="49" t="e">
        <f t="shared" si="7"/>
        <v>#N/A</v>
      </c>
    </row>
    <row r="511" spans="1:7">
      <c r="A511" s="45">
        <v>36433</v>
      </c>
      <c r="B511" s="45">
        <v>36433</v>
      </c>
      <c r="C511" s="46">
        <v>1999</v>
      </c>
      <c r="D511">
        <v>2000</v>
      </c>
      <c r="E511" s="47">
        <v>5.7300000000000004E-2</v>
      </c>
      <c r="F511" s="47" t="e">
        <v>#N/A</v>
      </c>
      <c r="G511" s="49" t="e">
        <f t="shared" si="7"/>
        <v>#N/A</v>
      </c>
    </row>
    <row r="512" spans="1:7">
      <c r="A512" s="45">
        <v>36440</v>
      </c>
      <c r="B512" s="45">
        <v>36440</v>
      </c>
      <c r="C512" s="46">
        <v>1999</v>
      </c>
      <c r="D512">
        <v>2000</v>
      </c>
      <c r="E512" s="47">
        <v>5.7999999999999996E-2</v>
      </c>
      <c r="F512" s="47" t="e">
        <v>#N/A</v>
      </c>
      <c r="G512" s="49" t="e">
        <f t="shared" si="7"/>
        <v>#N/A</v>
      </c>
    </row>
    <row r="513" spans="1:7">
      <c r="A513" s="45">
        <v>36447</v>
      </c>
      <c r="B513" s="45">
        <v>36447</v>
      </c>
      <c r="C513" s="46">
        <v>1999</v>
      </c>
      <c r="D513">
        <v>2000</v>
      </c>
      <c r="E513" s="47">
        <v>5.8899999999999994E-2</v>
      </c>
      <c r="F513" s="47" t="e">
        <v>#N/A</v>
      </c>
      <c r="G513" s="49" t="e">
        <f t="shared" si="7"/>
        <v>#N/A</v>
      </c>
    </row>
    <row r="514" spans="1:7">
      <c r="A514" s="45">
        <v>36454</v>
      </c>
      <c r="B514" s="45">
        <v>36454</v>
      </c>
      <c r="C514" s="46">
        <v>1999</v>
      </c>
      <c r="D514">
        <v>2000</v>
      </c>
      <c r="E514" s="47">
        <v>5.9800000000000006E-2</v>
      </c>
      <c r="F514" s="47" t="e">
        <v>#N/A</v>
      </c>
      <c r="G514" s="49" t="e">
        <f t="shared" si="7"/>
        <v>#N/A</v>
      </c>
    </row>
    <row r="515" spans="1:7">
      <c r="A515" s="45">
        <v>36461</v>
      </c>
      <c r="B515" s="45">
        <v>36461</v>
      </c>
      <c r="C515" s="46">
        <v>1999</v>
      </c>
      <c r="D515">
        <v>2000</v>
      </c>
      <c r="E515" s="47">
        <v>5.9900000000000002E-2</v>
      </c>
      <c r="F515" s="47" t="e">
        <v>#N/A</v>
      </c>
      <c r="G515" s="49" t="e">
        <f t="shared" si="7"/>
        <v>#N/A</v>
      </c>
    </row>
    <row r="516" spans="1:7">
      <c r="A516" s="45">
        <v>36468</v>
      </c>
      <c r="B516" s="45">
        <v>36468</v>
      </c>
      <c r="C516" s="46">
        <v>1999</v>
      </c>
      <c r="D516">
        <v>2000</v>
      </c>
      <c r="E516" s="47">
        <v>5.8799999999999998E-2</v>
      </c>
      <c r="F516" s="47" t="e">
        <v>#N/A</v>
      </c>
      <c r="G516" s="49" t="e">
        <f t="shared" si="7"/>
        <v>#N/A</v>
      </c>
    </row>
    <row r="517" spans="1:7">
      <c r="A517" s="45">
        <v>36475</v>
      </c>
      <c r="B517" s="45">
        <v>36475</v>
      </c>
      <c r="C517" s="46">
        <v>1999</v>
      </c>
      <c r="D517">
        <v>2000</v>
      </c>
      <c r="E517" s="47">
        <v>5.8299999999999998E-2</v>
      </c>
      <c r="F517" s="47" t="e">
        <v>#N/A</v>
      </c>
      <c r="G517" s="49" t="e">
        <f t="shared" ref="G517:G580" si="8">E517-F517</f>
        <v>#N/A</v>
      </c>
    </row>
    <row r="518" spans="1:7">
      <c r="A518" s="45">
        <v>36482</v>
      </c>
      <c r="B518" s="45">
        <v>36482</v>
      </c>
      <c r="C518" s="46">
        <v>1999</v>
      </c>
      <c r="D518">
        <v>2000</v>
      </c>
      <c r="E518" s="47">
        <v>5.8400000000000001E-2</v>
      </c>
      <c r="F518" s="47" t="e">
        <v>#N/A</v>
      </c>
      <c r="G518" s="49" t="e">
        <f t="shared" si="8"/>
        <v>#N/A</v>
      </c>
    </row>
    <row r="519" spans="1:7">
      <c r="A519" s="45">
        <v>36489</v>
      </c>
      <c r="B519" s="45">
        <v>36489</v>
      </c>
      <c r="C519" s="46">
        <v>1999</v>
      </c>
      <c r="D519">
        <v>2000</v>
      </c>
      <c r="E519" s="47">
        <v>5.8700000000000002E-2</v>
      </c>
      <c r="F519" s="47" t="e">
        <v>#N/A</v>
      </c>
      <c r="G519" s="49" t="e">
        <f t="shared" si="8"/>
        <v>#N/A</v>
      </c>
    </row>
    <row r="520" spans="1:7">
      <c r="A520" s="45">
        <v>36496</v>
      </c>
      <c r="B520" s="45">
        <v>36496</v>
      </c>
      <c r="C520" s="46">
        <v>1999</v>
      </c>
      <c r="D520">
        <v>2000</v>
      </c>
      <c r="E520" s="47">
        <v>5.91E-2</v>
      </c>
      <c r="F520" s="47" t="e">
        <v>#N/A</v>
      </c>
      <c r="G520" s="49" t="e">
        <f t="shared" si="8"/>
        <v>#N/A</v>
      </c>
    </row>
    <row r="521" spans="1:7">
      <c r="A521" s="45">
        <v>36503</v>
      </c>
      <c r="B521" s="45">
        <v>36503</v>
      </c>
      <c r="C521" s="46">
        <v>1999</v>
      </c>
      <c r="D521">
        <v>2000</v>
      </c>
      <c r="E521" s="47">
        <v>5.8899999999999994E-2</v>
      </c>
      <c r="F521" s="47" t="e">
        <v>#N/A</v>
      </c>
      <c r="G521" s="49" t="e">
        <f t="shared" si="8"/>
        <v>#N/A</v>
      </c>
    </row>
    <row r="522" spans="1:7">
      <c r="A522" s="45">
        <v>36510</v>
      </c>
      <c r="B522" s="45">
        <v>36510</v>
      </c>
      <c r="C522" s="46">
        <v>1999</v>
      </c>
      <c r="D522">
        <v>2000</v>
      </c>
      <c r="E522" s="47">
        <v>5.96E-2</v>
      </c>
      <c r="F522" s="47" t="e">
        <v>#N/A</v>
      </c>
      <c r="G522" s="49" t="e">
        <f t="shared" si="8"/>
        <v>#N/A</v>
      </c>
    </row>
    <row r="523" spans="1:7">
      <c r="A523" s="45">
        <v>36517</v>
      </c>
      <c r="B523" s="45">
        <v>36517</v>
      </c>
      <c r="C523" s="46">
        <v>1999</v>
      </c>
      <c r="D523">
        <v>2000</v>
      </c>
      <c r="E523" s="47">
        <v>0.06</v>
      </c>
      <c r="F523" s="47" t="e">
        <v>#N/A</v>
      </c>
      <c r="G523" s="49" t="e">
        <f t="shared" si="8"/>
        <v>#N/A</v>
      </c>
    </row>
    <row r="524" spans="1:7">
      <c r="A524" s="45">
        <v>36524</v>
      </c>
      <c r="B524" s="45">
        <v>36524</v>
      </c>
      <c r="C524" s="46">
        <v>1999</v>
      </c>
      <c r="D524">
        <v>2000</v>
      </c>
      <c r="E524" s="47">
        <v>0.06</v>
      </c>
      <c r="F524" s="47" t="e">
        <v>#N/A</v>
      </c>
      <c r="G524" s="49" t="e">
        <f t="shared" si="8"/>
        <v>#N/A</v>
      </c>
    </row>
    <row r="525" spans="1:7">
      <c r="A525" s="45">
        <v>36531</v>
      </c>
      <c r="B525" s="45">
        <v>36531</v>
      </c>
      <c r="C525" s="46">
        <v>2000</v>
      </c>
      <c r="D525">
        <v>2000</v>
      </c>
      <c r="E525" s="47">
        <v>6.0400000000000002E-2</v>
      </c>
      <c r="F525" s="47" t="e">
        <v>#N/A</v>
      </c>
      <c r="G525" s="49" t="e">
        <f t="shared" si="8"/>
        <v>#N/A</v>
      </c>
    </row>
    <row r="526" spans="1:7">
      <c r="A526" s="45">
        <v>36538</v>
      </c>
      <c r="B526" s="45">
        <v>36538</v>
      </c>
      <c r="C526" s="46">
        <v>2000</v>
      </c>
      <c r="D526">
        <v>2000</v>
      </c>
      <c r="E526" s="47">
        <v>6.1100000000000002E-2</v>
      </c>
      <c r="F526" s="47" t="e">
        <v>#N/A</v>
      </c>
      <c r="G526" s="49" t="e">
        <f t="shared" si="8"/>
        <v>#N/A</v>
      </c>
    </row>
    <row r="527" spans="1:7">
      <c r="A527" s="45">
        <v>36545</v>
      </c>
      <c r="B527" s="45">
        <v>36545</v>
      </c>
      <c r="C527" s="46">
        <v>2000</v>
      </c>
      <c r="D527">
        <v>2000</v>
      </c>
      <c r="E527" s="47">
        <v>6.0899999999999996E-2</v>
      </c>
      <c r="F527" s="47" t="e">
        <v>#N/A</v>
      </c>
      <c r="G527" s="49" t="e">
        <f t="shared" si="8"/>
        <v>#N/A</v>
      </c>
    </row>
    <row r="528" spans="1:7">
      <c r="A528" s="45">
        <v>36552</v>
      </c>
      <c r="B528" s="45">
        <v>36552</v>
      </c>
      <c r="C528" s="46">
        <v>2000</v>
      </c>
      <c r="D528">
        <v>2000</v>
      </c>
      <c r="E528" s="47">
        <v>6.08E-2</v>
      </c>
      <c r="F528" s="47" t="e">
        <v>#N/A</v>
      </c>
      <c r="G528" s="49" t="e">
        <f t="shared" si="8"/>
        <v>#N/A</v>
      </c>
    </row>
    <row r="529" spans="1:7">
      <c r="A529" s="45">
        <v>36559</v>
      </c>
      <c r="B529" s="45">
        <v>36559</v>
      </c>
      <c r="C529" s="46">
        <v>2000</v>
      </c>
      <c r="D529">
        <v>2000</v>
      </c>
      <c r="E529" s="47">
        <v>6.0499999999999998E-2</v>
      </c>
      <c r="F529" s="47" t="e">
        <v>#N/A</v>
      </c>
      <c r="G529" s="49" t="e">
        <f t="shared" si="8"/>
        <v>#N/A</v>
      </c>
    </row>
    <row r="530" spans="1:7">
      <c r="A530" s="45">
        <v>36566</v>
      </c>
      <c r="B530" s="45">
        <v>36566</v>
      </c>
      <c r="C530" s="46">
        <v>2000</v>
      </c>
      <c r="D530">
        <v>2000</v>
      </c>
      <c r="E530" s="47">
        <v>6.0199999999999997E-2</v>
      </c>
      <c r="F530" s="47">
        <v>5.9278585000000002E-2</v>
      </c>
      <c r="G530" s="49">
        <f t="shared" si="8"/>
        <v>9.2141499999999488E-4</v>
      </c>
    </row>
    <row r="531" spans="1:7">
      <c r="A531" s="45">
        <v>36573</v>
      </c>
      <c r="B531" s="45">
        <v>36573</v>
      </c>
      <c r="C531" s="46">
        <v>2000</v>
      </c>
      <c r="D531">
        <v>2000</v>
      </c>
      <c r="E531" s="47">
        <v>5.9800000000000006E-2</v>
      </c>
      <c r="F531" s="47" t="e">
        <v>#N/A</v>
      </c>
      <c r="G531" s="49" t="e">
        <f t="shared" si="8"/>
        <v>#N/A</v>
      </c>
    </row>
    <row r="532" spans="1:7">
      <c r="A532" s="45">
        <v>36580</v>
      </c>
      <c r="B532" s="45">
        <v>36580</v>
      </c>
      <c r="C532" s="46">
        <v>2000</v>
      </c>
      <c r="D532">
        <v>2000</v>
      </c>
      <c r="E532" s="47">
        <v>5.9400000000000001E-2</v>
      </c>
      <c r="F532" s="47" t="e">
        <v>#N/A</v>
      </c>
      <c r="G532" s="49" t="e">
        <f t="shared" si="8"/>
        <v>#N/A</v>
      </c>
    </row>
    <row r="533" spans="1:7">
      <c r="A533" s="45">
        <v>36587</v>
      </c>
      <c r="B533" s="45">
        <v>36587</v>
      </c>
      <c r="C533" s="46">
        <v>2000</v>
      </c>
      <c r="D533">
        <v>2000</v>
      </c>
      <c r="E533" s="47">
        <v>5.9400000000000001E-2</v>
      </c>
      <c r="F533" s="47" t="e">
        <v>#N/A</v>
      </c>
      <c r="G533" s="49" t="e">
        <f t="shared" si="8"/>
        <v>#N/A</v>
      </c>
    </row>
    <row r="534" spans="1:7">
      <c r="A534" s="45">
        <v>36594</v>
      </c>
      <c r="B534" s="45">
        <v>36594</v>
      </c>
      <c r="C534" s="46">
        <v>2000</v>
      </c>
      <c r="D534">
        <v>2000</v>
      </c>
      <c r="E534" s="47">
        <v>5.8899999999999994E-2</v>
      </c>
      <c r="F534" s="47" t="e">
        <v>#N/A</v>
      </c>
      <c r="G534" s="49" t="e">
        <f t="shared" si="8"/>
        <v>#N/A</v>
      </c>
    </row>
    <row r="535" spans="1:7">
      <c r="A535" s="45">
        <v>36601</v>
      </c>
      <c r="B535" s="45">
        <v>36601</v>
      </c>
      <c r="C535" s="46">
        <v>2000</v>
      </c>
      <c r="D535">
        <v>2000</v>
      </c>
      <c r="E535" s="47">
        <v>5.8400000000000001E-2</v>
      </c>
      <c r="F535" s="47" t="e">
        <v>#N/A</v>
      </c>
      <c r="G535" s="49" t="e">
        <f t="shared" si="8"/>
        <v>#N/A</v>
      </c>
    </row>
    <row r="536" spans="1:7">
      <c r="A536" s="45">
        <v>36608</v>
      </c>
      <c r="B536" s="45">
        <v>36608</v>
      </c>
      <c r="C536" s="46">
        <v>2000</v>
      </c>
      <c r="D536">
        <v>2000</v>
      </c>
      <c r="E536" s="47">
        <v>5.7599999999999998E-2</v>
      </c>
      <c r="F536" s="47" t="e">
        <v>#N/A</v>
      </c>
      <c r="G536" s="49" t="e">
        <f t="shared" si="8"/>
        <v>#N/A</v>
      </c>
    </row>
    <row r="537" spans="1:7">
      <c r="A537" s="45">
        <v>36615</v>
      </c>
      <c r="B537" s="45">
        <v>36615</v>
      </c>
      <c r="C537" s="46">
        <v>2000</v>
      </c>
      <c r="D537">
        <v>2000</v>
      </c>
      <c r="E537" s="47">
        <v>5.74E-2</v>
      </c>
      <c r="F537" s="47" t="e">
        <v>#N/A</v>
      </c>
      <c r="G537" s="49" t="e">
        <f t="shared" si="8"/>
        <v>#N/A</v>
      </c>
    </row>
    <row r="538" spans="1:7">
      <c r="A538" s="45">
        <v>36622</v>
      </c>
      <c r="B538" s="45">
        <v>36622</v>
      </c>
      <c r="C538" s="46">
        <v>2000</v>
      </c>
      <c r="D538">
        <v>2000</v>
      </c>
      <c r="E538" s="47">
        <v>5.6900000000000006E-2</v>
      </c>
      <c r="F538" s="47" t="e">
        <v>#N/A</v>
      </c>
      <c r="G538" s="49" t="e">
        <f t="shared" si="8"/>
        <v>#N/A</v>
      </c>
    </row>
    <row r="539" spans="1:7">
      <c r="A539" s="45">
        <v>36629</v>
      </c>
      <c r="B539" s="45">
        <v>36629</v>
      </c>
      <c r="C539" s="46">
        <v>2000</v>
      </c>
      <c r="D539">
        <v>2000</v>
      </c>
      <c r="E539" s="47">
        <v>5.7200000000000001E-2</v>
      </c>
      <c r="F539" s="47" t="e">
        <v>#N/A</v>
      </c>
      <c r="G539" s="49" t="e">
        <f t="shared" si="8"/>
        <v>#N/A</v>
      </c>
    </row>
    <row r="540" spans="1:7">
      <c r="A540" s="45">
        <v>36636</v>
      </c>
      <c r="B540" s="45">
        <v>36636</v>
      </c>
      <c r="C540" s="46">
        <v>2000</v>
      </c>
      <c r="D540">
        <v>2000</v>
      </c>
      <c r="E540" s="47">
        <v>5.7599999999999998E-2</v>
      </c>
      <c r="F540" s="47">
        <v>5.6908615000000003E-2</v>
      </c>
      <c r="G540" s="49">
        <f t="shared" si="8"/>
        <v>6.9138499999999575E-4</v>
      </c>
    </row>
    <row r="541" spans="1:7">
      <c r="A541" s="45">
        <v>36643</v>
      </c>
      <c r="B541" s="45">
        <v>36643</v>
      </c>
      <c r="C541" s="46">
        <v>2000</v>
      </c>
      <c r="D541">
        <v>2000</v>
      </c>
      <c r="E541" s="47">
        <v>5.8200000000000002E-2</v>
      </c>
      <c r="F541" s="47" t="e">
        <v>#N/A</v>
      </c>
      <c r="G541" s="49" t="e">
        <f t="shared" si="8"/>
        <v>#N/A</v>
      </c>
    </row>
    <row r="542" spans="1:7">
      <c r="A542" s="45">
        <v>36650</v>
      </c>
      <c r="B542" s="45">
        <v>36650</v>
      </c>
      <c r="C542" s="46">
        <v>2000</v>
      </c>
      <c r="D542">
        <v>2000</v>
      </c>
      <c r="E542" s="47">
        <v>5.9299999999999999E-2</v>
      </c>
      <c r="F542" s="47" t="e">
        <v>#N/A</v>
      </c>
      <c r="G542" s="49" t="e">
        <f t="shared" si="8"/>
        <v>#N/A</v>
      </c>
    </row>
    <row r="543" spans="1:7">
      <c r="A543" s="45">
        <v>36657</v>
      </c>
      <c r="B543" s="45">
        <v>36657</v>
      </c>
      <c r="C543" s="46">
        <v>2000</v>
      </c>
      <c r="D543">
        <v>2000</v>
      </c>
      <c r="E543" s="47">
        <v>6.0199999999999997E-2</v>
      </c>
      <c r="F543" s="47" t="e">
        <v>#N/A</v>
      </c>
      <c r="G543" s="49" t="e">
        <f t="shared" si="8"/>
        <v>#N/A</v>
      </c>
    </row>
    <row r="544" spans="1:7">
      <c r="A544" s="45">
        <v>36664</v>
      </c>
      <c r="B544" s="45">
        <v>36664</v>
      </c>
      <c r="C544" s="46">
        <v>2000</v>
      </c>
      <c r="D544">
        <v>2000</v>
      </c>
      <c r="E544" s="47">
        <v>6.0499999999999998E-2</v>
      </c>
      <c r="F544" s="47" t="e">
        <v>#N/A</v>
      </c>
      <c r="G544" s="49" t="e">
        <f t="shared" si="8"/>
        <v>#N/A</v>
      </c>
    </row>
    <row r="545" spans="1:7">
      <c r="A545" s="45">
        <v>36671</v>
      </c>
      <c r="B545" s="45">
        <v>36671</v>
      </c>
      <c r="C545" s="46">
        <v>2000</v>
      </c>
      <c r="D545">
        <v>2000</v>
      </c>
      <c r="E545" s="47">
        <v>6.0100000000000001E-2</v>
      </c>
      <c r="F545" s="47" t="e">
        <v>#N/A</v>
      </c>
      <c r="G545" s="49" t="e">
        <f t="shared" si="8"/>
        <v>#N/A</v>
      </c>
    </row>
    <row r="546" spans="1:7">
      <c r="A546" s="45">
        <v>36678</v>
      </c>
      <c r="B546" s="45">
        <v>36678</v>
      </c>
      <c r="C546" s="46">
        <v>2000</v>
      </c>
      <c r="D546">
        <v>2000</v>
      </c>
      <c r="E546" s="47">
        <v>5.9200000000000003E-2</v>
      </c>
      <c r="F546" s="47" t="e">
        <v>#N/A</v>
      </c>
      <c r="G546" s="49" t="e">
        <f t="shared" si="8"/>
        <v>#N/A</v>
      </c>
    </row>
    <row r="547" spans="1:7">
      <c r="A547" s="45">
        <v>36685</v>
      </c>
      <c r="B547" s="45">
        <v>36685</v>
      </c>
      <c r="C547" s="46">
        <v>2000</v>
      </c>
      <c r="D547">
        <v>2000</v>
      </c>
      <c r="E547" s="47">
        <v>5.8299999999999998E-2</v>
      </c>
      <c r="F547" s="47" t="e">
        <v>#N/A</v>
      </c>
      <c r="G547" s="49" t="e">
        <f t="shared" si="8"/>
        <v>#N/A</v>
      </c>
    </row>
    <row r="548" spans="1:7">
      <c r="A548" s="45">
        <v>36692</v>
      </c>
      <c r="B548" s="45">
        <v>36692</v>
      </c>
      <c r="C548" s="46">
        <v>2000</v>
      </c>
      <c r="D548">
        <v>2000</v>
      </c>
      <c r="E548" s="47">
        <v>5.7699999999999994E-2</v>
      </c>
      <c r="F548" s="47" t="e">
        <v>#N/A</v>
      </c>
      <c r="G548" s="49" t="e">
        <f t="shared" si="8"/>
        <v>#N/A</v>
      </c>
    </row>
    <row r="549" spans="1:7">
      <c r="A549" s="45">
        <v>36699</v>
      </c>
      <c r="B549" s="45">
        <v>36699</v>
      </c>
      <c r="C549" s="46">
        <v>2000</v>
      </c>
      <c r="D549">
        <v>2000</v>
      </c>
      <c r="E549" s="47">
        <v>5.7300000000000004E-2</v>
      </c>
      <c r="F549" s="47" t="e">
        <v>#N/A</v>
      </c>
      <c r="G549" s="49" t="e">
        <f t="shared" si="8"/>
        <v>#N/A</v>
      </c>
    </row>
    <row r="550" spans="1:7">
      <c r="A550" s="45">
        <v>36706</v>
      </c>
      <c r="B550" s="45">
        <v>36706</v>
      </c>
      <c r="C550" s="46">
        <v>2000</v>
      </c>
      <c r="D550">
        <v>2000</v>
      </c>
      <c r="E550" s="47">
        <v>5.7699999999999994E-2</v>
      </c>
      <c r="F550" s="47" t="e">
        <v>#N/A</v>
      </c>
      <c r="G550" s="49" t="e">
        <f t="shared" si="8"/>
        <v>#N/A</v>
      </c>
    </row>
    <row r="551" spans="1:7">
      <c r="A551" s="45">
        <v>36713</v>
      </c>
      <c r="B551" s="45">
        <v>36713</v>
      </c>
      <c r="C551" s="46">
        <v>2000</v>
      </c>
      <c r="D551">
        <v>2001</v>
      </c>
      <c r="E551" s="47">
        <v>5.7099999999999998E-2</v>
      </c>
      <c r="F551" s="47" t="e">
        <v>#N/A</v>
      </c>
      <c r="G551" s="49" t="e">
        <f t="shared" si="8"/>
        <v>#N/A</v>
      </c>
    </row>
    <row r="552" spans="1:7">
      <c r="A552" s="45">
        <v>36720</v>
      </c>
      <c r="B552" s="45">
        <v>36720</v>
      </c>
      <c r="C552" s="46">
        <v>2000</v>
      </c>
      <c r="D552">
        <v>2001</v>
      </c>
      <c r="E552" s="47">
        <v>5.6100000000000004E-2</v>
      </c>
      <c r="F552" s="47" t="e">
        <v>#N/A</v>
      </c>
      <c r="G552" s="49" t="e">
        <f t="shared" si="8"/>
        <v>#N/A</v>
      </c>
    </row>
    <row r="553" spans="1:7">
      <c r="A553" s="45">
        <v>36727</v>
      </c>
      <c r="B553" s="45">
        <v>36727</v>
      </c>
      <c r="C553" s="46">
        <v>2000</v>
      </c>
      <c r="D553">
        <v>2001</v>
      </c>
      <c r="E553" s="47">
        <v>5.5999999999999994E-2</v>
      </c>
      <c r="F553" s="47" t="e">
        <v>#N/A</v>
      </c>
      <c r="G553" s="49" t="e">
        <f t="shared" si="8"/>
        <v>#N/A</v>
      </c>
    </row>
    <row r="554" spans="1:7">
      <c r="A554" s="45">
        <v>36734</v>
      </c>
      <c r="B554" s="45">
        <v>36734</v>
      </c>
      <c r="C554" s="46">
        <v>2000</v>
      </c>
      <c r="D554">
        <v>2001</v>
      </c>
      <c r="E554" s="47">
        <v>5.5800000000000002E-2</v>
      </c>
      <c r="F554" s="47" t="e">
        <v>#N/A</v>
      </c>
      <c r="G554" s="49" t="e">
        <f t="shared" si="8"/>
        <v>#N/A</v>
      </c>
    </row>
    <row r="555" spans="1:7">
      <c r="A555" s="45">
        <v>36741</v>
      </c>
      <c r="B555" s="45">
        <v>36741</v>
      </c>
      <c r="C555" s="46">
        <v>2000</v>
      </c>
      <c r="D555">
        <v>2001</v>
      </c>
      <c r="E555" s="47">
        <v>5.5500000000000001E-2</v>
      </c>
      <c r="F555" s="47" t="e">
        <v>#N/A</v>
      </c>
      <c r="G555" s="49" t="e">
        <f t="shared" si="8"/>
        <v>#N/A</v>
      </c>
    </row>
    <row r="556" spans="1:7">
      <c r="A556" s="45">
        <v>36748</v>
      </c>
      <c r="B556" s="45">
        <v>36748</v>
      </c>
      <c r="C556" s="46">
        <v>2000</v>
      </c>
      <c r="D556">
        <v>2001</v>
      </c>
      <c r="E556" s="47">
        <v>5.5099999999999996E-2</v>
      </c>
      <c r="F556" s="47" t="e">
        <v>#N/A</v>
      </c>
      <c r="G556" s="49" t="e">
        <f t="shared" si="8"/>
        <v>#N/A</v>
      </c>
    </row>
    <row r="557" spans="1:7">
      <c r="A557" s="45">
        <v>36755</v>
      </c>
      <c r="B557" s="45">
        <v>36755</v>
      </c>
      <c r="C557" s="46">
        <v>2000</v>
      </c>
      <c r="D557">
        <v>2001</v>
      </c>
      <c r="E557" s="47">
        <v>5.5099999999999996E-2</v>
      </c>
      <c r="F557" s="47" t="e">
        <v>#N/A</v>
      </c>
      <c r="G557" s="49" t="e">
        <f t="shared" si="8"/>
        <v>#N/A</v>
      </c>
    </row>
    <row r="558" spans="1:7">
      <c r="A558" s="45">
        <v>36762</v>
      </c>
      <c r="B558" s="45">
        <v>36762</v>
      </c>
      <c r="C558" s="46">
        <v>2000</v>
      </c>
      <c r="D558">
        <v>2001</v>
      </c>
      <c r="E558" s="47">
        <v>5.4900000000000004E-2</v>
      </c>
      <c r="F558" s="47" t="e">
        <v>#N/A</v>
      </c>
      <c r="G558" s="49" t="e">
        <f t="shared" si="8"/>
        <v>#N/A</v>
      </c>
    </row>
    <row r="559" spans="1:7">
      <c r="A559" s="45">
        <v>36769</v>
      </c>
      <c r="B559" s="45">
        <v>36769</v>
      </c>
      <c r="C559" s="46">
        <v>2000</v>
      </c>
      <c r="D559">
        <v>2001</v>
      </c>
      <c r="E559" s="47">
        <v>5.4900000000000004E-2</v>
      </c>
      <c r="F559" s="47" t="e">
        <v>#N/A</v>
      </c>
      <c r="G559" s="49" t="e">
        <f t="shared" si="8"/>
        <v>#N/A</v>
      </c>
    </row>
    <row r="560" spans="1:7">
      <c r="A560" s="45">
        <v>36776</v>
      </c>
      <c r="B560" s="45">
        <v>36776</v>
      </c>
      <c r="C560" s="46">
        <v>2000</v>
      </c>
      <c r="D560">
        <v>2001</v>
      </c>
      <c r="E560" s="47">
        <v>5.4900000000000004E-2</v>
      </c>
      <c r="F560" s="47" t="e">
        <v>#N/A</v>
      </c>
      <c r="G560" s="49" t="e">
        <f t="shared" si="8"/>
        <v>#N/A</v>
      </c>
    </row>
    <row r="561" spans="1:7">
      <c r="A561" s="45">
        <v>36783</v>
      </c>
      <c r="B561" s="45">
        <v>36783</v>
      </c>
      <c r="C561" s="46">
        <v>2000</v>
      </c>
      <c r="D561">
        <v>2001</v>
      </c>
      <c r="E561" s="47">
        <v>5.5099999999999996E-2</v>
      </c>
      <c r="F561" s="47" t="e">
        <v>#N/A</v>
      </c>
      <c r="G561" s="49" t="e">
        <f t="shared" si="8"/>
        <v>#N/A</v>
      </c>
    </row>
    <row r="562" spans="1:7">
      <c r="A562" s="45">
        <v>36790</v>
      </c>
      <c r="B562" s="45">
        <v>36790</v>
      </c>
      <c r="C562" s="46">
        <v>2000</v>
      </c>
      <c r="D562">
        <v>2001</v>
      </c>
      <c r="E562" s="47">
        <v>5.5899999999999998E-2</v>
      </c>
      <c r="F562" s="47">
        <v>5.5167609999999999E-2</v>
      </c>
      <c r="G562" s="49">
        <f t="shared" si="8"/>
        <v>7.3238999999999943E-4</v>
      </c>
    </row>
    <row r="563" spans="1:7">
      <c r="A563" s="45">
        <v>36797</v>
      </c>
      <c r="B563" s="45">
        <v>36797</v>
      </c>
      <c r="C563" s="46">
        <v>2000</v>
      </c>
      <c r="D563">
        <v>2001</v>
      </c>
      <c r="E563" s="47">
        <v>5.6299999999999996E-2</v>
      </c>
      <c r="F563" s="47" t="e">
        <v>#N/A</v>
      </c>
      <c r="G563" s="49" t="e">
        <f t="shared" si="8"/>
        <v>#N/A</v>
      </c>
    </row>
    <row r="564" spans="1:7">
      <c r="A564" s="45">
        <v>36804</v>
      </c>
      <c r="B564" s="45">
        <v>36804</v>
      </c>
      <c r="C564" s="46">
        <v>2000</v>
      </c>
      <c r="D564">
        <v>2001</v>
      </c>
      <c r="E564" s="47">
        <v>5.6399999999999999E-2</v>
      </c>
      <c r="F564" s="47" t="e">
        <v>#N/A</v>
      </c>
      <c r="G564" s="49" t="e">
        <f t="shared" si="8"/>
        <v>#N/A</v>
      </c>
    </row>
    <row r="565" spans="1:7">
      <c r="A565" s="45">
        <v>36811</v>
      </c>
      <c r="B565" s="45">
        <v>36811</v>
      </c>
      <c r="C565" s="46">
        <v>2000</v>
      </c>
      <c r="D565">
        <v>2001</v>
      </c>
      <c r="E565" s="47">
        <v>5.62E-2</v>
      </c>
      <c r="F565" s="47" t="e">
        <v>#N/A</v>
      </c>
      <c r="G565" s="49" t="e">
        <f t="shared" si="8"/>
        <v>#N/A</v>
      </c>
    </row>
    <row r="566" spans="1:7">
      <c r="A566" s="45">
        <v>36818</v>
      </c>
      <c r="B566" s="45">
        <v>36818</v>
      </c>
      <c r="C566" s="46">
        <v>2000</v>
      </c>
      <c r="D566">
        <v>2001</v>
      </c>
      <c r="E566" s="47">
        <v>5.5599999999999997E-2</v>
      </c>
      <c r="F566" s="47" t="e">
        <v>#N/A</v>
      </c>
      <c r="G566" s="49" t="e">
        <f t="shared" si="8"/>
        <v>#N/A</v>
      </c>
    </row>
    <row r="567" spans="1:7">
      <c r="A567" s="45">
        <v>36825</v>
      </c>
      <c r="B567" s="45">
        <v>36825</v>
      </c>
      <c r="C567" s="46">
        <v>2000</v>
      </c>
      <c r="D567">
        <v>2001</v>
      </c>
      <c r="E567" s="47">
        <v>5.5300000000000002E-2</v>
      </c>
      <c r="F567" s="47" t="e">
        <v>#N/A</v>
      </c>
      <c r="G567" s="49" t="e">
        <f t="shared" si="8"/>
        <v>#N/A</v>
      </c>
    </row>
    <row r="568" spans="1:7">
      <c r="A568" s="45">
        <v>36832</v>
      </c>
      <c r="B568" s="45">
        <v>36832</v>
      </c>
      <c r="C568" s="46">
        <v>2000</v>
      </c>
      <c r="D568">
        <v>2001</v>
      </c>
      <c r="E568" s="47">
        <v>5.5399999999999998E-2</v>
      </c>
      <c r="F568" s="47" t="e">
        <v>#N/A</v>
      </c>
      <c r="G568" s="49" t="e">
        <f t="shared" si="8"/>
        <v>#N/A</v>
      </c>
    </row>
    <row r="569" spans="1:7">
      <c r="A569" s="45">
        <v>36839</v>
      </c>
      <c r="B569" s="45">
        <v>36839</v>
      </c>
      <c r="C569" s="46">
        <v>2000</v>
      </c>
      <c r="D569">
        <v>2001</v>
      </c>
      <c r="E569" s="47">
        <v>5.5999999999999994E-2</v>
      </c>
      <c r="F569" s="47" t="e">
        <v>#N/A</v>
      </c>
      <c r="G569" s="49" t="e">
        <f t="shared" si="8"/>
        <v>#N/A</v>
      </c>
    </row>
    <row r="570" spans="1:7">
      <c r="A570" s="45">
        <v>36846</v>
      </c>
      <c r="B570" s="45">
        <v>36846</v>
      </c>
      <c r="C570" s="46">
        <v>2000</v>
      </c>
      <c r="D570">
        <v>2001</v>
      </c>
      <c r="E570" s="47">
        <v>5.57E-2</v>
      </c>
      <c r="F570" s="47" t="e">
        <v>#N/A</v>
      </c>
      <c r="G570" s="49" t="e">
        <f t="shared" si="8"/>
        <v>#N/A</v>
      </c>
    </row>
    <row r="571" spans="1:7">
      <c r="A571" s="45">
        <v>36853</v>
      </c>
      <c r="B571" s="45">
        <v>36853</v>
      </c>
      <c r="C571" s="46">
        <v>2000</v>
      </c>
      <c r="D571">
        <v>2001</v>
      </c>
      <c r="E571" s="47">
        <v>5.5500000000000001E-2</v>
      </c>
      <c r="F571" s="47" t="e">
        <v>#N/A</v>
      </c>
      <c r="G571" s="49" t="e">
        <f t="shared" si="8"/>
        <v>#N/A</v>
      </c>
    </row>
    <row r="572" spans="1:7">
      <c r="A572" s="45">
        <v>36860</v>
      </c>
      <c r="B572" s="45">
        <v>36860</v>
      </c>
      <c r="C572" s="46">
        <v>2000</v>
      </c>
      <c r="D572">
        <v>2001</v>
      </c>
      <c r="E572" s="47">
        <v>5.4600000000000003E-2</v>
      </c>
      <c r="F572" s="47" t="e">
        <v>#N/A</v>
      </c>
      <c r="G572" s="49" t="e">
        <f t="shared" si="8"/>
        <v>#N/A</v>
      </c>
    </row>
    <row r="573" spans="1:7">
      <c r="A573" s="45">
        <v>36867</v>
      </c>
      <c r="B573" s="45">
        <v>36867</v>
      </c>
      <c r="C573" s="46">
        <v>2000</v>
      </c>
      <c r="D573">
        <v>2001</v>
      </c>
      <c r="E573" s="47">
        <v>5.3399999999999996E-2</v>
      </c>
      <c r="F573" s="47" t="e">
        <v>#N/A</v>
      </c>
      <c r="G573" s="49" t="e">
        <f t="shared" si="8"/>
        <v>#N/A</v>
      </c>
    </row>
    <row r="574" spans="1:7">
      <c r="A574" s="45">
        <v>36874</v>
      </c>
      <c r="B574" s="45">
        <v>36874</v>
      </c>
      <c r="C574" s="46">
        <v>2000</v>
      </c>
      <c r="D574">
        <v>2001</v>
      </c>
      <c r="E574" s="47">
        <v>5.2499999999999998E-2</v>
      </c>
      <c r="F574" s="47" t="e">
        <v>#N/A</v>
      </c>
      <c r="G574" s="49" t="e">
        <f t="shared" si="8"/>
        <v>#N/A</v>
      </c>
    </row>
    <row r="575" spans="1:7">
      <c r="A575" s="45">
        <v>36881</v>
      </c>
      <c r="B575" s="45">
        <v>36881</v>
      </c>
      <c r="C575" s="46">
        <v>2000</v>
      </c>
      <c r="D575">
        <v>2001</v>
      </c>
      <c r="E575" s="47">
        <v>5.16E-2</v>
      </c>
      <c r="F575" s="47" t="e">
        <v>#N/A</v>
      </c>
      <c r="G575" s="49" t="e">
        <f t="shared" si="8"/>
        <v>#N/A</v>
      </c>
    </row>
    <row r="576" spans="1:7">
      <c r="A576" s="45">
        <v>36888</v>
      </c>
      <c r="B576" s="45">
        <v>36888</v>
      </c>
      <c r="C576" s="46">
        <v>2000</v>
      </c>
      <c r="D576">
        <v>2001</v>
      </c>
      <c r="E576" s="47">
        <v>5.1399999999999994E-2</v>
      </c>
      <c r="F576" s="47" t="e">
        <v>#N/A</v>
      </c>
      <c r="G576" s="49" t="e">
        <f t="shared" si="8"/>
        <v>#N/A</v>
      </c>
    </row>
    <row r="577" spans="1:7">
      <c r="A577" s="45">
        <v>36895</v>
      </c>
      <c r="B577" s="45">
        <v>36895</v>
      </c>
      <c r="C577" s="46">
        <v>2001</v>
      </c>
      <c r="D577">
        <v>2001</v>
      </c>
      <c r="E577" s="47">
        <v>5.0900000000000001E-2</v>
      </c>
      <c r="F577" s="47" t="e">
        <v>#N/A</v>
      </c>
      <c r="G577" s="49" t="e">
        <f t="shared" si="8"/>
        <v>#N/A</v>
      </c>
    </row>
    <row r="578" spans="1:7">
      <c r="A578" s="45">
        <v>36902</v>
      </c>
      <c r="B578" s="45">
        <v>36902</v>
      </c>
      <c r="C578" s="46">
        <v>2001</v>
      </c>
      <c r="D578">
        <v>2001</v>
      </c>
      <c r="E578" s="47">
        <v>0.05</v>
      </c>
      <c r="F578" s="47" t="e">
        <v>#N/A</v>
      </c>
      <c r="G578" s="49" t="e">
        <f t="shared" si="8"/>
        <v>#N/A</v>
      </c>
    </row>
    <row r="579" spans="1:7">
      <c r="A579" s="45">
        <v>36909</v>
      </c>
      <c r="B579" s="45">
        <v>36909</v>
      </c>
      <c r="C579" s="46">
        <v>2001</v>
      </c>
      <c r="D579">
        <v>2001</v>
      </c>
      <c r="E579" s="47">
        <v>5.0999999999999997E-2</v>
      </c>
      <c r="F579" s="47" t="e">
        <v>#N/A</v>
      </c>
      <c r="G579" s="49" t="e">
        <f t="shared" si="8"/>
        <v>#N/A</v>
      </c>
    </row>
    <row r="580" spans="1:7">
      <c r="A580" s="45">
        <v>36916</v>
      </c>
      <c r="B580" s="45">
        <v>36916</v>
      </c>
      <c r="C580" s="46">
        <v>2001</v>
      </c>
      <c r="D580">
        <v>2001</v>
      </c>
      <c r="E580" s="47">
        <v>5.2000000000000005E-2</v>
      </c>
      <c r="F580" s="47">
        <v>5.0260534999999995E-2</v>
      </c>
      <c r="G580" s="49">
        <f t="shared" si="8"/>
        <v>1.7394650000000095E-3</v>
      </c>
    </row>
    <row r="581" spans="1:7">
      <c r="A581" s="45">
        <v>36923</v>
      </c>
      <c r="B581" s="45">
        <v>36923</v>
      </c>
      <c r="C581" s="46">
        <v>2001</v>
      </c>
      <c r="D581">
        <v>2001</v>
      </c>
      <c r="E581" s="47">
        <v>5.1500000000000004E-2</v>
      </c>
      <c r="F581" s="47" t="e">
        <v>#N/A</v>
      </c>
      <c r="G581" s="49" t="e">
        <f t="shared" ref="G581:G644" si="9">E581-F581</f>
        <v>#N/A</v>
      </c>
    </row>
    <row r="582" spans="1:7">
      <c r="A582" s="45">
        <v>36930</v>
      </c>
      <c r="B582" s="45">
        <v>36930</v>
      </c>
      <c r="C582" s="46">
        <v>2001</v>
      </c>
      <c r="D582">
        <v>2001</v>
      </c>
      <c r="E582" s="47">
        <v>5.1500000000000004E-2</v>
      </c>
      <c r="F582" s="47" t="e">
        <v>#N/A</v>
      </c>
      <c r="G582" s="49" t="e">
        <f t="shared" si="9"/>
        <v>#N/A</v>
      </c>
    </row>
    <row r="583" spans="1:7">
      <c r="A583" s="45">
        <v>36937</v>
      </c>
      <c r="B583" s="45">
        <v>36937</v>
      </c>
      <c r="C583" s="46">
        <v>2001</v>
      </c>
      <c r="D583">
        <v>2001</v>
      </c>
      <c r="E583" s="47">
        <v>5.2000000000000005E-2</v>
      </c>
      <c r="F583" s="47" t="e">
        <v>#N/A</v>
      </c>
      <c r="G583" s="49" t="e">
        <f t="shared" si="9"/>
        <v>#N/A</v>
      </c>
    </row>
    <row r="584" spans="1:7">
      <c r="A584" s="45">
        <v>36944</v>
      </c>
      <c r="B584" s="45">
        <v>36944</v>
      </c>
      <c r="C584" s="46">
        <v>2001</v>
      </c>
      <c r="D584">
        <v>2001</v>
      </c>
      <c r="E584" s="47">
        <v>5.21E-2</v>
      </c>
      <c r="F584" s="47" t="e">
        <v>#N/A</v>
      </c>
      <c r="G584" s="49" t="e">
        <f t="shared" si="9"/>
        <v>#N/A</v>
      </c>
    </row>
    <row r="585" spans="1:7">
      <c r="A585" s="45">
        <v>36951</v>
      </c>
      <c r="B585" s="45">
        <v>36951</v>
      </c>
      <c r="C585" s="46">
        <v>2001</v>
      </c>
      <c r="D585">
        <v>2001</v>
      </c>
      <c r="E585" s="47">
        <v>5.1799999999999999E-2</v>
      </c>
      <c r="F585" s="47" t="e">
        <v>#N/A</v>
      </c>
      <c r="G585" s="49" t="e">
        <f t="shared" si="9"/>
        <v>#N/A</v>
      </c>
    </row>
    <row r="586" spans="1:7">
      <c r="A586" s="45">
        <v>36958</v>
      </c>
      <c r="B586" s="45">
        <v>36958</v>
      </c>
      <c r="C586" s="46">
        <v>2001</v>
      </c>
      <c r="D586">
        <v>2001</v>
      </c>
      <c r="E586" s="47">
        <v>5.16E-2</v>
      </c>
      <c r="F586" s="47" t="e">
        <v>#N/A</v>
      </c>
      <c r="G586" s="49" t="e">
        <f t="shared" si="9"/>
        <v>#N/A</v>
      </c>
    </row>
    <row r="587" spans="1:7">
      <c r="A587" s="45">
        <v>36965</v>
      </c>
      <c r="B587" s="45">
        <v>36965</v>
      </c>
      <c r="C587" s="46">
        <v>2001</v>
      </c>
      <c r="D587">
        <v>2001</v>
      </c>
      <c r="E587" s="47">
        <v>5.1100000000000007E-2</v>
      </c>
      <c r="F587" s="47" t="e">
        <v>#N/A</v>
      </c>
      <c r="G587" s="49" t="e">
        <f t="shared" si="9"/>
        <v>#N/A</v>
      </c>
    </row>
    <row r="588" spans="1:7">
      <c r="A588" s="45">
        <v>36972</v>
      </c>
      <c r="B588" s="45">
        <v>36972</v>
      </c>
      <c r="C588" s="46">
        <v>2001</v>
      </c>
      <c r="D588">
        <v>2001</v>
      </c>
      <c r="E588" s="47">
        <v>5.0700000000000002E-2</v>
      </c>
      <c r="F588" s="47" t="e">
        <v>#N/A</v>
      </c>
      <c r="G588" s="49" t="e">
        <f t="shared" si="9"/>
        <v>#N/A</v>
      </c>
    </row>
    <row r="589" spans="1:7">
      <c r="A589" s="45">
        <v>36979</v>
      </c>
      <c r="B589" s="45">
        <v>36979</v>
      </c>
      <c r="C589" s="46">
        <v>2001</v>
      </c>
      <c r="D589">
        <v>2001</v>
      </c>
      <c r="E589" s="47">
        <v>5.1399999999999994E-2</v>
      </c>
      <c r="F589" s="47" t="e">
        <v>#N/A</v>
      </c>
      <c r="G589" s="49" t="e">
        <f t="shared" si="9"/>
        <v>#N/A</v>
      </c>
    </row>
    <row r="590" spans="1:7">
      <c r="A590" s="45">
        <v>36986</v>
      </c>
      <c r="B590" s="45">
        <v>36986</v>
      </c>
      <c r="C590" s="46">
        <v>2001</v>
      </c>
      <c r="D590">
        <v>2001</v>
      </c>
      <c r="E590" s="47">
        <v>5.1799999999999999E-2</v>
      </c>
      <c r="F590" s="47" t="e">
        <v>#N/A</v>
      </c>
      <c r="G590" s="49" t="e">
        <f t="shared" si="9"/>
        <v>#N/A</v>
      </c>
    </row>
    <row r="591" spans="1:7">
      <c r="A591" s="45">
        <v>36993</v>
      </c>
      <c r="B591" s="45">
        <v>36993</v>
      </c>
      <c r="C591" s="46">
        <v>2001</v>
      </c>
      <c r="D591">
        <v>2001</v>
      </c>
      <c r="E591" s="47">
        <v>5.2400000000000002E-2</v>
      </c>
      <c r="F591" s="47" t="e">
        <v>#N/A</v>
      </c>
      <c r="G591" s="49" t="e">
        <f t="shared" si="9"/>
        <v>#N/A</v>
      </c>
    </row>
    <row r="592" spans="1:7">
      <c r="A592" s="45">
        <v>37000</v>
      </c>
      <c r="B592" s="45">
        <v>37000</v>
      </c>
      <c r="C592" s="46">
        <v>2001</v>
      </c>
      <c r="D592">
        <v>2001</v>
      </c>
      <c r="E592" s="47">
        <v>5.33E-2</v>
      </c>
      <c r="F592" s="47" t="e">
        <v>#N/A</v>
      </c>
      <c r="G592" s="49" t="e">
        <f t="shared" si="9"/>
        <v>#N/A</v>
      </c>
    </row>
    <row r="593" spans="1:7">
      <c r="A593" s="45">
        <v>37007</v>
      </c>
      <c r="B593" s="45">
        <v>37007</v>
      </c>
      <c r="C593" s="46">
        <v>2001</v>
      </c>
      <c r="D593">
        <v>2001</v>
      </c>
      <c r="E593" s="47">
        <v>5.3399999999999996E-2</v>
      </c>
      <c r="F593" s="47" t="e">
        <v>#N/A</v>
      </c>
      <c r="G593" s="49" t="e">
        <f t="shared" si="9"/>
        <v>#N/A</v>
      </c>
    </row>
    <row r="594" spans="1:7">
      <c r="A594" s="45">
        <v>37014</v>
      </c>
      <c r="B594" s="45">
        <v>37014</v>
      </c>
      <c r="C594" s="46">
        <v>2001</v>
      </c>
      <c r="D594">
        <v>2001</v>
      </c>
      <c r="E594" s="47">
        <v>5.3200000000000004E-2</v>
      </c>
      <c r="F594" s="47" t="e">
        <v>#N/A</v>
      </c>
      <c r="G594" s="49" t="e">
        <f t="shared" si="9"/>
        <v>#N/A</v>
      </c>
    </row>
    <row r="595" spans="1:7">
      <c r="A595" s="45">
        <v>37021</v>
      </c>
      <c r="B595" s="45">
        <v>37021</v>
      </c>
      <c r="C595" s="46">
        <v>2001</v>
      </c>
      <c r="D595">
        <v>2001</v>
      </c>
      <c r="E595" s="47">
        <v>5.2499999999999998E-2</v>
      </c>
      <c r="F595" s="47" t="e">
        <v>#N/A</v>
      </c>
      <c r="G595" s="49" t="e">
        <f t="shared" si="9"/>
        <v>#N/A</v>
      </c>
    </row>
    <row r="596" spans="1:7">
      <c r="A596" s="45">
        <v>37028</v>
      </c>
      <c r="B596" s="45">
        <v>37028</v>
      </c>
      <c r="C596" s="46">
        <v>2001</v>
      </c>
      <c r="D596">
        <v>2001</v>
      </c>
      <c r="E596" s="47">
        <v>5.3099999999999994E-2</v>
      </c>
      <c r="F596" s="47" t="e">
        <v>#N/A</v>
      </c>
      <c r="G596" s="49" t="e">
        <f t="shared" si="9"/>
        <v>#N/A</v>
      </c>
    </row>
    <row r="597" spans="1:7">
      <c r="A597" s="45">
        <v>37035</v>
      </c>
      <c r="B597" s="45">
        <v>37035</v>
      </c>
      <c r="C597" s="46">
        <v>2001</v>
      </c>
      <c r="D597">
        <v>2001</v>
      </c>
      <c r="E597" s="47">
        <v>5.2999999999999999E-2</v>
      </c>
      <c r="F597" s="47" t="e">
        <v>#N/A</v>
      </c>
      <c r="G597" s="49" t="e">
        <f t="shared" si="9"/>
        <v>#N/A</v>
      </c>
    </row>
    <row r="598" spans="1:7">
      <c r="A598" s="45">
        <v>37042</v>
      </c>
      <c r="B598" s="45">
        <v>37042</v>
      </c>
      <c r="C598" s="46">
        <v>2001</v>
      </c>
      <c r="D598">
        <v>2001</v>
      </c>
      <c r="E598" s="47">
        <v>5.28E-2</v>
      </c>
      <c r="F598" s="47" t="e">
        <v>#N/A</v>
      </c>
      <c r="G598" s="49" t="e">
        <f t="shared" si="9"/>
        <v>#N/A</v>
      </c>
    </row>
    <row r="599" spans="1:7">
      <c r="A599" s="45">
        <v>37049</v>
      </c>
      <c r="B599" s="45">
        <v>37049</v>
      </c>
      <c r="C599" s="46">
        <v>2001</v>
      </c>
      <c r="D599">
        <v>2001</v>
      </c>
      <c r="E599" s="47">
        <v>5.21E-2</v>
      </c>
      <c r="F599" s="47" t="e">
        <v>#N/A</v>
      </c>
      <c r="G599" s="49" t="e">
        <f t="shared" si="9"/>
        <v>#N/A</v>
      </c>
    </row>
    <row r="600" spans="1:7">
      <c r="A600" s="45">
        <v>37056</v>
      </c>
      <c r="B600" s="45">
        <v>37056</v>
      </c>
      <c r="C600" s="46">
        <v>2001</v>
      </c>
      <c r="D600">
        <v>2001</v>
      </c>
      <c r="E600" s="47">
        <v>5.1900000000000002E-2</v>
      </c>
      <c r="F600" s="47" t="e">
        <v>#N/A</v>
      </c>
      <c r="G600" s="49" t="e">
        <f t="shared" si="9"/>
        <v>#N/A</v>
      </c>
    </row>
    <row r="601" spans="1:7">
      <c r="A601" s="45">
        <v>37063</v>
      </c>
      <c r="B601" s="45">
        <v>37063</v>
      </c>
      <c r="C601" s="46">
        <v>2001</v>
      </c>
      <c r="D601">
        <v>2001</v>
      </c>
      <c r="E601" s="47">
        <v>5.2000000000000005E-2</v>
      </c>
      <c r="F601" s="47" t="e">
        <v>#N/A</v>
      </c>
      <c r="G601" s="49" t="e">
        <f t="shared" si="9"/>
        <v>#N/A</v>
      </c>
    </row>
    <row r="602" spans="1:7">
      <c r="A602" s="45">
        <v>37070</v>
      </c>
      <c r="B602" s="45">
        <v>37070</v>
      </c>
      <c r="C602" s="46">
        <v>2001</v>
      </c>
      <c r="D602">
        <v>2001</v>
      </c>
      <c r="E602" s="47">
        <v>5.21E-2</v>
      </c>
      <c r="F602" s="47" t="e">
        <v>#N/A</v>
      </c>
      <c r="G602" s="49" t="e">
        <f t="shared" si="9"/>
        <v>#N/A</v>
      </c>
    </row>
    <row r="603" spans="1:7">
      <c r="A603" s="45">
        <v>37077</v>
      </c>
      <c r="B603" s="45">
        <v>37077</v>
      </c>
      <c r="C603" s="46">
        <v>2001</v>
      </c>
      <c r="D603">
        <v>2002</v>
      </c>
      <c r="E603" s="47">
        <v>5.2600000000000001E-2</v>
      </c>
      <c r="F603" s="47" t="e">
        <v>#N/A</v>
      </c>
      <c r="G603" s="49" t="e">
        <f t="shared" si="9"/>
        <v>#N/A</v>
      </c>
    </row>
    <row r="604" spans="1:7">
      <c r="A604" s="45">
        <v>37084</v>
      </c>
      <c r="B604" s="45">
        <v>37084</v>
      </c>
      <c r="C604" s="46">
        <v>2001</v>
      </c>
      <c r="D604">
        <v>2002</v>
      </c>
      <c r="E604" s="47">
        <v>5.2199999999999996E-2</v>
      </c>
      <c r="F604" s="47" t="e">
        <v>#N/A</v>
      </c>
      <c r="G604" s="49" t="e">
        <f t="shared" si="9"/>
        <v>#N/A</v>
      </c>
    </row>
    <row r="605" spans="1:7">
      <c r="A605" s="45">
        <v>37091</v>
      </c>
      <c r="B605" s="45">
        <v>37091</v>
      </c>
      <c r="C605" s="46">
        <v>2001</v>
      </c>
      <c r="D605">
        <v>2002</v>
      </c>
      <c r="E605" s="47">
        <v>5.1699999999999996E-2</v>
      </c>
      <c r="F605" s="47" t="e">
        <v>#N/A</v>
      </c>
      <c r="G605" s="49" t="e">
        <f t="shared" si="9"/>
        <v>#N/A</v>
      </c>
    </row>
    <row r="606" spans="1:7">
      <c r="A606" s="45">
        <v>37098</v>
      </c>
      <c r="B606" s="45">
        <v>37098</v>
      </c>
      <c r="C606" s="46">
        <v>2001</v>
      </c>
      <c r="D606">
        <v>2002</v>
      </c>
      <c r="E606" s="47">
        <v>5.1399999999999994E-2</v>
      </c>
      <c r="F606" s="47" t="e">
        <v>#N/A</v>
      </c>
      <c r="G606" s="49" t="e">
        <f t="shared" si="9"/>
        <v>#N/A</v>
      </c>
    </row>
    <row r="607" spans="1:7">
      <c r="A607" s="45">
        <v>37105</v>
      </c>
      <c r="B607" s="45">
        <v>37105</v>
      </c>
      <c r="C607" s="46">
        <v>2001</v>
      </c>
      <c r="D607">
        <v>2002</v>
      </c>
      <c r="E607" s="47">
        <v>5.0999999999999997E-2</v>
      </c>
      <c r="F607" s="47" t="e">
        <v>#N/A</v>
      </c>
      <c r="G607" s="49" t="e">
        <f t="shared" si="9"/>
        <v>#N/A</v>
      </c>
    </row>
    <row r="608" spans="1:7">
      <c r="A608" s="45">
        <v>37112</v>
      </c>
      <c r="B608" s="45">
        <v>37112</v>
      </c>
      <c r="C608" s="46">
        <v>2001</v>
      </c>
      <c r="D608">
        <v>2002</v>
      </c>
      <c r="E608" s="47">
        <v>5.0799999999999998E-2</v>
      </c>
      <c r="F608" s="47" t="e">
        <v>#N/A</v>
      </c>
      <c r="G608" s="49" t="e">
        <f t="shared" si="9"/>
        <v>#N/A</v>
      </c>
    </row>
    <row r="609" spans="1:7">
      <c r="A609" s="45">
        <v>37119</v>
      </c>
      <c r="B609" s="45">
        <v>37119</v>
      </c>
      <c r="C609" s="46">
        <v>2001</v>
      </c>
      <c r="D609">
        <v>2002</v>
      </c>
      <c r="E609" s="47">
        <v>5.0199999999999995E-2</v>
      </c>
      <c r="F609" s="47" t="e">
        <v>#N/A</v>
      </c>
      <c r="G609" s="49" t="e">
        <f t="shared" si="9"/>
        <v>#N/A</v>
      </c>
    </row>
    <row r="610" spans="1:7">
      <c r="A610" s="45">
        <v>37126</v>
      </c>
      <c r="B610" s="45">
        <v>37126</v>
      </c>
      <c r="C610" s="46">
        <v>2001</v>
      </c>
      <c r="D610">
        <v>2002</v>
      </c>
      <c r="E610" s="47">
        <v>4.99E-2</v>
      </c>
      <c r="F610" s="47" t="e">
        <v>#N/A</v>
      </c>
      <c r="G610" s="49" t="e">
        <f t="shared" si="9"/>
        <v>#N/A</v>
      </c>
    </row>
    <row r="611" spans="1:7">
      <c r="A611" s="45">
        <v>37133</v>
      </c>
      <c r="B611" s="45">
        <v>37133</v>
      </c>
      <c r="C611" s="46">
        <v>2001</v>
      </c>
      <c r="D611">
        <v>2002</v>
      </c>
      <c r="E611" s="47">
        <v>4.9599999999999998E-2</v>
      </c>
      <c r="F611" s="47" t="e">
        <v>#N/A</v>
      </c>
      <c r="G611" s="49" t="e">
        <f t="shared" si="9"/>
        <v>#N/A</v>
      </c>
    </row>
    <row r="612" spans="1:7">
      <c r="A612" s="45">
        <v>37140</v>
      </c>
      <c r="B612" s="45">
        <v>37140</v>
      </c>
      <c r="C612" s="46">
        <v>2001</v>
      </c>
      <c r="D612">
        <v>2002</v>
      </c>
      <c r="E612" s="47">
        <v>5.0199999999999995E-2</v>
      </c>
      <c r="F612" s="47" t="e">
        <v>#N/A</v>
      </c>
      <c r="G612" s="49" t="e">
        <f t="shared" si="9"/>
        <v>#N/A</v>
      </c>
    </row>
    <row r="613" spans="1:7">
      <c r="A613" s="45">
        <v>37154</v>
      </c>
      <c r="B613" s="45">
        <v>37154</v>
      </c>
      <c r="C613" s="46">
        <v>2001</v>
      </c>
      <c r="D613">
        <v>2002</v>
      </c>
      <c r="E613" s="47">
        <v>5.1200000000000002E-2</v>
      </c>
      <c r="F613" s="47" t="e">
        <v>#N/A</v>
      </c>
      <c r="G613" s="49" t="e">
        <f t="shared" si="9"/>
        <v>#N/A</v>
      </c>
    </row>
    <row r="614" spans="1:7">
      <c r="A614" s="45">
        <v>37161</v>
      </c>
      <c r="B614" s="45">
        <v>37161</v>
      </c>
      <c r="C614" s="46">
        <v>2001</v>
      </c>
      <c r="D614">
        <v>2002</v>
      </c>
      <c r="E614" s="47">
        <v>5.1399999999999994E-2</v>
      </c>
      <c r="F614" s="47" t="e">
        <v>#N/A</v>
      </c>
      <c r="G614" s="49" t="e">
        <f t="shared" si="9"/>
        <v>#N/A</v>
      </c>
    </row>
    <row r="615" spans="1:7">
      <c r="A615" s="45">
        <v>37168</v>
      </c>
      <c r="B615" s="45">
        <v>37168</v>
      </c>
      <c r="C615" s="46">
        <v>2001</v>
      </c>
      <c r="D615">
        <v>2002</v>
      </c>
      <c r="E615" s="47">
        <v>5.0300000000000004E-2</v>
      </c>
      <c r="F615" s="47" t="e">
        <v>#N/A</v>
      </c>
      <c r="G615" s="49" t="e">
        <f t="shared" si="9"/>
        <v>#N/A</v>
      </c>
    </row>
    <row r="616" spans="1:7">
      <c r="A616" s="45">
        <v>37175</v>
      </c>
      <c r="B616" s="45">
        <v>37175</v>
      </c>
      <c r="C616" s="46">
        <v>2001</v>
      </c>
      <c r="D616">
        <v>2002</v>
      </c>
      <c r="E616" s="47">
        <v>5.0499999999999996E-2</v>
      </c>
      <c r="F616" s="47" t="e">
        <v>#N/A</v>
      </c>
      <c r="G616" s="49" t="e">
        <f t="shared" si="9"/>
        <v>#N/A</v>
      </c>
    </row>
    <row r="617" spans="1:7">
      <c r="A617" s="45">
        <v>37182</v>
      </c>
      <c r="B617" s="45">
        <v>37182</v>
      </c>
      <c r="C617" s="46">
        <v>2001</v>
      </c>
      <c r="D617">
        <v>2002</v>
      </c>
      <c r="E617" s="47">
        <v>5.0499999999999996E-2</v>
      </c>
      <c r="F617" s="47" t="e">
        <v>#N/A</v>
      </c>
      <c r="G617" s="49" t="e">
        <f t="shared" si="9"/>
        <v>#N/A</v>
      </c>
    </row>
    <row r="618" spans="1:7">
      <c r="A618" s="45">
        <v>37189</v>
      </c>
      <c r="B618" s="45">
        <v>37189</v>
      </c>
      <c r="C618" s="46">
        <v>2001</v>
      </c>
      <c r="D618">
        <v>2002</v>
      </c>
      <c r="E618" s="47">
        <v>5.0499999999999996E-2</v>
      </c>
      <c r="F618" s="47" t="e">
        <v>#N/A</v>
      </c>
      <c r="G618" s="49" t="e">
        <f t="shared" si="9"/>
        <v>#N/A</v>
      </c>
    </row>
    <row r="619" spans="1:7">
      <c r="A619" s="45">
        <v>37196</v>
      </c>
      <c r="B619" s="45">
        <v>37196</v>
      </c>
      <c r="C619" s="46">
        <v>2001</v>
      </c>
      <c r="D619">
        <v>2002</v>
      </c>
      <c r="E619" s="47">
        <v>4.9599999999999998E-2</v>
      </c>
      <c r="F619" s="47" t="e">
        <v>#N/A</v>
      </c>
      <c r="G619" s="49" t="e">
        <f t="shared" si="9"/>
        <v>#N/A</v>
      </c>
    </row>
    <row r="620" spans="1:7">
      <c r="A620" s="45">
        <v>37203</v>
      </c>
      <c r="B620" s="45">
        <v>37203</v>
      </c>
      <c r="C620" s="46">
        <v>2001</v>
      </c>
      <c r="D620">
        <v>2002</v>
      </c>
      <c r="E620" s="47">
        <v>4.9100000000000005E-2</v>
      </c>
      <c r="F620" s="47" t="e">
        <v>#N/A</v>
      </c>
      <c r="G620" s="49" t="e">
        <f t="shared" si="9"/>
        <v>#N/A</v>
      </c>
    </row>
    <row r="621" spans="1:7">
      <c r="A621" s="45">
        <v>37210</v>
      </c>
      <c r="B621" s="45">
        <v>37210</v>
      </c>
      <c r="C621" s="46">
        <v>2001</v>
      </c>
      <c r="D621">
        <v>2002</v>
      </c>
      <c r="E621" s="47">
        <v>5.0199999999999995E-2</v>
      </c>
      <c r="F621" s="47" t="e">
        <v>#N/A</v>
      </c>
      <c r="G621" s="49" t="e">
        <f t="shared" si="9"/>
        <v>#N/A</v>
      </c>
    </row>
    <row r="622" spans="1:7">
      <c r="A622" s="45">
        <v>37217</v>
      </c>
      <c r="B622" s="45">
        <v>37217</v>
      </c>
      <c r="C622" s="46">
        <v>2001</v>
      </c>
      <c r="D622">
        <v>2002</v>
      </c>
      <c r="E622" s="47">
        <v>5.1399999999999994E-2</v>
      </c>
      <c r="F622" s="47" t="e">
        <v>#N/A</v>
      </c>
      <c r="G622" s="49" t="e">
        <f t="shared" si="9"/>
        <v>#N/A</v>
      </c>
    </row>
    <row r="623" spans="1:7">
      <c r="A623" s="45">
        <v>37224</v>
      </c>
      <c r="B623" s="45">
        <v>37224</v>
      </c>
      <c r="C623" s="46">
        <v>2001</v>
      </c>
      <c r="D623">
        <v>2002</v>
      </c>
      <c r="E623" s="47">
        <v>5.1500000000000004E-2</v>
      </c>
      <c r="F623" s="47" t="e">
        <v>#N/A</v>
      </c>
      <c r="G623" s="49" t="e">
        <f t="shared" si="9"/>
        <v>#N/A</v>
      </c>
    </row>
    <row r="624" spans="1:7">
      <c r="A624" s="45">
        <v>37231</v>
      </c>
      <c r="B624" s="45">
        <v>37231</v>
      </c>
      <c r="C624" s="46">
        <v>2001</v>
      </c>
      <c r="D624">
        <v>2002</v>
      </c>
      <c r="E624" s="47">
        <v>5.21E-2</v>
      </c>
      <c r="F624" s="47" t="e">
        <v>#N/A</v>
      </c>
      <c r="G624" s="49" t="e">
        <f t="shared" si="9"/>
        <v>#N/A</v>
      </c>
    </row>
    <row r="625" spans="1:7">
      <c r="A625" s="45">
        <v>37238</v>
      </c>
      <c r="B625" s="45">
        <v>37238</v>
      </c>
      <c r="C625" s="46">
        <v>2001</v>
      </c>
      <c r="D625">
        <v>2002</v>
      </c>
      <c r="E625" s="47">
        <v>5.2600000000000001E-2</v>
      </c>
      <c r="F625" s="47" t="e">
        <v>#N/A</v>
      </c>
      <c r="G625" s="49" t="e">
        <f t="shared" si="9"/>
        <v>#N/A</v>
      </c>
    </row>
    <row r="626" spans="1:7">
      <c r="A626" s="45">
        <v>37245</v>
      </c>
      <c r="B626" s="45">
        <v>37245</v>
      </c>
      <c r="C626" s="46">
        <v>2001</v>
      </c>
      <c r="D626">
        <v>2002</v>
      </c>
      <c r="E626" s="47">
        <v>5.2600000000000001E-2</v>
      </c>
      <c r="F626" s="47" t="e">
        <v>#N/A</v>
      </c>
      <c r="G626" s="49" t="e">
        <f t="shared" si="9"/>
        <v>#N/A</v>
      </c>
    </row>
    <row r="627" spans="1:7">
      <c r="A627" s="45">
        <v>37252</v>
      </c>
      <c r="B627" s="45">
        <v>37252</v>
      </c>
      <c r="C627" s="46">
        <v>2001</v>
      </c>
      <c r="D627">
        <v>2002</v>
      </c>
      <c r="E627" s="47">
        <v>5.2600000000000001E-2</v>
      </c>
      <c r="F627" s="47" t="e">
        <v>#N/A</v>
      </c>
      <c r="G627" s="49" t="e">
        <f t="shared" si="9"/>
        <v>#N/A</v>
      </c>
    </row>
    <row r="628" spans="1:7">
      <c r="A628" s="45">
        <v>37259</v>
      </c>
      <c r="B628" s="45">
        <v>37259</v>
      </c>
      <c r="C628" s="46">
        <v>2002</v>
      </c>
      <c r="D628">
        <v>2002</v>
      </c>
      <c r="E628" s="47">
        <v>5.2600000000000001E-2</v>
      </c>
      <c r="F628" s="47" t="e">
        <v>#N/A</v>
      </c>
      <c r="G628" s="49" t="e">
        <f t="shared" si="9"/>
        <v>#N/A</v>
      </c>
    </row>
    <row r="629" spans="1:7">
      <c r="A629" s="45">
        <v>37266</v>
      </c>
      <c r="B629" s="45">
        <v>37266</v>
      </c>
      <c r="C629" s="46">
        <v>2002</v>
      </c>
      <c r="D629">
        <v>2002</v>
      </c>
      <c r="E629" s="47">
        <v>5.16E-2</v>
      </c>
      <c r="F629" s="47" t="e">
        <v>#N/A</v>
      </c>
      <c r="G629" s="49" t="e">
        <f t="shared" si="9"/>
        <v>#N/A</v>
      </c>
    </row>
    <row r="630" spans="1:7">
      <c r="A630" s="45">
        <v>37273</v>
      </c>
      <c r="B630" s="45">
        <v>37273</v>
      </c>
      <c r="C630" s="46">
        <v>2002</v>
      </c>
      <c r="D630">
        <v>2002</v>
      </c>
      <c r="E630" s="47">
        <v>5.0799999999999998E-2</v>
      </c>
      <c r="F630" s="47">
        <v>4.9281345000000004E-2</v>
      </c>
      <c r="G630" s="49">
        <f t="shared" si="9"/>
        <v>1.5186549999999938E-3</v>
      </c>
    </row>
    <row r="631" spans="1:7">
      <c r="A631" s="45">
        <v>37280</v>
      </c>
      <c r="B631" s="45">
        <v>37280</v>
      </c>
      <c r="C631" s="46">
        <v>2002</v>
      </c>
      <c r="D631">
        <v>2002</v>
      </c>
      <c r="E631" s="47">
        <v>5.1699999999999996E-2</v>
      </c>
      <c r="F631" s="47" t="e">
        <v>#N/A</v>
      </c>
      <c r="G631" s="49" t="e">
        <f t="shared" si="9"/>
        <v>#N/A</v>
      </c>
    </row>
    <row r="632" spans="1:7">
      <c r="A632" s="45">
        <v>37287</v>
      </c>
      <c r="B632" s="45">
        <v>37287</v>
      </c>
      <c r="C632" s="46">
        <v>2002</v>
      </c>
      <c r="D632">
        <v>2002</v>
      </c>
      <c r="E632" s="47">
        <v>5.1500000000000004E-2</v>
      </c>
      <c r="F632" s="47" t="e">
        <v>#N/A</v>
      </c>
      <c r="G632" s="49" t="e">
        <f t="shared" si="9"/>
        <v>#N/A</v>
      </c>
    </row>
    <row r="633" spans="1:7">
      <c r="A633" s="45">
        <v>37294</v>
      </c>
      <c r="B633" s="45">
        <v>37294</v>
      </c>
      <c r="C633" s="46">
        <v>2002</v>
      </c>
      <c r="D633">
        <v>2002</v>
      </c>
      <c r="E633" s="47">
        <v>5.1299999999999998E-2</v>
      </c>
      <c r="F633" s="47" t="e">
        <v>#N/A</v>
      </c>
      <c r="G633" s="49" t="e">
        <f t="shared" si="9"/>
        <v>#N/A</v>
      </c>
    </row>
    <row r="634" spans="1:7">
      <c r="A634" s="45">
        <v>37301</v>
      </c>
      <c r="B634" s="45">
        <v>37301</v>
      </c>
      <c r="C634" s="46">
        <v>2002</v>
      </c>
      <c r="D634">
        <v>2002</v>
      </c>
      <c r="E634" s="47">
        <v>5.1299999999999998E-2</v>
      </c>
      <c r="F634" s="47" t="e">
        <v>#N/A</v>
      </c>
      <c r="G634" s="49" t="e">
        <f t="shared" si="9"/>
        <v>#N/A</v>
      </c>
    </row>
    <row r="635" spans="1:7">
      <c r="A635" s="45">
        <v>37308</v>
      </c>
      <c r="B635" s="45">
        <v>37308</v>
      </c>
      <c r="C635" s="46">
        <v>2002</v>
      </c>
      <c r="D635">
        <v>2002</v>
      </c>
      <c r="E635" s="47">
        <v>5.0999999999999997E-2</v>
      </c>
      <c r="F635" s="47" t="e">
        <v>#N/A</v>
      </c>
      <c r="G635" s="49" t="e">
        <f t="shared" si="9"/>
        <v>#N/A</v>
      </c>
    </row>
    <row r="636" spans="1:7">
      <c r="A636" s="45">
        <v>37315</v>
      </c>
      <c r="B636" s="45">
        <v>37315</v>
      </c>
      <c r="C636" s="46">
        <v>2002</v>
      </c>
      <c r="D636">
        <v>2002</v>
      </c>
      <c r="E636" s="47">
        <v>5.0700000000000002E-2</v>
      </c>
      <c r="F636" s="47" t="e">
        <v>#N/A</v>
      </c>
      <c r="G636" s="49" t="e">
        <f t="shared" si="9"/>
        <v>#N/A</v>
      </c>
    </row>
    <row r="637" spans="1:7">
      <c r="A637" s="45">
        <v>37322</v>
      </c>
      <c r="B637" s="45">
        <v>37322</v>
      </c>
      <c r="C637" s="46">
        <v>2002</v>
      </c>
      <c r="D637">
        <v>2002</v>
      </c>
      <c r="E637" s="47">
        <v>5.1900000000000002E-2</v>
      </c>
      <c r="F637" s="47" t="e">
        <v>#N/A</v>
      </c>
      <c r="G637" s="49" t="e">
        <f t="shared" si="9"/>
        <v>#N/A</v>
      </c>
    </row>
    <row r="638" spans="1:7">
      <c r="A638" s="45">
        <v>37329</v>
      </c>
      <c r="B638" s="45">
        <v>37329</v>
      </c>
      <c r="C638" s="46">
        <v>2002</v>
      </c>
      <c r="D638">
        <v>2002</v>
      </c>
      <c r="E638" s="47">
        <v>5.2999999999999999E-2</v>
      </c>
      <c r="F638" s="47" t="e">
        <v>#N/A</v>
      </c>
      <c r="G638" s="49" t="e">
        <f t="shared" si="9"/>
        <v>#N/A</v>
      </c>
    </row>
    <row r="639" spans="1:7">
      <c r="A639" s="45">
        <v>37336</v>
      </c>
      <c r="B639" s="45">
        <v>37336</v>
      </c>
      <c r="C639" s="46">
        <v>2002</v>
      </c>
      <c r="D639">
        <v>2002</v>
      </c>
      <c r="E639" s="47">
        <v>5.3399999999999996E-2</v>
      </c>
      <c r="F639" s="47" t="e">
        <v>#N/A</v>
      </c>
      <c r="G639" s="49" t="e">
        <f t="shared" si="9"/>
        <v>#N/A</v>
      </c>
    </row>
    <row r="640" spans="1:7">
      <c r="A640" s="45">
        <v>37343</v>
      </c>
      <c r="B640" s="45">
        <v>37343</v>
      </c>
      <c r="C640" s="46">
        <v>2002</v>
      </c>
      <c r="D640">
        <v>2002</v>
      </c>
      <c r="E640" s="47">
        <v>5.3200000000000004E-2</v>
      </c>
      <c r="F640" s="47" t="e">
        <v>#N/A</v>
      </c>
      <c r="G640" s="49" t="e">
        <f t="shared" si="9"/>
        <v>#N/A</v>
      </c>
    </row>
    <row r="641" spans="1:7">
      <c r="A641" s="45">
        <v>37350</v>
      </c>
      <c r="B641" s="45">
        <v>37350</v>
      </c>
      <c r="C641" s="46">
        <v>2002</v>
      </c>
      <c r="D641">
        <v>2002</v>
      </c>
      <c r="E641" s="47">
        <v>5.28E-2</v>
      </c>
      <c r="F641" s="47" t="e">
        <v>#N/A</v>
      </c>
      <c r="G641" s="49" t="e">
        <f t="shared" si="9"/>
        <v>#N/A</v>
      </c>
    </row>
    <row r="642" spans="1:7">
      <c r="A642" s="45">
        <v>37357</v>
      </c>
      <c r="B642" s="45">
        <v>37357</v>
      </c>
      <c r="C642" s="46">
        <v>2002</v>
      </c>
      <c r="D642">
        <v>2002</v>
      </c>
      <c r="E642" s="47">
        <v>5.2000000000000005E-2</v>
      </c>
      <c r="F642" s="47" t="e">
        <v>#N/A</v>
      </c>
      <c r="G642" s="49" t="e">
        <f t="shared" si="9"/>
        <v>#N/A</v>
      </c>
    </row>
    <row r="643" spans="1:7">
      <c r="A643" s="45">
        <v>37364</v>
      </c>
      <c r="B643" s="45">
        <v>37364</v>
      </c>
      <c r="C643" s="46">
        <v>2002</v>
      </c>
      <c r="D643">
        <v>2002</v>
      </c>
      <c r="E643" s="47">
        <v>5.2199999999999996E-2</v>
      </c>
      <c r="F643" s="47" t="e">
        <v>#N/A</v>
      </c>
      <c r="G643" s="49" t="e">
        <f t="shared" si="9"/>
        <v>#N/A</v>
      </c>
    </row>
    <row r="644" spans="1:7">
      <c r="A644" s="45">
        <v>37371</v>
      </c>
      <c r="B644" s="45">
        <v>37371</v>
      </c>
      <c r="C644" s="46">
        <v>2002</v>
      </c>
      <c r="D644">
        <v>2002</v>
      </c>
      <c r="E644" s="47">
        <v>5.16E-2</v>
      </c>
      <c r="F644" s="47" t="e">
        <v>#N/A</v>
      </c>
      <c r="G644" s="49" t="e">
        <f t="shared" si="9"/>
        <v>#N/A</v>
      </c>
    </row>
    <row r="645" spans="1:7">
      <c r="A645" s="45">
        <v>37378</v>
      </c>
      <c r="B645" s="45">
        <v>37378</v>
      </c>
      <c r="C645" s="46">
        <v>2002</v>
      </c>
      <c r="D645">
        <v>2002</v>
      </c>
      <c r="E645" s="47">
        <v>5.1699999999999996E-2</v>
      </c>
      <c r="F645" s="47" t="e">
        <v>#N/A</v>
      </c>
      <c r="G645" s="49" t="e">
        <f t="shared" ref="G645:G708" si="10">E645-F645</f>
        <v>#N/A</v>
      </c>
    </row>
    <row r="646" spans="1:7">
      <c r="A646" s="45">
        <v>37385</v>
      </c>
      <c r="B646" s="45">
        <v>37385</v>
      </c>
      <c r="C646" s="46">
        <v>2002</v>
      </c>
      <c r="D646">
        <v>2002</v>
      </c>
      <c r="E646" s="47">
        <v>5.1900000000000002E-2</v>
      </c>
      <c r="F646" s="47" t="e">
        <v>#N/A</v>
      </c>
      <c r="G646" s="49" t="e">
        <f t="shared" si="10"/>
        <v>#N/A</v>
      </c>
    </row>
    <row r="647" spans="1:7">
      <c r="A647" s="45">
        <v>37392</v>
      </c>
      <c r="B647" s="45">
        <v>37392</v>
      </c>
      <c r="C647" s="46">
        <v>2002</v>
      </c>
      <c r="D647">
        <v>2002</v>
      </c>
      <c r="E647" s="47">
        <v>5.2400000000000002E-2</v>
      </c>
      <c r="F647" s="47" t="e">
        <v>#N/A</v>
      </c>
      <c r="G647" s="49" t="e">
        <f t="shared" si="10"/>
        <v>#N/A</v>
      </c>
    </row>
    <row r="648" spans="1:7">
      <c r="A648" s="45">
        <v>37399</v>
      </c>
      <c r="B648" s="45">
        <v>37399</v>
      </c>
      <c r="C648" s="46">
        <v>2002</v>
      </c>
      <c r="D648">
        <v>2002</v>
      </c>
      <c r="E648" s="47">
        <v>5.1900000000000002E-2</v>
      </c>
      <c r="F648" s="47" t="e">
        <v>#N/A</v>
      </c>
      <c r="G648" s="49" t="e">
        <f t="shared" si="10"/>
        <v>#N/A</v>
      </c>
    </row>
    <row r="649" spans="1:7">
      <c r="A649" s="45">
        <v>37406</v>
      </c>
      <c r="B649" s="45">
        <v>37406</v>
      </c>
      <c r="C649" s="46">
        <v>2002</v>
      </c>
      <c r="D649">
        <v>2002</v>
      </c>
      <c r="E649" s="47">
        <v>5.1399999999999994E-2</v>
      </c>
      <c r="F649" s="47" t="e">
        <v>#N/A</v>
      </c>
      <c r="G649" s="49" t="e">
        <f t="shared" si="10"/>
        <v>#N/A</v>
      </c>
    </row>
    <row r="650" spans="1:7">
      <c r="A650" s="45">
        <v>37413</v>
      </c>
      <c r="B650" s="45">
        <v>37413</v>
      </c>
      <c r="C650" s="46">
        <v>2002</v>
      </c>
      <c r="D650">
        <v>2002</v>
      </c>
      <c r="E650" s="47">
        <v>5.1399999999999994E-2</v>
      </c>
      <c r="F650" s="47" t="e">
        <v>#N/A</v>
      </c>
      <c r="G650" s="49" t="e">
        <f t="shared" si="10"/>
        <v>#N/A</v>
      </c>
    </row>
    <row r="651" spans="1:7">
      <c r="A651" s="45">
        <v>37420</v>
      </c>
      <c r="B651" s="45">
        <v>37420</v>
      </c>
      <c r="C651" s="46">
        <v>2002</v>
      </c>
      <c r="D651">
        <v>2002</v>
      </c>
      <c r="E651" s="47">
        <v>5.0900000000000001E-2</v>
      </c>
      <c r="F651" s="47" t="e">
        <v>#N/A</v>
      </c>
      <c r="G651" s="49" t="e">
        <f t="shared" si="10"/>
        <v>#N/A</v>
      </c>
    </row>
    <row r="652" spans="1:7">
      <c r="A652" s="45">
        <v>37427</v>
      </c>
      <c r="B652" s="45">
        <v>37427</v>
      </c>
      <c r="C652" s="46">
        <v>2002</v>
      </c>
      <c r="D652">
        <v>2002</v>
      </c>
      <c r="E652" s="47">
        <v>5.04E-2</v>
      </c>
      <c r="F652" s="47" t="e">
        <v>#N/A</v>
      </c>
      <c r="G652" s="49" t="e">
        <f t="shared" si="10"/>
        <v>#N/A</v>
      </c>
    </row>
    <row r="653" spans="1:7">
      <c r="A653" s="45">
        <v>37434</v>
      </c>
      <c r="B653" s="45">
        <v>37434</v>
      </c>
      <c r="C653" s="46">
        <v>2002</v>
      </c>
      <c r="D653">
        <v>2002</v>
      </c>
      <c r="E653" s="47">
        <v>5.0700000000000002E-2</v>
      </c>
      <c r="F653" s="47" t="e">
        <v>#N/A</v>
      </c>
      <c r="G653" s="49" t="e">
        <f t="shared" si="10"/>
        <v>#N/A</v>
      </c>
    </row>
    <row r="654" spans="1:7">
      <c r="A654" s="45">
        <v>37441</v>
      </c>
      <c r="B654" s="45">
        <v>37441</v>
      </c>
      <c r="C654" s="46">
        <v>2002</v>
      </c>
      <c r="D654">
        <v>2003</v>
      </c>
      <c r="E654" s="47">
        <v>5.0999999999999997E-2</v>
      </c>
      <c r="F654" s="47" t="e">
        <v>#N/A</v>
      </c>
      <c r="G654" s="49" t="e">
        <f t="shared" si="10"/>
        <v>#N/A</v>
      </c>
    </row>
    <row r="655" spans="1:7">
      <c r="A655" s="45">
        <v>37448</v>
      </c>
      <c r="B655" s="45">
        <v>37448</v>
      </c>
      <c r="C655" s="46">
        <v>2002</v>
      </c>
      <c r="D655">
        <v>2003</v>
      </c>
      <c r="E655" s="47">
        <v>5.04E-2</v>
      </c>
      <c r="F655" s="47" t="e">
        <v>#N/A</v>
      </c>
      <c r="G655" s="49" t="e">
        <f t="shared" si="10"/>
        <v>#N/A</v>
      </c>
    </row>
    <row r="656" spans="1:7">
      <c r="A656" s="45">
        <v>37455</v>
      </c>
      <c r="B656" s="45">
        <v>37455</v>
      </c>
      <c r="C656" s="46">
        <v>2002</v>
      </c>
      <c r="D656">
        <v>2003</v>
      </c>
      <c r="E656" s="47">
        <v>0.05</v>
      </c>
      <c r="F656" s="47" t="e">
        <v>#N/A</v>
      </c>
      <c r="G656" s="49" t="e">
        <f t="shared" si="10"/>
        <v>#N/A</v>
      </c>
    </row>
    <row r="657" spans="1:7">
      <c r="A657" s="45">
        <v>37462</v>
      </c>
      <c r="B657" s="45">
        <v>37462</v>
      </c>
      <c r="C657" s="46">
        <v>2002</v>
      </c>
      <c r="D657">
        <v>2003</v>
      </c>
      <c r="E657" s="47">
        <v>4.9400000000000006E-2</v>
      </c>
      <c r="F657" s="47" t="e">
        <v>#N/A</v>
      </c>
      <c r="G657" s="49" t="e">
        <f t="shared" si="10"/>
        <v>#N/A</v>
      </c>
    </row>
    <row r="658" spans="1:7">
      <c r="A658" s="45">
        <v>37469</v>
      </c>
      <c r="B658" s="45">
        <v>37469</v>
      </c>
      <c r="C658" s="46">
        <v>2002</v>
      </c>
      <c r="D658">
        <v>2003</v>
      </c>
      <c r="E658" s="47">
        <v>0.05</v>
      </c>
      <c r="F658" s="47" t="e">
        <v>#N/A</v>
      </c>
      <c r="G658" s="49" t="e">
        <f t="shared" si="10"/>
        <v>#N/A</v>
      </c>
    </row>
    <row r="659" spans="1:7">
      <c r="A659" s="45">
        <v>37476</v>
      </c>
      <c r="B659" s="45">
        <v>37476</v>
      </c>
      <c r="C659" s="46">
        <v>2002</v>
      </c>
      <c r="D659">
        <v>2003</v>
      </c>
      <c r="E659" s="47">
        <v>4.99E-2</v>
      </c>
      <c r="F659" s="47" t="e">
        <v>#N/A</v>
      </c>
      <c r="G659" s="49" t="e">
        <f t="shared" si="10"/>
        <v>#N/A</v>
      </c>
    </row>
    <row r="660" spans="1:7">
      <c r="A660" s="45">
        <v>37483</v>
      </c>
      <c r="B660" s="45">
        <v>37483</v>
      </c>
      <c r="C660" s="46">
        <v>2002</v>
      </c>
      <c r="D660">
        <v>2003</v>
      </c>
      <c r="E660" s="47">
        <v>4.8899999999999999E-2</v>
      </c>
      <c r="F660" s="47" t="e">
        <v>#N/A</v>
      </c>
      <c r="G660" s="49" t="e">
        <f t="shared" si="10"/>
        <v>#N/A</v>
      </c>
    </row>
    <row r="661" spans="1:7">
      <c r="A661" s="45">
        <v>37490</v>
      </c>
      <c r="B661" s="45">
        <v>37490</v>
      </c>
      <c r="C661" s="46">
        <v>2002</v>
      </c>
      <c r="D661">
        <v>2003</v>
      </c>
      <c r="E661" s="47">
        <v>4.9699999999999994E-2</v>
      </c>
      <c r="F661" s="47" t="e">
        <v>#N/A</v>
      </c>
      <c r="G661" s="49" t="e">
        <f t="shared" si="10"/>
        <v>#N/A</v>
      </c>
    </row>
    <row r="662" spans="1:7">
      <c r="A662" s="45">
        <v>37497</v>
      </c>
      <c r="B662" s="45">
        <v>37497</v>
      </c>
      <c r="C662" s="46">
        <v>2002</v>
      </c>
      <c r="D662">
        <v>2003</v>
      </c>
      <c r="E662" s="47">
        <v>4.9100000000000005E-2</v>
      </c>
      <c r="F662" s="47" t="e">
        <v>#N/A</v>
      </c>
      <c r="G662" s="49" t="e">
        <f t="shared" si="10"/>
        <v>#N/A</v>
      </c>
    </row>
    <row r="663" spans="1:7">
      <c r="A663" s="45">
        <v>37504</v>
      </c>
      <c r="B663" s="45">
        <v>37504</v>
      </c>
      <c r="C663" s="46">
        <v>2002</v>
      </c>
      <c r="D663">
        <v>2003</v>
      </c>
      <c r="E663" s="47">
        <v>4.7800000000000002E-2</v>
      </c>
      <c r="F663" s="47" t="e">
        <v>#N/A</v>
      </c>
      <c r="G663" s="49" t="e">
        <f t="shared" si="10"/>
        <v>#N/A</v>
      </c>
    </row>
    <row r="664" spans="1:7">
      <c r="A664" s="45">
        <v>37511</v>
      </c>
      <c r="B664" s="45">
        <v>37511</v>
      </c>
      <c r="C664" s="46">
        <v>2002</v>
      </c>
      <c r="D664">
        <v>2003</v>
      </c>
      <c r="E664" s="47">
        <v>4.7699999999999992E-2</v>
      </c>
      <c r="F664" s="47" t="e">
        <v>#N/A</v>
      </c>
      <c r="G664" s="49" t="e">
        <f t="shared" si="10"/>
        <v>#N/A</v>
      </c>
    </row>
    <row r="665" spans="1:7">
      <c r="A665" s="45">
        <v>37518</v>
      </c>
      <c r="B665" s="45">
        <v>37518</v>
      </c>
      <c r="C665" s="46">
        <v>2002</v>
      </c>
      <c r="D665">
        <v>2003</v>
      </c>
      <c r="E665" s="47">
        <v>4.6900000000000004E-2</v>
      </c>
      <c r="F665" s="47">
        <v>4.6527075000000001E-2</v>
      </c>
      <c r="G665" s="49">
        <f t="shared" si="10"/>
        <v>3.7292500000000312E-4</v>
      </c>
    </row>
    <row r="666" spans="1:7">
      <c r="A666" s="45">
        <v>37525</v>
      </c>
      <c r="B666" s="45">
        <v>37525</v>
      </c>
      <c r="C666" s="46">
        <v>2002</v>
      </c>
      <c r="D666">
        <v>2003</v>
      </c>
      <c r="E666" s="47">
        <v>4.7100000000000003E-2</v>
      </c>
      <c r="F666" s="47" t="e">
        <v>#N/A</v>
      </c>
      <c r="G666" s="49" t="e">
        <f t="shared" si="10"/>
        <v>#N/A</v>
      </c>
    </row>
    <row r="667" spans="1:7">
      <c r="A667" s="45">
        <v>37532</v>
      </c>
      <c r="B667" s="45">
        <v>37532</v>
      </c>
      <c r="C667" s="46">
        <v>2002</v>
      </c>
      <c r="D667">
        <v>2003</v>
      </c>
      <c r="E667" s="47">
        <v>4.6799999999999994E-2</v>
      </c>
      <c r="F667" s="47" t="e">
        <v>#N/A</v>
      </c>
      <c r="G667" s="49" t="e">
        <f t="shared" si="10"/>
        <v>#N/A</v>
      </c>
    </row>
    <row r="668" spans="1:7">
      <c r="A668" s="45">
        <v>37539</v>
      </c>
      <c r="B668" s="45">
        <v>37539</v>
      </c>
      <c r="C668" s="46">
        <v>2002</v>
      </c>
      <c r="D668">
        <v>2003</v>
      </c>
      <c r="E668" s="47">
        <v>4.6600000000000003E-2</v>
      </c>
      <c r="F668" s="47" t="e">
        <v>#N/A</v>
      </c>
      <c r="G668" s="49" t="e">
        <f t="shared" si="10"/>
        <v>#N/A</v>
      </c>
    </row>
    <row r="669" spans="1:7">
      <c r="A669" s="45">
        <v>37546</v>
      </c>
      <c r="B669" s="45">
        <v>37546</v>
      </c>
      <c r="C669" s="46">
        <v>2002</v>
      </c>
      <c r="D669">
        <v>2003</v>
      </c>
      <c r="E669" s="47">
        <v>4.9800000000000004E-2</v>
      </c>
      <c r="F669" s="47" t="e">
        <v>#N/A</v>
      </c>
      <c r="G669" s="49" t="e">
        <f t="shared" si="10"/>
        <v>#N/A</v>
      </c>
    </row>
    <row r="670" spans="1:7">
      <c r="A670" s="45">
        <v>37553</v>
      </c>
      <c r="B670" s="45">
        <v>37553</v>
      </c>
      <c r="C670" s="46">
        <v>2002</v>
      </c>
      <c r="D670">
        <v>2003</v>
      </c>
      <c r="E670" s="47">
        <v>5.1200000000000002E-2</v>
      </c>
      <c r="F670" s="47" t="e">
        <v>#N/A</v>
      </c>
      <c r="G670" s="49" t="e">
        <f t="shared" si="10"/>
        <v>#N/A</v>
      </c>
    </row>
    <row r="671" spans="1:7">
      <c r="A671" s="45">
        <v>37560</v>
      </c>
      <c r="B671" s="45">
        <v>37560</v>
      </c>
      <c r="C671" s="46">
        <v>2002</v>
      </c>
      <c r="D671">
        <v>2003</v>
      </c>
      <c r="E671" s="47">
        <v>4.9500000000000002E-2</v>
      </c>
      <c r="F671" s="47" t="e">
        <v>#N/A</v>
      </c>
      <c r="G671" s="49" t="e">
        <f t="shared" si="10"/>
        <v>#N/A</v>
      </c>
    </row>
    <row r="672" spans="1:7">
      <c r="A672" s="45">
        <v>37567</v>
      </c>
      <c r="B672" s="45">
        <v>37567</v>
      </c>
      <c r="C672" s="46">
        <v>2002</v>
      </c>
      <c r="D672">
        <v>2003</v>
      </c>
      <c r="E672" s="47">
        <v>4.9100000000000005E-2</v>
      </c>
      <c r="F672" s="47" t="e">
        <v>#N/A</v>
      </c>
      <c r="G672" s="49" t="e">
        <f t="shared" si="10"/>
        <v>#N/A</v>
      </c>
    </row>
    <row r="673" spans="1:7">
      <c r="A673" s="45">
        <v>37574</v>
      </c>
      <c r="B673" s="45">
        <v>37574</v>
      </c>
      <c r="C673" s="46">
        <v>2002</v>
      </c>
      <c r="D673">
        <v>2003</v>
      </c>
      <c r="E673" s="47">
        <v>4.9000000000000002E-2</v>
      </c>
      <c r="F673" s="47" t="e">
        <v>#N/A</v>
      </c>
      <c r="G673" s="49" t="e">
        <f t="shared" si="10"/>
        <v>#N/A</v>
      </c>
    </row>
    <row r="674" spans="1:7">
      <c r="A674" s="45">
        <v>37581</v>
      </c>
      <c r="B674" s="45">
        <v>37581</v>
      </c>
      <c r="C674" s="46">
        <v>2002</v>
      </c>
      <c r="D674">
        <v>2003</v>
      </c>
      <c r="E674" s="47">
        <v>0.05</v>
      </c>
      <c r="F674" s="47" t="e">
        <v>#N/A</v>
      </c>
      <c r="G674" s="49" t="e">
        <f t="shared" si="10"/>
        <v>#N/A</v>
      </c>
    </row>
    <row r="675" spans="1:7">
      <c r="A675" s="45">
        <v>37588</v>
      </c>
      <c r="B675" s="45">
        <v>37588</v>
      </c>
      <c r="C675" s="46">
        <v>2002</v>
      </c>
      <c r="D675">
        <v>2003</v>
      </c>
      <c r="E675" s="47">
        <v>0.05</v>
      </c>
      <c r="F675" s="47" t="e">
        <v>#N/A</v>
      </c>
      <c r="G675" s="49" t="e">
        <f t="shared" si="10"/>
        <v>#N/A</v>
      </c>
    </row>
    <row r="676" spans="1:7">
      <c r="A676" s="45">
        <v>37595</v>
      </c>
      <c r="B676" s="45">
        <v>37595</v>
      </c>
      <c r="C676" s="46">
        <v>2002</v>
      </c>
      <c r="D676">
        <v>2003</v>
      </c>
      <c r="E676" s="47">
        <v>4.9400000000000006E-2</v>
      </c>
      <c r="F676" s="47" t="e">
        <v>#N/A</v>
      </c>
      <c r="G676" s="49" t="e">
        <f t="shared" si="10"/>
        <v>#N/A</v>
      </c>
    </row>
    <row r="677" spans="1:7">
      <c r="A677" s="45">
        <v>37602</v>
      </c>
      <c r="B677" s="45">
        <v>37602</v>
      </c>
      <c r="C677" s="46">
        <v>2002</v>
      </c>
      <c r="D677">
        <v>2003</v>
      </c>
      <c r="E677" s="47">
        <v>4.8300000000000003E-2</v>
      </c>
      <c r="F677" s="47" t="e">
        <v>#N/A</v>
      </c>
      <c r="G677" s="49" t="e">
        <f t="shared" si="10"/>
        <v>#N/A</v>
      </c>
    </row>
    <row r="678" spans="1:7">
      <c r="A678" s="45">
        <v>37609</v>
      </c>
      <c r="B678" s="45">
        <v>37609</v>
      </c>
      <c r="C678" s="46">
        <v>2002</v>
      </c>
      <c r="D678">
        <v>2003</v>
      </c>
      <c r="E678" s="47">
        <v>4.82E-2</v>
      </c>
      <c r="F678" s="47" t="e">
        <v>#N/A</v>
      </c>
      <c r="G678" s="49" t="e">
        <f t="shared" si="10"/>
        <v>#N/A</v>
      </c>
    </row>
    <row r="679" spans="1:7">
      <c r="A679" s="45">
        <v>37616</v>
      </c>
      <c r="B679" s="45">
        <v>37616</v>
      </c>
      <c r="C679" s="46">
        <v>2002</v>
      </c>
      <c r="D679">
        <v>2003</v>
      </c>
      <c r="E679" s="47">
        <v>4.7899999999999998E-2</v>
      </c>
      <c r="F679" s="47" t="e">
        <v>#N/A</v>
      </c>
      <c r="G679" s="49" t="e">
        <f t="shared" si="10"/>
        <v>#N/A</v>
      </c>
    </row>
    <row r="680" spans="1:7">
      <c r="A680" s="45">
        <v>37623</v>
      </c>
      <c r="B680" s="45">
        <v>37623</v>
      </c>
      <c r="C680" s="46">
        <v>2003</v>
      </c>
      <c r="D680">
        <v>2003</v>
      </c>
      <c r="E680" s="47">
        <v>4.8399999999999999E-2</v>
      </c>
      <c r="F680" s="47" t="e">
        <v>#N/A</v>
      </c>
      <c r="G680" s="49" t="e">
        <f t="shared" si="10"/>
        <v>#N/A</v>
      </c>
    </row>
    <row r="681" spans="1:7">
      <c r="A681" s="45">
        <v>37630</v>
      </c>
      <c r="B681" s="45">
        <v>37630</v>
      </c>
      <c r="C681" s="46">
        <v>2003</v>
      </c>
      <c r="D681">
        <v>2003</v>
      </c>
      <c r="E681" s="47">
        <v>4.9400000000000006E-2</v>
      </c>
      <c r="F681" s="47" t="e">
        <v>#N/A</v>
      </c>
      <c r="G681" s="49" t="e">
        <f t="shared" si="10"/>
        <v>#N/A</v>
      </c>
    </row>
    <row r="682" spans="1:7">
      <c r="A682" s="45">
        <v>37637</v>
      </c>
      <c r="B682" s="45">
        <v>37637</v>
      </c>
      <c r="C682" s="46">
        <v>2003</v>
      </c>
      <c r="D682">
        <v>2003</v>
      </c>
      <c r="E682" s="47">
        <v>4.9500000000000002E-2</v>
      </c>
      <c r="F682" s="47" t="e">
        <v>#N/A</v>
      </c>
      <c r="G682" s="49" t="e">
        <f t="shared" si="10"/>
        <v>#N/A</v>
      </c>
    </row>
    <row r="683" spans="1:7">
      <c r="A683" s="45">
        <v>37644</v>
      </c>
      <c r="B683" s="45">
        <v>37644</v>
      </c>
      <c r="C683" s="46">
        <v>2003</v>
      </c>
      <c r="D683">
        <v>2003</v>
      </c>
      <c r="E683" s="47">
        <v>4.8899999999999999E-2</v>
      </c>
      <c r="F683" s="47">
        <v>4.8311316E-2</v>
      </c>
      <c r="G683" s="49">
        <f t="shared" si="10"/>
        <v>5.8868399999999904E-4</v>
      </c>
    </row>
    <row r="684" spans="1:7">
      <c r="A684" s="45">
        <v>37651</v>
      </c>
      <c r="B684" s="45">
        <v>37651</v>
      </c>
      <c r="C684" s="46">
        <v>2003</v>
      </c>
      <c r="D684">
        <v>2003</v>
      </c>
      <c r="E684" s="47">
        <v>4.9000000000000002E-2</v>
      </c>
      <c r="F684" s="47" t="e">
        <v>#N/A</v>
      </c>
      <c r="G684" s="49" t="e">
        <f t="shared" si="10"/>
        <v>#N/A</v>
      </c>
    </row>
    <row r="685" spans="1:7">
      <c r="A685" s="45">
        <v>37658</v>
      </c>
      <c r="B685" s="45">
        <v>37658</v>
      </c>
      <c r="C685" s="46">
        <v>2003</v>
      </c>
      <c r="D685">
        <v>2003</v>
      </c>
      <c r="E685" s="47">
        <v>4.8799999999999996E-2</v>
      </c>
      <c r="F685" s="47" t="e">
        <v>#N/A</v>
      </c>
      <c r="G685" s="49" t="e">
        <f t="shared" si="10"/>
        <v>#N/A</v>
      </c>
    </row>
    <row r="686" spans="1:7">
      <c r="A686" s="45">
        <v>37665</v>
      </c>
      <c r="B686" s="45">
        <v>37665</v>
      </c>
      <c r="C686" s="46">
        <v>2003</v>
      </c>
      <c r="D686">
        <v>2003</v>
      </c>
      <c r="E686" s="47">
        <v>4.8300000000000003E-2</v>
      </c>
      <c r="F686" s="47" t="e">
        <v>#N/A</v>
      </c>
      <c r="G686" s="49" t="e">
        <f t="shared" si="10"/>
        <v>#N/A</v>
      </c>
    </row>
    <row r="687" spans="1:7">
      <c r="A687" s="45">
        <v>37672</v>
      </c>
      <c r="B687" s="45">
        <v>37672</v>
      </c>
      <c r="C687" s="46">
        <v>2003</v>
      </c>
      <c r="D687">
        <v>2003</v>
      </c>
      <c r="E687" s="47">
        <v>4.7899999999999998E-2</v>
      </c>
      <c r="F687" s="47" t="e">
        <v>#N/A</v>
      </c>
      <c r="G687" s="49" t="e">
        <f t="shared" si="10"/>
        <v>#N/A</v>
      </c>
    </row>
    <row r="688" spans="1:7">
      <c r="A688" s="45">
        <v>37679</v>
      </c>
      <c r="B688" s="45">
        <v>37679</v>
      </c>
      <c r="C688" s="46">
        <v>2003</v>
      </c>
      <c r="D688">
        <v>2003</v>
      </c>
      <c r="E688" s="47">
        <v>4.7400000000000005E-2</v>
      </c>
      <c r="F688" s="47" t="e">
        <v>#N/A</v>
      </c>
      <c r="G688" s="49" t="e">
        <f t="shared" si="10"/>
        <v>#N/A</v>
      </c>
    </row>
    <row r="689" spans="1:7">
      <c r="A689" s="45">
        <v>37686</v>
      </c>
      <c r="B689" s="45">
        <v>37686</v>
      </c>
      <c r="C689" s="46">
        <v>2003</v>
      </c>
      <c r="D689">
        <v>2003</v>
      </c>
      <c r="E689" s="47">
        <v>4.6900000000000004E-2</v>
      </c>
      <c r="F689" s="47" t="e">
        <v>#N/A</v>
      </c>
      <c r="G689" s="49" t="e">
        <f t="shared" si="10"/>
        <v>#N/A</v>
      </c>
    </row>
    <row r="690" spans="1:7">
      <c r="A690" s="45">
        <v>37693</v>
      </c>
      <c r="B690" s="45">
        <v>37693</v>
      </c>
      <c r="C690" s="46">
        <v>2003</v>
      </c>
      <c r="D690">
        <v>2003</v>
      </c>
      <c r="E690" s="47">
        <v>4.6699999999999998E-2</v>
      </c>
      <c r="F690" s="47" t="e">
        <v>#N/A</v>
      </c>
      <c r="G690" s="49" t="e">
        <f t="shared" si="10"/>
        <v>#N/A</v>
      </c>
    </row>
    <row r="691" spans="1:7">
      <c r="A691" s="45">
        <v>37700</v>
      </c>
      <c r="B691" s="45">
        <v>37700</v>
      </c>
      <c r="C691" s="46">
        <v>2003</v>
      </c>
      <c r="D691">
        <v>2003</v>
      </c>
      <c r="E691" s="47">
        <v>4.8300000000000003E-2</v>
      </c>
      <c r="F691" s="47" t="e">
        <v>#N/A</v>
      </c>
      <c r="G691" s="49" t="e">
        <f t="shared" si="10"/>
        <v>#N/A</v>
      </c>
    </row>
    <row r="692" spans="1:7">
      <c r="A692" s="45">
        <v>37707</v>
      </c>
      <c r="B692" s="45">
        <v>37707</v>
      </c>
      <c r="C692" s="46">
        <v>2003</v>
      </c>
      <c r="D692">
        <v>2003</v>
      </c>
      <c r="E692" s="47">
        <v>4.8399999999999999E-2</v>
      </c>
      <c r="F692" s="47" t="e">
        <v>#N/A</v>
      </c>
      <c r="G692" s="49" t="e">
        <f t="shared" si="10"/>
        <v>#N/A</v>
      </c>
    </row>
    <row r="693" spans="1:7">
      <c r="A693" s="45">
        <v>37714</v>
      </c>
      <c r="B693" s="45">
        <v>37714</v>
      </c>
      <c r="C693" s="46">
        <v>2003</v>
      </c>
      <c r="D693">
        <v>2003</v>
      </c>
      <c r="E693" s="47">
        <v>4.7899999999999998E-2</v>
      </c>
      <c r="F693" s="47" t="e">
        <v>#N/A</v>
      </c>
      <c r="G693" s="49" t="e">
        <f t="shared" si="10"/>
        <v>#N/A</v>
      </c>
    </row>
    <row r="694" spans="1:7">
      <c r="A694" s="45">
        <v>37721</v>
      </c>
      <c r="B694" s="45">
        <v>37721</v>
      </c>
      <c r="C694" s="46">
        <v>2003</v>
      </c>
      <c r="D694">
        <v>2003</v>
      </c>
      <c r="E694" s="47">
        <v>4.7599999999999996E-2</v>
      </c>
      <c r="F694" s="47" t="e">
        <v>#N/A</v>
      </c>
      <c r="G694" s="49" t="e">
        <f t="shared" si="10"/>
        <v>#N/A</v>
      </c>
    </row>
    <row r="695" spans="1:7">
      <c r="A695" s="45">
        <v>37728</v>
      </c>
      <c r="B695" s="45">
        <v>37728</v>
      </c>
      <c r="C695" s="46">
        <v>2003</v>
      </c>
      <c r="D695">
        <v>2003</v>
      </c>
      <c r="E695" s="47">
        <v>4.7400000000000005E-2</v>
      </c>
      <c r="F695" s="47" t="e">
        <v>#N/A</v>
      </c>
      <c r="G695" s="49" t="e">
        <f t="shared" si="10"/>
        <v>#N/A</v>
      </c>
    </row>
    <row r="696" spans="1:7">
      <c r="A696" s="45">
        <v>37735</v>
      </c>
      <c r="B696" s="45">
        <v>37735</v>
      </c>
      <c r="C696" s="46">
        <v>2003</v>
      </c>
      <c r="D696">
        <v>2003</v>
      </c>
      <c r="E696" s="47">
        <v>4.6600000000000003E-2</v>
      </c>
      <c r="F696" s="47" t="e">
        <v>#N/A</v>
      </c>
      <c r="G696" s="49" t="e">
        <f t="shared" si="10"/>
        <v>#N/A</v>
      </c>
    </row>
    <row r="697" spans="1:7">
      <c r="A697" s="45">
        <v>37742</v>
      </c>
      <c r="B697" s="45">
        <v>37742</v>
      </c>
      <c r="C697" s="46">
        <v>2003</v>
      </c>
      <c r="D697">
        <v>2003</v>
      </c>
      <c r="E697" s="47">
        <v>4.58E-2</v>
      </c>
      <c r="F697" s="47" t="e">
        <v>#N/A</v>
      </c>
      <c r="G697" s="49" t="e">
        <f t="shared" si="10"/>
        <v>#N/A</v>
      </c>
    </row>
    <row r="698" spans="1:7">
      <c r="A698" s="45">
        <v>37749</v>
      </c>
      <c r="B698" s="45">
        <v>37749</v>
      </c>
      <c r="C698" s="46">
        <v>2003</v>
      </c>
      <c r="D698">
        <v>2003</v>
      </c>
      <c r="E698" s="47">
        <v>4.4999999999999998E-2</v>
      </c>
      <c r="F698" s="47" t="e">
        <v>#N/A</v>
      </c>
      <c r="G698" s="49" t="e">
        <f t="shared" si="10"/>
        <v>#N/A</v>
      </c>
    </row>
    <row r="699" spans="1:7">
      <c r="A699" s="45">
        <v>37756</v>
      </c>
      <c r="B699" s="45">
        <v>37756</v>
      </c>
      <c r="C699" s="46">
        <v>2003</v>
      </c>
      <c r="D699">
        <v>2003</v>
      </c>
      <c r="E699" s="47">
        <v>4.3499999999999997E-2</v>
      </c>
      <c r="F699" s="47" t="e">
        <v>#N/A</v>
      </c>
      <c r="G699" s="49" t="e">
        <f t="shared" si="10"/>
        <v>#N/A</v>
      </c>
    </row>
    <row r="700" spans="1:7">
      <c r="A700" s="45">
        <v>37763</v>
      </c>
      <c r="B700" s="45">
        <v>37763</v>
      </c>
      <c r="C700" s="46">
        <v>2003</v>
      </c>
      <c r="D700">
        <v>2003</v>
      </c>
      <c r="E700" s="47">
        <v>4.2999999999999997E-2</v>
      </c>
      <c r="F700" s="47" t="e">
        <v>#N/A</v>
      </c>
      <c r="G700" s="49" t="e">
        <f t="shared" si="10"/>
        <v>#N/A</v>
      </c>
    </row>
    <row r="701" spans="1:7">
      <c r="A701" s="45">
        <v>37770</v>
      </c>
      <c r="B701" s="45">
        <v>37770</v>
      </c>
      <c r="C701" s="46">
        <v>2003</v>
      </c>
      <c r="D701">
        <v>2003</v>
      </c>
      <c r="E701" s="47">
        <v>4.3099999999999999E-2</v>
      </c>
      <c r="F701" s="47" t="e">
        <v>#N/A</v>
      </c>
      <c r="G701" s="49" t="e">
        <f t="shared" si="10"/>
        <v>#N/A</v>
      </c>
    </row>
    <row r="702" spans="1:7">
      <c r="A702" s="45">
        <v>37777</v>
      </c>
      <c r="B702" s="45">
        <v>37777</v>
      </c>
      <c r="C702" s="46">
        <v>2003</v>
      </c>
      <c r="D702">
        <v>2003</v>
      </c>
      <c r="E702" s="47">
        <v>4.2699999999999995E-2</v>
      </c>
      <c r="F702" s="47" t="e">
        <v>#N/A</v>
      </c>
      <c r="G702" s="49" t="e">
        <f t="shared" si="10"/>
        <v>#N/A</v>
      </c>
    </row>
    <row r="703" spans="1:7">
      <c r="A703" s="45">
        <v>37784</v>
      </c>
      <c r="B703" s="45">
        <v>37784</v>
      </c>
      <c r="C703" s="46">
        <v>2003</v>
      </c>
      <c r="D703">
        <v>2003</v>
      </c>
      <c r="E703" s="47">
        <v>4.2099999999999999E-2</v>
      </c>
      <c r="F703" s="47" t="e">
        <v>#N/A</v>
      </c>
      <c r="G703" s="49" t="e">
        <f t="shared" si="10"/>
        <v>#N/A</v>
      </c>
    </row>
    <row r="704" spans="1:7">
      <c r="A704" s="45">
        <v>37791</v>
      </c>
      <c r="B704" s="45">
        <v>37791</v>
      </c>
      <c r="C704" s="46">
        <v>2003</v>
      </c>
      <c r="D704">
        <v>2003</v>
      </c>
      <c r="E704" s="47">
        <v>4.3499999999999997E-2</v>
      </c>
      <c r="F704" s="47" t="e">
        <v>#N/A</v>
      </c>
      <c r="G704" s="49" t="e">
        <f t="shared" si="10"/>
        <v>#N/A</v>
      </c>
    </row>
    <row r="705" spans="1:7">
      <c r="A705" s="45">
        <v>37798</v>
      </c>
      <c r="B705" s="45">
        <v>37798</v>
      </c>
      <c r="C705" s="46">
        <v>2003</v>
      </c>
      <c r="D705">
        <v>2003</v>
      </c>
      <c r="E705" s="47">
        <v>4.4699999999999997E-2</v>
      </c>
      <c r="F705" s="47" t="e">
        <v>#N/A</v>
      </c>
      <c r="G705" s="49" t="e">
        <f t="shared" si="10"/>
        <v>#N/A</v>
      </c>
    </row>
    <row r="706" spans="1:7">
      <c r="A706" s="45">
        <v>37805</v>
      </c>
      <c r="B706" s="45">
        <v>37805</v>
      </c>
      <c r="C706" s="46">
        <v>2003</v>
      </c>
      <c r="D706">
        <v>2004</v>
      </c>
      <c r="E706" s="47">
        <v>4.5100000000000001E-2</v>
      </c>
      <c r="F706" s="47" t="e">
        <v>#N/A</v>
      </c>
      <c r="G706" s="49" t="e">
        <f t="shared" si="10"/>
        <v>#N/A</v>
      </c>
    </row>
    <row r="707" spans="1:7">
      <c r="A707" s="45">
        <v>37812</v>
      </c>
      <c r="B707" s="45">
        <v>37812</v>
      </c>
      <c r="C707" s="46">
        <v>2003</v>
      </c>
      <c r="D707">
        <v>2004</v>
      </c>
      <c r="E707" s="47">
        <v>4.5599999999999995E-2</v>
      </c>
      <c r="F707" s="47" t="e">
        <v>#N/A</v>
      </c>
      <c r="G707" s="49" t="e">
        <f t="shared" si="10"/>
        <v>#N/A</v>
      </c>
    </row>
    <row r="708" spans="1:7">
      <c r="A708" s="45">
        <v>37819</v>
      </c>
      <c r="B708" s="45">
        <v>37819</v>
      </c>
      <c r="C708" s="46">
        <v>2003</v>
      </c>
      <c r="D708">
        <v>2004</v>
      </c>
      <c r="E708" s="47">
        <v>4.7100000000000003E-2</v>
      </c>
      <c r="F708" s="47" t="e">
        <v>#N/A</v>
      </c>
      <c r="G708" s="49" t="e">
        <f t="shared" si="10"/>
        <v>#N/A</v>
      </c>
    </row>
    <row r="709" spans="1:7">
      <c r="A709" s="45">
        <v>37826</v>
      </c>
      <c r="B709" s="45">
        <v>37826</v>
      </c>
      <c r="C709" s="46">
        <v>2003</v>
      </c>
      <c r="D709">
        <v>2004</v>
      </c>
      <c r="E709" s="47">
        <v>4.8300000000000003E-2</v>
      </c>
      <c r="F709" s="47">
        <v>4.8918666666666659E-2</v>
      </c>
      <c r="G709" s="49">
        <f t="shared" ref="G709:G772" si="11">E709-F709</f>
        <v>-6.1866666666665626E-4</v>
      </c>
    </row>
    <row r="710" spans="1:7">
      <c r="A710" s="45">
        <v>37833</v>
      </c>
      <c r="B710" s="45">
        <v>37833</v>
      </c>
      <c r="C710" s="46">
        <v>2003</v>
      </c>
      <c r="D710">
        <v>2004</v>
      </c>
      <c r="E710" s="47">
        <v>5.0700000000000002E-2</v>
      </c>
      <c r="F710" s="47" t="e">
        <v>#N/A</v>
      </c>
      <c r="G710" s="49" t="e">
        <f t="shared" si="11"/>
        <v>#N/A</v>
      </c>
    </row>
    <row r="711" spans="1:7">
      <c r="A711" s="45">
        <v>37840</v>
      </c>
      <c r="B711" s="45">
        <v>37840</v>
      </c>
      <c r="C711" s="46">
        <v>2003</v>
      </c>
      <c r="D711">
        <v>2004</v>
      </c>
      <c r="E711" s="47">
        <v>5.0599999999999999E-2</v>
      </c>
      <c r="F711" s="47" t="e">
        <v>#N/A</v>
      </c>
      <c r="G711" s="49" t="e">
        <f t="shared" si="11"/>
        <v>#N/A</v>
      </c>
    </row>
    <row r="712" spans="1:7">
      <c r="A712" s="45">
        <v>37847</v>
      </c>
      <c r="B712" s="45">
        <v>37847</v>
      </c>
      <c r="C712" s="46">
        <v>2003</v>
      </c>
      <c r="D712">
        <v>2004</v>
      </c>
      <c r="E712" s="47">
        <v>5.1799999999999999E-2</v>
      </c>
      <c r="F712" s="47" t="e">
        <v>#N/A</v>
      </c>
      <c r="G712" s="49" t="e">
        <f t="shared" si="11"/>
        <v>#N/A</v>
      </c>
    </row>
    <row r="713" spans="1:7">
      <c r="A713" s="45">
        <v>37854</v>
      </c>
      <c r="B713" s="45">
        <v>37854</v>
      </c>
      <c r="C713" s="46">
        <v>2003</v>
      </c>
      <c r="D713">
        <v>2004</v>
      </c>
      <c r="E713" s="47">
        <v>5.0999999999999997E-2</v>
      </c>
      <c r="F713" s="47" t="e">
        <v>#N/A</v>
      </c>
      <c r="G713" s="49" t="e">
        <f t="shared" si="11"/>
        <v>#N/A</v>
      </c>
    </row>
    <row r="714" spans="1:7">
      <c r="A714" s="45">
        <v>37861</v>
      </c>
      <c r="B714" s="45">
        <v>37861</v>
      </c>
      <c r="C714" s="46">
        <v>2003</v>
      </c>
      <c r="D714">
        <v>2004</v>
      </c>
      <c r="E714" s="47">
        <v>5.0700000000000002E-2</v>
      </c>
      <c r="F714" s="47" t="e">
        <v>#N/A</v>
      </c>
      <c r="G714" s="49" t="e">
        <f t="shared" si="11"/>
        <v>#N/A</v>
      </c>
    </row>
    <row r="715" spans="1:7">
      <c r="A715" s="45">
        <v>37868</v>
      </c>
      <c r="B715" s="45">
        <v>37868</v>
      </c>
      <c r="C715" s="46">
        <v>2003</v>
      </c>
      <c r="D715">
        <v>2004</v>
      </c>
      <c r="E715" s="47">
        <v>5.0700000000000002E-2</v>
      </c>
      <c r="F715" s="47" t="e">
        <v>#N/A</v>
      </c>
      <c r="G715" s="49" t="e">
        <f t="shared" si="11"/>
        <v>#N/A</v>
      </c>
    </row>
    <row r="716" spans="1:7">
      <c r="A716" s="45">
        <v>37875</v>
      </c>
      <c r="B716" s="45">
        <v>37875</v>
      </c>
      <c r="C716" s="46">
        <v>2003</v>
      </c>
      <c r="D716">
        <v>2004</v>
      </c>
      <c r="E716" s="47">
        <v>4.9400000000000006E-2</v>
      </c>
      <c r="F716" s="47" t="e">
        <v>#N/A</v>
      </c>
      <c r="G716" s="49" t="e">
        <f t="shared" si="11"/>
        <v>#N/A</v>
      </c>
    </row>
    <row r="717" spans="1:7">
      <c r="A717" s="45">
        <v>37882</v>
      </c>
      <c r="B717" s="45">
        <v>37882</v>
      </c>
      <c r="C717" s="46">
        <v>2003</v>
      </c>
      <c r="D717">
        <v>2004</v>
      </c>
      <c r="E717" s="47">
        <v>4.8399999999999999E-2</v>
      </c>
      <c r="F717" s="47" t="e">
        <v>#N/A</v>
      </c>
      <c r="G717" s="49" t="e">
        <f t="shared" si="11"/>
        <v>#N/A</v>
      </c>
    </row>
    <row r="718" spans="1:7">
      <c r="A718" s="45">
        <v>37889</v>
      </c>
      <c r="B718" s="45">
        <v>37889</v>
      </c>
      <c r="C718" s="46">
        <v>2003</v>
      </c>
      <c r="D718">
        <v>2004</v>
      </c>
      <c r="E718" s="47">
        <v>4.8099999999999997E-2</v>
      </c>
      <c r="F718" s="47" t="e">
        <v>#N/A</v>
      </c>
      <c r="G718" s="49" t="e">
        <f t="shared" si="11"/>
        <v>#N/A</v>
      </c>
    </row>
    <row r="719" spans="1:7">
      <c r="A719" s="45">
        <v>37896</v>
      </c>
      <c r="B719" s="45">
        <v>37896</v>
      </c>
      <c r="C719" s="46">
        <v>2003</v>
      </c>
      <c r="D719">
        <v>2004</v>
      </c>
      <c r="E719" s="47">
        <v>4.7500000000000001E-2</v>
      </c>
      <c r="F719" s="47" t="e">
        <v>#N/A</v>
      </c>
      <c r="G719" s="49" t="e">
        <f t="shared" si="11"/>
        <v>#N/A</v>
      </c>
    </row>
    <row r="720" spans="1:7">
      <c r="A720" s="45">
        <v>37903</v>
      </c>
      <c r="B720" s="45">
        <v>37903</v>
      </c>
      <c r="C720" s="46">
        <v>2003</v>
      </c>
      <c r="D720">
        <v>2004</v>
      </c>
      <c r="E720" s="47">
        <v>4.9200000000000001E-2</v>
      </c>
      <c r="F720" s="47" t="e">
        <v>#N/A</v>
      </c>
      <c r="G720" s="49" t="e">
        <f t="shared" si="11"/>
        <v>#N/A</v>
      </c>
    </row>
    <row r="721" spans="1:7">
      <c r="A721" s="45">
        <v>37910</v>
      </c>
      <c r="B721" s="45">
        <v>37910</v>
      </c>
      <c r="C721" s="46">
        <v>2003</v>
      </c>
      <c r="D721">
        <v>2004</v>
      </c>
      <c r="E721" s="47">
        <v>0.05</v>
      </c>
      <c r="F721" s="47" t="e">
        <v>#N/A</v>
      </c>
      <c r="G721" s="49" t="e">
        <f t="shared" si="11"/>
        <v>#N/A</v>
      </c>
    </row>
    <row r="722" spans="1:7">
      <c r="A722" s="45">
        <v>37917</v>
      </c>
      <c r="B722" s="45">
        <v>37917</v>
      </c>
      <c r="C722" s="46">
        <v>2003</v>
      </c>
      <c r="D722">
        <v>2004</v>
      </c>
      <c r="E722" s="47">
        <v>4.8799999999999996E-2</v>
      </c>
      <c r="F722" s="47" t="e">
        <v>#N/A</v>
      </c>
      <c r="G722" s="49" t="e">
        <f t="shared" si="11"/>
        <v>#N/A</v>
      </c>
    </row>
    <row r="723" spans="1:7">
      <c r="A723" s="45">
        <v>37924</v>
      </c>
      <c r="B723" s="45">
        <v>37924</v>
      </c>
      <c r="C723" s="46">
        <v>2003</v>
      </c>
      <c r="D723">
        <v>2004</v>
      </c>
      <c r="E723" s="47">
        <v>4.8799999999999996E-2</v>
      </c>
      <c r="F723" s="47" t="e">
        <v>#N/A</v>
      </c>
      <c r="G723" s="49" t="e">
        <f t="shared" si="11"/>
        <v>#N/A</v>
      </c>
    </row>
    <row r="724" spans="1:7">
      <c r="A724" s="45">
        <v>37931</v>
      </c>
      <c r="B724" s="45">
        <v>37931</v>
      </c>
      <c r="C724" s="46">
        <v>2003</v>
      </c>
      <c r="D724">
        <v>2004</v>
      </c>
      <c r="E724" s="47">
        <v>4.8300000000000003E-2</v>
      </c>
      <c r="F724" s="47" t="e">
        <v>#N/A</v>
      </c>
      <c r="G724" s="49" t="e">
        <f t="shared" si="11"/>
        <v>#N/A</v>
      </c>
    </row>
    <row r="725" spans="1:7">
      <c r="A725" s="45">
        <v>37938</v>
      </c>
      <c r="B725" s="45">
        <v>37938</v>
      </c>
      <c r="C725" s="46">
        <v>2003</v>
      </c>
      <c r="D725">
        <v>2004</v>
      </c>
      <c r="E725" s="47">
        <v>4.7699999999999992E-2</v>
      </c>
      <c r="F725" s="47" t="e">
        <v>#N/A</v>
      </c>
      <c r="G725" s="49" t="e">
        <f t="shared" si="11"/>
        <v>#N/A</v>
      </c>
    </row>
    <row r="726" spans="1:7">
      <c r="A726" s="45">
        <v>37945</v>
      </c>
      <c r="B726" s="45">
        <v>37945</v>
      </c>
      <c r="C726" s="46">
        <v>2003</v>
      </c>
      <c r="D726">
        <v>2004</v>
      </c>
      <c r="E726" s="47">
        <v>4.6600000000000003E-2</v>
      </c>
      <c r="F726" s="47" t="e">
        <v>#N/A</v>
      </c>
      <c r="G726" s="49" t="e">
        <f t="shared" si="11"/>
        <v>#N/A</v>
      </c>
    </row>
    <row r="727" spans="1:7">
      <c r="A727" s="45">
        <v>37952</v>
      </c>
      <c r="B727" s="45">
        <v>37952</v>
      </c>
      <c r="C727" s="46">
        <v>2003</v>
      </c>
      <c r="D727">
        <v>2004</v>
      </c>
      <c r="E727" s="47">
        <v>4.6600000000000003E-2</v>
      </c>
      <c r="F727" s="47" t="e">
        <v>#N/A</v>
      </c>
      <c r="G727" s="49" t="e">
        <f t="shared" si="11"/>
        <v>#N/A</v>
      </c>
    </row>
    <row r="728" spans="1:7">
      <c r="A728" s="45">
        <v>37959</v>
      </c>
      <c r="B728" s="45">
        <v>37959</v>
      </c>
      <c r="C728" s="46">
        <v>2003</v>
      </c>
      <c r="D728">
        <v>2004</v>
      </c>
      <c r="E728" s="47">
        <v>4.7300000000000002E-2</v>
      </c>
      <c r="F728" s="47" t="e">
        <v>#N/A</v>
      </c>
      <c r="G728" s="49" t="e">
        <f t="shared" si="11"/>
        <v>#N/A</v>
      </c>
    </row>
    <row r="729" spans="1:7">
      <c r="A729" s="45">
        <v>37966</v>
      </c>
      <c r="B729" s="45">
        <v>37966</v>
      </c>
      <c r="C729" s="46">
        <v>2003</v>
      </c>
      <c r="D729">
        <v>2004</v>
      </c>
      <c r="E729" s="47">
        <v>4.7E-2</v>
      </c>
      <c r="F729" s="47" t="e">
        <v>#N/A</v>
      </c>
      <c r="G729" s="49" t="e">
        <f t="shared" si="11"/>
        <v>#N/A</v>
      </c>
    </row>
    <row r="730" spans="1:7">
      <c r="A730" s="45">
        <v>37973</v>
      </c>
      <c r="B730" s="45">
        <v>37973</v>
      </c>
      <c r="C730" s="46">
        <v>2003</v>
      </c>
      <c r="D730">
        <v>2004</v>
      </c>
      <c r="E730" s="47">
        <v>4.5700000000000005E-2</v>
      </c>
      <c r="F730" s="47" t="e">
        <v>#N/A</v>
      </c>
      <c r="G730" s="49" t="e">
        <f t="shared" si="11"/>
        <v>#N/A</v>
      </c>
    </row>
    <row r="731" spans="1:7">
      <c r="A731" s="45">
        <v>37980</v>
      </c>
      <c r="B731" s="45">
        <v>37980</v>
      </c>
      <c r="C731" s="46">
        <v>2003</v>
      </c>
      <c r="D731">
        <v>2004</v>
      </c>
      <c r="E731" s="47">
        <v>4.58E-2</v>
      </c>
      <c r="F731" s="47" t="e">
        <v>#N/A</v>
      </c>
      <c r="G731" s="49" t="e">
        <f t="shared" si="11"/>
        <v>#N/A</v>
      </c>
    </row>
    <row r="732" spans="1:7">
      <c r="A732" s="45">
        <v>37987</v>
      </c>
      <c r="B732" s="45">
        <v>37987</v>
      </c>
      <c r="C732" s="46">
        <v>2004</v>
      </c>
      <c r="D732">
        <v>2004</v>
      </c>
      <c r="E732" s="47">
        <v>4.5999999999999999E-2</v>
      </c>
      <c r="F732" s="47" t="e">
        <v>#N/A</v>
      </c>
      <c r="G732" s="49" t="e">
        <f t="shared" si="11"/>
        <v>#N/A</v>
      </c>
    </row>
    <row r="733" spans="1:7">
      <c r="A733" s="45">
        <v>37994</v>
      </c>
      <c r="B733" s="45">
        <v>37994</v>
      </c>
      <c r="C733" s="46">
        <v>2004</v>
      </c>
      <c r="D733">
        <v>2004</v>
      </c>
      <c r="E733" s="47">
        <v>4.6399999999999997E-2</v>
      </c>
      <c r="F733" s="47" t="e">
        <v>#N/A</v>
      </c>
      <c r="G733" s="49" t="e">
        <f t="shared" si="11"/>
        <v>#N/A</v>
      </c>
    </row>
    <row r="734" spans="1:7">
      <c r="A734" s="45">
        <v>38001</v>
      </c>
      <c r="B734" s="45">
        <v>38001</v>
      </c>
      <c r="C734" s="46">
        <v>2004</v>
      </c>
      <c r="D734">
        <v>2004</v>
      </c>
      <c r="E734" s="47">
        <v>4.5199999999999997E-2</v>
      </c>
      <c r="F734" s="47" t="e">
        <v>#N/A</v>
      </c>
      <c r="G734" s="49" t="e">
        <f t="shared" si="11"/>
        <v>#N/A</v>
      </c>
    </row>
    <row r="735" spans="1:7">
      <c r="A735" s="45">
        <v>38008</v>
      </c>
      <c r="B735" s="45">
        <v>38008</v>
      </c>
      <c r="C735" s="46">
        <v>2004</v>
      </c>
      <c r="D735">
        <v>2004</v>
      </c>
      <c r="E735" s="47">
        <v>4.5700000000000005E-2</v>
      </c>
      <c r="F735" s="47" t="e">
        <v>#N/A</v>
      </c>
      <c r="G735" s="49" t="e">
        <f t="shared" si="11"/>
        <v>#N/A</v>
      </c>
    </row>
    <row r="736" spans="1:7">
      <c r="A736" s="45">
        <v>38015</v>
      </c>
      <c r="B736" s="45">
        <v>38015</v>
      </c>
      <c r="C736" s="46">
        <v>2004</v>
      </c>
      <c r="D736">
        <v>2004</v>
      </c>
      <c r="E736" s="47">
        <v>4.7100000000000003E-2</v>
      </c>
      <c r="F736" s="47" t="e">
        <v>#N/A</v>
      </c>
      <c r="G736" s="49" t="e">
        <f t="shared" si="11"/>
        <v>#N/A</v>
      </c>
    </row>
    <row r="737" spans="1:7">
      <c r="A737" s="45">
        <v>38022</v>
      </c>
      <c r="B737" s="45">
        <v>38022</v>
      </c>
      <c r="C737" s="46">
        <v>2004</v>
      </c>
      <c r="D737">
        <v>2004</v>
      </c>
      <c r="E737" s="47">
        <v>4.6799999999999994E-2</v>
      </c>
      <c r="F737" s="47">
        <v>4.5805076666666666E-2</v>
      </c>
      <c r="G737" s="49">
        <f t="shared" si="11"/>
        <v>9.9492333333332794E-4</v>
      </c>
    </row>
    <row r="738" spans="1:7">
      <c r="A738" s="45">
        <v>38029</v>
      </c>
      <c r="B738" s="45">
        <v>38029</v>
      </c>
      <c r="C738" s="46">
        <v>2004</v>
      </c>
      <c r="D738">
        <v>2004</v>
      </c>
      <c r="E738" s="47">
        <v>4.5199999999999997E-2</v>
      </c>
      <c r="F738" s="47" t="e">
        <v>#N/A</v>
      </c>
      <c r="G738" s="49" t="e">
        <f t="shared" si="11"/>
        <v>#N/A</v>
      </c>
    </row>
    <row r="739" spans="1:7">
      <c r="A739" s="45">
        <v>38036</v>
      </c>
      <c r="B739" s="45">
        <v>38036</v>
      </c>
      <c r="C739" s="46">
        <v>2004</v>
      </c>
      <c r="D739">
        <v>2004</v>
      </c>
      <c r="E739" s="47">
        <v>4.4999999999999998E-2</v>
      </c>
      <c r="F739" s="47" t="e">
        <v>#N/A</v>
      </c>
      <c r="G739" s="49" t="e">
        <f t="shared" si="11"/>
        <v>#N/A</v>
      </c>
    </row>
    <row r="740" spans="1:7">
      <c r="A740" s="45">
        <v>38043</v>
      </c>
      <c r="B740" s="45">
        <v>38043</v>
      </c>
      <c r="C740" s="46">
        <v>2004</v>
      </c>
      <c r="D740">
        <v>2004</v>
      </c>
      <c r="E740" s="47">
        <v>4.4900000000000002E-2</v>
      </c>
      <c r="F740" s="47" t="e">
        <v>#N/A</v>
      </c>
      <c r="G740" s="49" t="e">
        <f t="shared" si="11"/>
        <v>#N/A</v>
      </c>
    </row>
    <row r="741" spans="1:7">
      <c r="A741" s="45">
        <v>38050</v>
      </c>
      <c r="B741" s="45">
        <v>38050</v>
      </c>
      <c r="C741" s="46">
        <v>2004</v>
      </c>
      <c r="D741">
        <v>2004</v>
      </c>
      <c r="E741" s="47">
        <v>4.5400000000000003E-2</v>
      </c>
      <c r="F741" s="47" t="e">
        <v>#N/A</v>
      </c>
      <c r="G741" s="49" t="e">
        <f t="shared" si="11"/>
        <v>#N/A</v>
      </c>
    </row>
    <row r="742" spans="1:7">
      <c r="A742" s="45">
        <v>38057</v>
      </c>
      <c r="B742" s="45">
        <v>38057</v>
      </c>
      <c r="C742" s="46">
        <v>2004</v>
      </c>
      <c r="D742">
        <v>2004</v>
      </c>
      <c r="E742" s="47">
        <v>4.3499999999999997E-2</v>
      </c>
      <c r="F742" s="47" t="e">
        <v>#N/A</v>
      </c>
      <c r="G742" s="49" t="e">
        <f t="shared" si="11"/>
        <v>#N/A</v>
      </c>
    </row>
    <row r="743" spans="1:7">
      <c r="A743" s="45">
        <v>38064</v>
      </c>
      <c r="B743" s="45">
        <v>38064</v>
      </c>
      <c r="C743" s="46">
        <v>2004</v>
      </c>
      <c r="D743">
        <v>2004</v>
      </c>
      <c r="E743" s="47">
        <v>4.3499999999999997E-2</v>
      </c>
      <c r="F743" s="47" t="e">
        <v>#N/A</v>
      </c>
      <c r="G743" s="49" t="e">
        <f t="shared" si="11"/>
        <v>#N/A</v>
      </c>
    </row>
    <row r="744" spans="1:7">
      <c r="A744" s="45">
        <v>38071</v>
      </c>
      <c r="B744" s="45">
        <v>38071</v>
      </c>
      <c r="C744" s="46">
        <v>2004</v>
      </c>
      <c r="D744">
        <v>2004</v>
      </c>
      <c r="E744" s="47">
        <v>4.41E-2</v>
      </c>
      <c r="F744" s="47" t="e">
        <v>#N/A</v>
      </c>
      <c r="G744" s="49" t="e">
        <f t="shared" si="11"/>
        <v>#N/A</v>
      </c>
    </row>
    <row r="745" spans="1:7">
      <c r="A745" s="45">
        <v>38078</v>
      </c>
      <c r="B745" s="45">
        <v>38078</v>
      </c>
      <c r="C745" s="46">
        <v>2004</v>
      </c>
      <c r="D745">
        <v>2004</v>
      </c>
      <c r="E745" s="47">
        <v>4.5899999999999996E-2</v>
      </c>
      <c r="F745" s="47" t="e">
        <v>#N/A</v>
      </c>
      <c r="G745" s="49" t="e">
        <f t="shared" si="11"/>
        <v>#N/A</v>
      </c>
    </row>
    <row r="746" spans="1:7">
      <c r="A746" s="45">
        <v>38085</v>
      </c>
      <c r="B746" s="45">
        <v>38085</v>
      </c>
      <c r="C746" s="46">
        <v>2004</v>
      </c>
      <c r="D746">
        <v>2004</v>
      </c>
      <c r="E746" s="47">
        <v>4.7599999999999996E-2</v>
      </c>
      <c r="F746" s="47" t="e">
        <v>#N/A</v>
      </c>
      <c r="G746" s="49" t="e">
        <f t="shared" si="11"/>
        <v>#N/A</v>
      </c>
    </row>
    <row r="747" spans="1:7">
      <c r="A747" s="45">
        <v>38092</v>
      </c>
      <c r="B747" s="45">
        <v>38092</v>
      </c>
      <c r="C747" s="46">
        <v>2004</v>
      </c>
      <c r="D747">
        <v>2004</v>
      </c>
      <c r="E747" s="47">
        <v>4.8899999999999999E-2</v>
      </c>
      <c r="F747" s="47" t="e">
        <v>#N/A</v>
      </c>
      <c r="G747" s="49" t="e">
        <f t="shared" si="11"/>
        <v>#N/A</v>
      </c>
    </row>
    <row r="748" spans="1:7">
      <c r="A748" s="45">
        <v>38099</v>
      </c>
      <c r="B748" s="45">
        <v>38099</v>
      </c>
      <c r="C748" s="46">
        <v>2004</v>
      </c>
      <c r="D748">
        <v>2004</v>
      </c>
      <c r="E748" s="47">
        <v>4.8899999999999999E-2</v>
      </c>
      <c r="F748" s="47" t="e">
        <v>#N/A</v>
      </c>
      <c r="G748" s="49" t="e">
        <f t="shared" si="11"/>
        <v>#N/A</v>
      </c>
    </row>
    <row r="749" spans="1:7">
      <c r="A749" s="45">
        <v>38106</v>
      </c>
      <c r="B749" s="45">
        <v>38106</v>
      </c>
      <c r="C749" s="46">
        <v>2004</v>
      </c>
      <c r="D749">
        <v>2004</v>
      </c>
      <c r="E749" s="47">
        <v>4.9500000000000002E-2</v>
      </c>
      <c r="F749" s="47" t="e">
        <v>#N/A</v>
      </c>
      <c r="G749" s="49" t="e">
        <f t="shared" si="11"/>
        <v>#N/A</v>
      </c>
    </row>
    <row r="750" spans="1:7">
      <c r="A750" s="45">
        <v>38113</v>
      </c>
      <c r="B750" s="45">
        <v>38113</v>
      </c>
      <c r="C750" s="46">
        <v>2004</v>
      </c>
      <c r="D750">
        <v>2004</v>
      </c>
      <c r="E750" s="47">
        <v>5.0099999999999999E-2</v>
      </c>
      <c r="F750" s="47" t="e">
        <v>#N/A</v>
      </c>
      <c r="G750" s="49" t="e">
        <f t="shared" si="11"/>
        <v>#N/A</v>
      </c>
    </row>
    <row r="751" spans="1:7">
      <c r="A751" s="45">
        <v>38120</v>
      </c>
      <c r="B751" s="45">
        <v>38120</v>
      </c>
      <c r="C751" s="46">
        <v>2004</v>
      </c>
      <c r="D751">
        <v>2004</v>
      </c>
      <c r="E751" s="47">
        <v>5.1399999999999994E-2</v>
      </c>
      <c r="F751" s="47" t="e">
        <v>#N/A</v>
      </c>
      <c r="G751" s="49" t="e">
        <f t="shared" si="11"/>
        <v>#N/A</v>
      </c>
    </row>
    <row r="752" spans="1:7">
      <c r="A752" s="45">
        <v>38127</v>
      </c>
      <c r="B752" s="45">
        <v>38127</v>
      </c>
      <c r="C752" s="46">
        <v>2004</v>
      </c>
      <c r="D752">
        <v>2004</v>
      </c>
      <c r="E752" s="47">
        <v>5.1299999999999998E-2</v>
      </c>
      <c r="F752" s="47" t="e">
        <v>#N/A</v>
      </c>
      <c r="G752" s="49" t="e">
        <f t="shared" si="11"/>
        <v>#N/A</v>
      </c>
    </row>
    <row r="753" spans="1:7">
      <c r="A753" s="45">
        <v>38134</v>
      </c>
      <c r="B753" s="45">
        <v>38134</v>
      </c>
      <c r="C753" s="46">
        <v>2004</v>
      </c>
      <c r="D753">
        <v>2004</v>
      </c>
      <c r="E753" s="47">
        <v>5.0099999999999999E-2</v>
      </c>
      <c r="F753" s="47" t="e">
        <v>#N/A</v>
      </c>
      <c r="G753" s="49" t="e">
        <f t="shared" si="11"/>
        <v>#N/A</v>
      </c>
    </row>
    <row r="754" spans="1:7">
      <c r="A754" s="45">
        <v>38141</v>
      </c>
      <c r="B754" s="45">
        <v>38141</v>
      </c>
      <c r="C754" s="46">
        <v>2004</v>
      </c>
      <c r="D754">
        <v>2004</v>
      </c>
      <c r="E754" s="47">
        <v>5.0300000000000004E-2</v>
      </c>
      <c r="F754" s="47" t="e">
        <v>#N/A</v>
      </c>
      <c r="G754" s="49" t="e">
        <f t="shared" si="11"/>
        <v>#N/A</v>
      </c>
    </row>
    <row r="755" spans="1:7">
      <c r="A755" s="45">
        <v>38148</v>
      </c>
      <c r="B755" s="45">
        <v>38148</v>
      </c>
      <c r="C755" s="46">
        <v>2004</v>
      </c>
      <c r="D755">
        <v>2004</v>
      </c>
      <c r="E755" s="47">
        <v>5.0999999999999997E-2</v>
      </c>
      <c r="F755" s="47" t="e">
        <v>#N/A</v>
      </c>
      <c r="G755" s="49" t="e">
        <f t="shared" si="11"/>
        <v>#N/A</v>
      </c>
    </row>
    <row r="756" spans="1:7">
      <c r="A756" s="45">
        <v>38155</v>
      </c>
      <c r="B756" s="45">
        <v>38155</v>
      </c>
      <c r="C756" s="46">
        <v>2004</v>
      </c>
      <c r="D756">
        <v>2004</v>
      </c>
      <c r="E756" s="47">
        <v>5.0499999999999996E-2</v>
      </c>
      <c r="F756" s="47" t="e">
        <v>#N/A</v>
      </c>
      <c r="G756" s="49" t="e">
        <f t="shared" si="11"/>
        <v>#N/A</v>
      </c>
    </row>
    <row r="757" spans="1:7">
      <c r="A757" s="45">
        <v>38162</v>
      </c>
      <c r="B757" s="45">
        <v>38162</v>
      </c>
      <c r="C757" s="46">
        <v>2004</v>
      </c>
      <c r="D757">
        <v>2004</v>
      </c>
      <c r="E757" s="47">
        <v>5.0099999999999999E-2</v>
      </c>
      <c r="F757" s="47" t="e">
        <v>#N/A</v>
      </c>
      <c r="G757" s="49" t="e">
        <f t="shared" si="11"/>
        <v>#N/A</v>
      </c>
    </row>
    <row r="758" spans="1:7">
      <c r="A758" s="45">
        <v>38169</v>
      </c>
      <c r="B758" s="45">
        <v>38169</v>
      </c>
      <c r="C758" s="46">
        <v>2004</v>
      </c>
      <c r="D758">
        <v>2005</v>
      </c>
      <c r="E758" s="47">
        <v>4.9800000000000004E-2</v>
      </c>
      <c r="F758" s="47" t="e">
        <v>#N/A</v>
      </c>
      <c r="G758" s="49" t="e">
        <f t="shared" si="11"/>
        <v>#N/A</v>
      </c>
    </row>
    <row r="759" spans="1:7">
      <c r="A759" s="45">
        <v>38176</v>
      </c>
      <c r="B759" s="45">
        <v>38176</v>
      </c>
      <c r="C759" s="46">
        <v>2004</v>
      </c>
      <c r="D759">
        <v>2005</v>
      </c>
      <c r="E759" s="47">
        <v>4.8099999999999997E-2</v>
      </c>
      <c r="F759" s="47" t="e">
        <v>#N/A</v>
      </c>
      <c r="G759" s="49" t="e">
        <f t="shared" si="11"/>
        <v>#N/A</v>
      </c>
    </row>
    <row r="760" spans="1:7">
      <c r="A760" s="45">
        <v>38183</v>
      </c>
      <c r="B760" s="45">
        <v>38183</v>
      </c>
      <c r="C760" s="46">
        <v>2004</v>
      </c>
      <c r="D760">
        <v>2005</v>
      </c>
      <c r="E760" s="47">
        <v>4.8499999999999995E-2</v>
      </c>
      <c r="F760" s="47">
        <v>4.9240124999999996E-2</v>
      </c>
      <c r="G760" s="49">
        <f t="shared" si="11"/>
        <v>-7.401250000000012E-4</v>
      </c>
    </row>
    <row r="761" spans="1:7">
      <c r="A761" s="45">
        <v>38190</v>
      </c>
      <c r="B761" s="45">
        <v>38190</v>
      </c>
      <c r="C761" s="46">
        <v>2004</v>
      </c>
      <c r="D761">
        <v>2005</v>
      </c>
      <c r="E761" s="47">
        <v>4.8399999999999999E-2</v>
      </c>
      <c r="F761" s="47" t="e">
        <v>#N/A</v>
      </c>
      <c r="G761" s="49" t="e">
        <f t="shared" si="11"/>
        <v>#N/A</v>
      </c>
    </row>
    <row r="762" spans="1:7">
      <c r="A762" s="45">
        <v>38197</v>
      </c>
      <c r="B762" s="45">
        <v>38197</v>
      </c>
      <c r="C762" s="46">
        <v>2004</v>
      </c>
      <c r="D762">
        <v>2005</v>
      </c>
      <c r="E762" s="47">
        <v>4.8799999999999996E-2</v>
      </c>
      <c r="F762" s="47" t="e">
        <v>#N/A</v>
      </c>
      <c r="G762" s="49" t="e">
        <f t="shared" si="11"/>
        <v>#N/A</v>
      </c>
    </row>
    <row r="763" spans="1:7">
      <c r="A763" s="45">
        <v>38204</v>
      </c>
      <c r="B763" s="45">
        <v>38204</v>
      </c>
      <c r="C763" s="46">
        <v>2004</v>
      </c>
      <c r="D763">
        <v>2005</v>
      </c>
      <c r="E763" s="47">
        <v>4.7800000000000002E-2</v>
      </c>
      <c r="F763" s="47" t="e">
        <v>#N/A</v>
      </c>
      <c r="G763" s="49" t="e">
        <f t="shared" si="11"/>
        <v>#N/A</v>
      </c>
    </row>
    <row r="764" spans="1:7">
      <c r="A764" s="45">
        <v>38211</v>
      </c>
      <c r="B764" s="45">
        <v>38211</v>
      </c>
      <c r="C764" s="46">
        <v>2004</v>
      </c>
      <c r="D764">
        <v>2005</v>
      </c>
      <c r="E764" s="47">
        <v>4.7E-2</v>
      </c>
      <c r="F764" s="47" t="e">
        <v>#N/A</v>
      </c>
      <c r="G764" s="49" t="e">
        <f t="shared" si="11"/>
        <v>#N/A</v>
      </c>
    </row>
    <row r="765" spans="1:7">
      <c r="A765" s="45">
        <v>38218</v>
      </c>
      <c r="B765" s="45">
        <v>38218</v>
      </c>
      <c r="C765" s="46">
        <v>2004</v>
      </c>
      <c r="D765">
        <v>2005</v>
      </c>
      <c r="E765" s="47">
        <v>4.6699999999999998E-2</v>
      </c>
      <c r="F765" s="47" t="e">
        <v>#N/A</v>
      </c>
      <c r="G765" s="49" t="e">
        <f t="shared" si="11"/>
        <v>#N/A</v>
      </c>
    </row>
    <row r="766" spans="1:7">
      <c r="A766" s="45">
        <v>38225</v>
      </c>
      <c r="B766" s="45">
        <v>38225</v>
      </c>
      <c r="C766" s="46">
        <v>2004</v>
      </c>
      <c r="D766">
        <v>2005</v>
      </c>
      <c r="E766" s="47">
        <v>4.6600000000000003E-2</v>
      </c>
      <c r="F766" s="47" t="e">
        <v>#N/A</v>
      </c>
      <c r="G766" s="49" t="e">
        <f t="shared" si="11"/>
        <v>#N/A</v>
      </c>
    </row>
    <row r="767" spans="1:7">
      <c r="A767" s="45">
        <v>38232</v>
      </c>
      <c r="B767" s="45">
        <v>38232</v>
      </c>
      <c r="C767" s="46">
        <v>2004</v>
      </c>
      <c r="D767">
        <v>2005</v>
      </c>
      <c r="E767" s="47">
        <v>4.6300000000000001E-2</v>
      </c>
      <c r="F767" s="47" t="e">
        <v>#N/A</v>
      </c>
      <c r="G767" s="49" t="e">
        <f t="shared" si="11"/>
        <v>#N/A</v>
      </c>
    </row>
    <row r="768" spans="1:7">
      <c r="A768" s="45">
        <v>38239</v>
      </c>
      <c r="B768" s="45">
        <v>38239</v>
      </c>
      <c r="C768" s="46">
        <v>2004</v>
      </c>
      <c r="D768">
        <v>2005</v>
      </c>
      <c r="E768" s="47">
        <v>4.6100000000000002E-2</v>
      </c>
      <c r="F768" s="47" t="e">
        <v>#N/A</v>
      </c>
      <c r="G768" s="49" t="e">
        <f t="shared" si="11"/>
        <v>#N/A</v>
      </c>
    </row>
    <row r="769" spans="1:7">
      <c r="A769" s="45">
        <v>38246</v>
      </c>
      <c r="B769" s="45">
        <v>38246</v>
      </c>
      <c r="C769" s="46">
        <v>2004</v>
      </c>
      <c r="D769">
        <v>2005</v>
      </c>
      <c r="E769" s="47">
        <v>4.5400000000000003E-2</v>
      </c>
      <c r="F769" s="47" t="e">
        <v>#N/A</v>
      </c>
      <c r="G769" s="49" t="e">
        <f t="shared" si="11"/>
        <v>#N/A</v>
      </c>
    </row>
    <row r="770" spans="1:7">
      <c r="A770" s="45">
        <v>38253</v>
      </c>
      <c r="B770" s="45">
        <v>38253</v>
      </c>
      <c r="C770" s="46">
        <v>2004</v>
      </c>
      <c r="D770">
        <v>2005</v>
      </c>
      <c r="E770" s="47">
        <v>4.4600000000000001E-2</v>
      </c>
      <c r="F770" s="47" t="e">
        <v>#N/A</v>
      </c>
      <c r="G770" s="49" t="e">
        <f t="shared" si="11"/>
        <v>#N/A</v>
      </c>
    </row>
    <row r="771" spans="1:7">
      <c r="A771" s="45">
        <v>38260</v>
      </c>
      <c r="B771" s="45">
        <v>38260</v>
      </c>
      <c r="C771" s="46">
        <v>2004</v>
      </c>
      <c r="D771">
        <v>2005</v>
      </c>
      <c r="E771" s="47">
        <v>4.5400000000000003E-2</v>
      </c>
      <c r="F771" s="47" t="e">
        <v>#N/A</v>
      </c>
      <c r="G771" s="49" t="e">
        <f t="shared" si="11"/>
        <v>#N/A</v>
      </c>
    </row>
    <row r="772" spans="1:7">
      <c r="A772" s="45">
        <v>38267</v>
      </c>
      <c r="B772" s="45">
        <v>38267</v>
      </c>
      <c r="C772" s="46">
        <v>2004</v>
      </c>
      <c r="D772">
        <v>2005</v>
      </c>
      <c r="E772" s="47">
        <v>4.6100000000000002E-2</v>
      </c>
      <c r="F772" s="47" t="e">
        <v>#N/A</v>
      </c>
      <c r="G772" s="49" t="e">
        <f t="shared" si="11"/>
        <v>#N/A</v>
      </c>
    </row>
    <row r="773" spans="1:7">
      <c r="A773" s="45">
        <v>38274</v>
      </c>
      <c r="B773" s="45">
        <v>38274</v>
      </c>
      <c r="C773" s="46">
        <v>2004</v>
      </c>
      <c r="D773">
        <v>2005</v>
      </c>
      <c r="E773" s="47">
        <v>4.4800000000000006E-2</v>
      </c>
      <c r="F773" s="47" t="e">
        <v>#N/A</v>
      </c>
      <c r="G773" s="49" t="e">
        <f t="shared" ref="G773:G836" si="12">E773-F773</f>
        <v>#N/A</v>
      </c>
    </row>
    <row r="774" spans="1:7">
      <c r="A774" s="45">
        <v>38281</v>
      </c>
      <c r="B774" s="45">
        <v>38281</v>
      </c>
      <c r="C774" s="46">
        <v>2004</v>
      </c>
      <c r="D774">
        <v>2005</v>
      </c>
      <c r="E774" s="47">
        <v>4.4299999999999999E-2</v>
      </c>
      <c r="F774" s="47" t="e">
        <v>#N/A</v>
      </c>
      <c r="G774" s="49" t="e">
        <f t="shared" si="12"/>
        <v>#N/A</v>
      </c>
    </row>
    <row r="775" spans="1:7">
      <c r="A775" s="45">
        <v>38288</v>
      </c>
      <c r="B775" s="45">
        <v>38288</v>
      </c>
      <c r="C775" s="46">
        <v>2004</v>
      </c>
      <c r="D775">
        <v>2005</v>
      </c>
      <c r="E775" s="47">
        <v>4.4400000000000002E-2</v>
      </c>
      <c r="F775" s="47" t="e">
        <v>#N/A</v>
      </c>
      <c r="G775" s="49" t="e">
        <f t="shared" si="12"/>
        <v>#N/A</v>
      </c>
    </row>
    <row r="776" spans="1:7">
      <c r="A776" s="45">
        <v>38295</v>
      </c>
      <c r="B776" s="45">
        <v>38295</v>
      </c>
      <c r="C776" s="46">
        <v>2004</v>
      </c>
      <c r="D776">
        <v>2005</v>
      </c>
      <c r="E776" s="47">
        <v>4.4500000000000005E-2</v>
      </c>
      <c r="F776" s="47" t="e">
        <v>#N/A</v>
      </c>
      <c r="G776" s="49" t="e">
        <f t="shared" si="12"/>
        <v>#N/A</v>
      </c>
    </row>
    <row r="777" spans="1:7">
      <c r="A777" s="45">
        <v>38302</v>
      </c>
      <c r="B777" s="45">
        <v>38302</v>
      </c>
      <c r="C777" s="46">
        <v>2004</v>
      </c>
      <c r="D777">
        <v>2005</v>
      </c>
      <c r="E777" s="47">
        <v>4.58E-2</v>
      </c>
      <c r="F777" s="47" t="e">
        <v>#N/A</v>
      </c>
      <c r="G777" s="49" t="e">
        <f t="shared" si="12"/>
        <v>#N/A</v>
      </c>
    </row>
    <row r="778" spans="1:7">
      <c r="A778" s="45">
        <v>38309</v>
      </c>
      <c r="B778" s="45">
        <v>38309</v>
      </c>
      <c r="C778" s="46">
        <v>2004</v>
      </c>
      <c r="D778">
        <v>2005</v>
      </c>
      <c r="E778" s="47">
        <v>4.5199999999999997E-2</v>
      </c>
      <c r="F778" s="47" t="e">
        <v>#N/A</v>
      </c>
      <c r="G778" s="49" t="e">
        <f t="shared" si="12"/>
        <v>#N/A</v>
      </c>
    </row>
    <row r="779" spans="1:7">
      <c r="A779" s="45">
        <v>38316</v>
      </c>
      <c r="B779" s="45">
        <v>38316</v>
      </c>
      <c r="C779" s="46">
        <v>2004</v>
      </c>
      <c r="D779">
        <v>2005</v>
      </c>
      <c r="E779" s="47">
        <v>4.53E-2</v>
      </c>
      <c r="F779" s="47" t="e">
        <v>#N/A</v>
      </c>
      <c r="G779" s="49" t="e">
        <f t="shared" si="12"/>
        <v>#N/A</v>
      </c>
    </row>
    <row r="780" spans="1:7">
      <c r="A780" s="45">
        <v>38323</v>
      </c>
      <c r="B780" s="45">
        <v>38323</v>
      </c>
      <c r="C780" s="46">
        <v>2004</v>
      </c>
      <c r="D780">
        <v>2005</v>
      </c>
      <c r="E780" s="47">
        <v>4.6300000000000001E-2</v>
      </c>
      <c r="F780" s="47" t="e">
        <v>#N/A</v>
      </c>
      <c r="G780" s="49" t="e">
        <f t="shared" si="12"/>
        <v>#N/A</v>
      </c>
    </row>
    <row r="781" spans="1:7">
      <c r="A781" s="45">
        <v>38330</v>
      </c>
      <c r="B781" s="45">
        <v>38330</v>
      </c>
      <c r="C781" s="46">
        <v>2004</v>
      </c>
      <c r="D781">
        <v>2005</v>
      </c>
      <c r="E781" s="47">
        <v>4.4299999999999999E-2</v>
      </c>
      <c r="F781" s="47" t="e">
        <v>#N/A</v>
      </c>
      <c r="G781" s="49" t="e">
        <f t="shared" si="12"/>
        <v>#N/A</v>
      </c>
    </row>
    <row r="782" spans="1:7">
      <c r="A782" s="45">
        <v>38337</v>
      </c>
      <c r="B782" s="45">
        <v>38337</v>
      </c>
      <c r="C782" s="46">
        <v>2004</v>
      </c>
      <c r="D782">
        <v>2005</v>
      </c>
      <c r="E782" s="47">
        <v>4.3899999999999995E-2</v>
      </c>
      <c r="F782" s="47" t="e">
        <v>#N/A</v>
      </c>
      <c r="G782" s="49" t="e">
        <f t="shared" si="12"/>
        <v>#N/A</v>
      </c>
    </row>
    <row r="783" spans="1:7">
      <c r="A783" s="45">
        <v>38344</v>
      </c>
      <c r="B783" s="45">
        <v>38344</v>
      </c>
      <c r="C783" s="46">
        <v>2004</v>
      </c>
      <c r="D783">
        <v>2005</v>
      </c>
      <c r="E783" s="47">
        <v>4.4400000000000002E-2</v>
      </c>
      <c r="F783" s="47" t="e">
        <v>#N/A</v>
      </c>
      <c r="G783" s="49" t="e">
        <f t="shared" si="12"/>
        <v>#N/A</v>
      </c>
    </row>
    <row r="784" spans="1:7">
      <c r="A784" s="45">
        <v>38351</v>
      </c>
      <c r="B784" s="45">
        <v>38351</v>
      </c>
      <c r="C784" s="46">
        <v>2004</v>
      </c>
      <c r="D784">
        <v>2005</v>
      </c>
      <c r="E784" s="47">
        <v>4.4900000000000002E-2</v>
      </c>
      <c r="F784" s="47" t="e">
        <v>#N/A</v>
      </c>
      <c r="G784" s="49" t="e">
        <f t="shared" si="12"/>
        <v>#N/A</v>
      </c>
    </row>
    <row r="785" spans="1:7">
      <c r="A785" s="45">
        <v>38358</v>
      </c>
      <c r="B785" s="45">
        <v>38358</v>
      </c>
      <c r="C785" s="46">
        <v>2005</v>
      </c>
      <c r="D785">
        <v>2005</v>
      </c>
      <c r="E785" s="47">
        <v>4.4699999999999997E-2</v>
      </c>
      <c r="F785" s="47" t="e">
        <v>#N/A</v>
      </c>
      <c r="G785" s="49" t="e">
        <f t="shared" si="12"/>
        <v>#N/A</v>
      </c>
    </row>
    <row r="786" spans="1:7">
      <c r="A786" s="45">
        <v>38365</v>
      </c>
      <c r="B786" s="45">
        <v>38365</v>
      </c>
      <c r="C786" s="46">
        <v>2005</v>
      </c>
      <c r="D786">
        <v>2005</v>
      </c>
      <c r="E786" s="47">
        <v>4.41E-2</v>
      </c>
      <c r="F786" s="47" t="e">
        <v>#N/A</v>
      </c>
      <c r="G786" s="49" t="e">
        <f t="shared" si="12"/>
        <v>#N/A</v>
      </c>
    </row>
    <row r="787" spans="1:7">
      <c r="A787" s="45">
        <v>38372</v>
      </c>
      <c r="B787" s="45">
        <v>38372</v>
      </c>
      <c r="C787" s="46">
        <v>2005</v>
      </c>
      <c r="D787">
        <v>2005</v>
      </c>
      <c r="E787" s="47">
        <v>4.4000000000000004E-2</v>
      </c>
      <c r="F787" s="47" t="e">
        <v>#N/A</v>
      </c>
      <c r="G787" s="49" t="e">
        <f t="shared" si="12"/>
        <v>#N/A</v>
      </c>
    </row>
    <row r="788" spans="1:7">
      <c r="A788" s="45">
        <v>38379</v>
      </c>
      <c r="B788" s="45">
        <v>38379</v>
      </c>
      <c r="C788" s="46">
        <v>2005</v>
      </c>
      <c r="D788">
        <v>2005</v>
      </c>
      <c r="E788" s="47">
        <v>4.3700000000000003E-2</v>
      </c>
      <c r="F788" s="47" t="e">
        <v>#N/A</v>
      </c>
      <c r="G788" s="49" t="e">
        <f t="shared" si="12"/>
        <v>#N/A</v>
      </c>
    </row>
    <row r="789" spans="1:7">
      <c r="A789" s="45">
        <v>38386</v>
      </c>
      <c r="B789" s="45">
        <v>38386</v>
      </c>
      <c r="C789" s="46">
        <v>2005</v>
      </c>
      <c r="D789">
        <v>2005</v>
      </c>
      <c r="E789" s="47">
        <v>4.3700000000000003E-2</v>
      </c>
      <c r="F789" s="47" t="e">
        <v>#N/A</v>
      </c>
      <c r="G789" s="49" t="e">
        <f t="shared" si="12"/>
        <v>#N/A</v>
      </c>
    </row>
    <row r="790" spans="1:7">
      <c r="A790" s="45">
        <v>38393</v>
      </c>
      <c r="B790" s="45">
        <v>38393</v>
      </c>
      <c r="C790" s="46">
        <v>2005</v>
      </c>
      <c r="D790">
        <v>2005</v>
      </c>
      <c r="E790" s="47">
        <v>4.2699999999999995E-2</v>
      </c>
      <c r="F790" s="47" t="e">
        <v>#N/A</v>
      </c>
      <c r="G790" s="49" t="e">
        <f t="shared" si="12"/>
        <v>#N/A</v>
      </c>
    </row>
    <row r="791" spans="1:7">
      <c r="A791" s="45">
        <v>38400</v>
      </c>
      <c r="B791" s="45">
        <v>38400</v>
      </c>
      <c r="C791" s="46">
        <v>2005</v>
      </c>
      <c r="D791">
        <v>2005</v>
      </c>
      <c r="E791" s="47">
        <v>4.3499999999999997E-2</v>
      </c>
      <c r="F791" s="47" t="e">
        <v>#N/A</v>
      </c>
      <c r="G791" s="49" t="e">
        <f t="shared" si="12"/>
        <v>#N/A</v>
      </c>
    </row>
    <row r="792" spans="1:7">
      <c r="A792" s="45">
        <v>38407</v>
      </c>
      <c r="B792" s="45">
        <v>38407</v>
      </c>
      <c r="C792" s="46">
        <v>2005</v>
      </c>
      <c r="D792">
        <v>2005</v>
      </c>
      <c r="E792" s="47">
        <v>4.4199999999999996E-2</v>
      </c>
      <c r="F792" s="47" t="e">
        <v>#N/A</v>
      </c>
      <c r="G792" s="49" t="e">
        <f t="shared" si="12"/>
        <v>#N/A</v>
      </c>
    </row>
    <row r="793" spans="1:7">
      <c r="A793" s="45">
        <v>38414</v>
      </c>
      <c r="B793" s="45">
        <v>38414</v>
      </c>
      <c r="C793" s="46">
        <v>2005</v>
      </c>
      <c r="D793">
        <v>2005</v>
      </c>
      <c r="E793" s="47">
        <v>4.4999999999999998E-2</v>
      </c>
      <c r="F793" s="47">
        <v>4.5854806666666671E-2</v>
      </c>
      <c r="G793" s="49">
        <f t="shared" si="12"/>
        <v>-8.5480666666667288E-4</v>
      </c>
    </row>
    <row r="794" spans="1:7">
      <c r="A794" s="45">
        <v>38421</v>
      </c>
      <c r="B794" s="45">
        <v>38421</v>
      </c>
      <c r="C794" s="46">
        <v>2005</v>
      </c>
      <c r="D794">
        <v>2005</v>
      </c>
      <c r="E794" s="47">
        <v>4.5700000000000005E-2</v>
      </c>
      <c r="F794" s="47" t="e">
        <v>#N/A</v>
      </c>
      <c r="G794" s="49" t="e">
        <f t="shared" si="12"/>
        <v>#N/A</v>
      </c>
    </row>
    <row r="795" spans="1:7">
      <c r="A795" s="45">
        <v>38428</v>
      </c>
      <c r="B795" s="45">
        <v>38428</v>
      </c>
      <c r="C795" s="46">
        <v>2005</v>
      </c>
      <c r="D795">
        <v>2005</v>
      </c>
      <c r="E795" s="47">
        <v>4.5599999999999995E-2</v>
      </c>
      <c r="F795" s="47" t="e">
        <v>#N/A</v>
      </c>
      <c r="G795" s="49" t="e">
        <f t="shared" si="12"/>
        <v>#N/A</v>
      </c>
    </row>
    <row r="796" spans="1:7">
      <c r="A796" s="45">
        <v>38435</v>
      </c>
      <c r="B796" s="45">
        <v>38435</v>
      </c>
      <c r="C796" s="46">
        <v>2005</v>
      </c>
      <c r="D796">
        <v>2005</v>
      </c>
      <c r="E796" s="47">
        <v>4.6300000000000001E-2</v>
      </c>
      <c r="F796" s="47" t="e">
        <v>#N/A</v>
      </c>
      <c r="G796" s="49" t="e">
        <f t="shared" si="12"/>
        <v>#N/A</v>
      </c>
    </row>
    <row r="797" spans="1:7">
      <c r="A797" s="45">
        <v>38442</v>
      </c>
      <c r="B797" s="45">
        <v>38442</v>
      </c>
      <c r="C797" s="46">
        <v>2005</v>
      </c>
      <c r="D797">
        <v>2005</v>
      </c>
      <c r="E797" s="47">
        <v>4.6100000000000002E-2</v>
      </c>
      <c r="F797" s="47" t="e">
        <v>#N/A</v>
      </c>
      <c r="G797" s="49" t="e">
        <f t="shared" si="12"/>
        <v>#N/A</v>
      </c>
    </row>
    <row r="798" spans="1:7">
      <c r="A798" s="45">
        <v>38449</v>
      </c>
      <c r="B798" s="45">
        <v>38449</v>
      </c>
      <c r="C798" s="46">
        <v>2005</v>
      </c>
      <c r="D798">
        <v>2005</v>
      </c>
      <c r="E798" s="47">
        <v>4.5599999999999995E-2</v>
      </c>
      <c r="F798" s="47" t="e">
        <v>#N/A</v>
      </c>
      <c r="G798" s="49" t="e">
        <f t="shared" si="12"/>
        <v>#N/A</v>
      </c>
    </row>
    <row r="799" spans="1:7">
      <c r="A799" s="45">
        <v>38456</v>
      </c>
      <c r="B799" s="45">
        <v>38456</v>
      </c>
      <c r="C799" s="46">
        <v>2005</v>
      </c>
      <c r="D799">
        <v>2005</v>
      </c>
      <c r="E799" s="47">
        <v>4.4900000000000002E-2</v>
      </c>
      <c r="F799" s="47" t="e">
        <v>#N/A</v>
      </c>
      <c r="G799" s="49" t="e">
        <f t="shared" si="12"/>
        <v>#N/A</v>
      </c>
    </row>
    <row r="800" spans="1:7">
      <c r="A800" s="45">
        <v>38463</v>
      </c>
      <c r="B800" s="45">
        <v>38463</v>
      </c>
      <c r="C800" s="46">
        <v>2005</v>
      </c>
      <c r="D800">
        <v>2005</v>
      </c>
      <c r="E800" s="47">
        <v>4.4199999999999996E-2</v>
      </c>
      <c r="F800" s="47" t="e">
        <v>#N/A</v>
      </c>
      <c r="G800" s="49" t="e">
        <f t="shared" si="12"/>
        <v>#N/A</v>
      </c>
    </row>
    <row r="801" spans="1:7">
      <c r="A801" s="45">
        <v>38470</v>
      </c>
      <c r="B801" s="45">
        <v>38470</v>
      </c>
      <c r="C801" s="46">
        <v>2005</v>
      </c>
      <c r="D801">
        <v>2005</v>
      </c>
      <c r="E801" s="47">
        <v>4.3700000000000003E-2</v>
      </c>
      <c r="F801" s="47" t="e">
        <v>#N/A</v>
      </c>
      <c r="G801" s="49" t="e">
        <f t="shared" si="12"/>
        <v>#N/A</v>
      </c>
    </row>
    <row r="802" spans="1:7">
      <c r="A802" s="45">
        <v>38477</v>
      </c>
      <c r="B802" s="45">
        <v>38477</v>
      </c>
      <c r="C802" s="46">
        <v>2005</v>
      </c>
      <c r="D802">
        <v>2005</v>
      </c>
      <c r="E802" s="47">
        <v>4.3799999999999999E-2</v>
      </c>
      <c r="F802" s="47" t="e">
        <v>#N/A</v>
      </c>
      <c r="G802" s="49" t="e">
        <f t="shared" si="12"/>
        <v>#N/A</v>
      </c>
    </row>
    <row r="803" spans="1:7">
      <c r="A803" s="45">
        <v>38484</v>
      </c>
      <c r="B803" s="45">
        <v>38484</v>
      </c>
      <c r="C803" s="46">
        <v>2005</v>
      </c>
      <c r="D803">
        <v>2005</v>
      </c>
      <c r="E803" s="47">
        <v>4.3499999999999997E-2</v>
      </c>
      <c r="F803" s="47" t="e">
        <v>#N/A</v>
      </c>
      <c r="G803" s="49" t="e">
        <f t="shared" si="12"/>
        <v>#N/A</v>
      </c>
    </row>
    <row r="804" spans="1:7">
      <c r="A804" s="45">
        <v>38491</v>
      </c>
      <c r="B804" s="45">
        <v>38491</v>
      </c>
      <c r="C804" s="46">
        <v>2005</v>
      </c>
      <c r="D804">
        <v>2005</v>
      </c>
      <c r="E804" s="47">
        <v>4.2500000000000003E-2</v>
      </c>
      <c r="F804" s="47" t="e">
        <v>#N/A</v>
      </c>
      <c r="G804" s="49" t="e">
        <f t="shared" si="12"/>
        <v>#N/A</v>
      </c>
    </row>
    <row r="805" spans="1:7">
      <c r="A805" s="45">
        <v>38498</v>
      </c>
      <c r="B805" s="45">
        <v>38498</v>
      </c>
      <c r="C805" s="46">
        <v>2005</v>
      </c>
      <c r="D805">
        <v>2005</v>
      </c>
      <c r="E805" s="47">
        <v>4.24E-2</v>
      </c>
      <c r="F805" s="47" t="e">
        <v>#N/A</v>
      </c>
      <c r="G805" s="49" t="e">
        <f t="shared" si="12"/>
        <v>#N/A</v>
      </c>
    </row>
    <row r="806" spans="1:7">
      <c r="A806" s="45">
        <v>38505</v>
      </c>
      <c r="B806" s="45">
        <v>38505</v>
      </c>
      <c r="C806" s="46">
        <v>2005</v>
      </c>
      <c r="D806">
        <v>2005</v>
      </c>
      <c r="E806" s="47">
        <v>4.1799999999999997E-2</v>
      </c>
      <c r="F806" s="47" t="e">
        <v>#N/A</v>
      </c>
      <c r="G806" s="49" t="e">
        <f t="shared" si="12"/>
        <v>#N/A</v>
      </c>
    </row>
    <row r="807" spans="1:7">
      <c r="A807" s="45">
        <v>38512</v>
      </c>
      <c r="B807" s="45">
        <v>38512</v>
      </c>
      <c r="C807" s="46">
        <v>2005</v>
      </c>
      <c r="D807">
        <v>2005</v>
      </c>
      <c r="E807" s="47">
        <v>4.2099999999999999E-2</v>
      </c>
      <c r="F807" s="47" t="e">
        <v>#N/A</v>
      </c>
      <c r="G807" s="49" t="e">
        <f t="shared" si="12"/>
        <v>#N/A</v>
      </c>
    </row>
    <row r="808" spans="1:7">
      <c r="A808" s="45">
        <v>38519</v>
      </c>
      <c r="B808" s="45">
        <v>38519</v>
      </c>
      <c r="C808" s="46">
        <v>2005</v>
      </c>
      <c r="D808">
        <v>2005</v>
      </c>
      <c r="E808" s="47">
        <v>4.3099999999999999E-2</v>
      </c>
      <c r="F808" s="47" t="e">
        <v>#N/A</v>
      </c>
      <c r="G808" s="49" t="e">
        <f t="shared" si="12"/>
        <v>#N/A</v>
      </c>
    </row>
    <row r="809" spans="1:7">
      <c r="A809" s="45">
        <v>38526</v>
      </c>
      <c r="B809" s="45">
        <v>38526</v>
      </c>
      <c r="C809" s="46">
        <v>2005</v>
      </c>
      <c r="D809">
        <v>2005</v>
      </c>
      <c r="E809" s="47">
        <v>4.2300000000000004E-2</v>
      </c>
      <c r="F809" s="47" t="e">
        <v>#N/A</v>
      </c>
      <c r="G809" s="49" t="e">
        <f t="shared" si="12"/>
        <v>#N/A</v>
      </c>
    </row>
    <row r="810" spans="1:7">
      <c r="A810" s="45">
        <v>38533</v>
      </c>
      <c r="B810" s="45">
        <v>38533</v>
      </c>
      <c r="C810" s="46">
        <v>2005</v>
      </c>
      <c r="D810">
        <v>2005</v>
      </c>
      <c r="E810" s="47">
        <v>4.24E-2</v>
      </c>
      <c r="F810" s="47" t="e">
        <v>#N/A</v>
      </c>
      <c r="G810" s="49" t="e">
        <f t="shared" si="12"/>
        <v>#N/A</v>
      </c>
    </row>
    <row r="811" spans="1:7">
      <c r="A811" s="45">
        <v>38540</v>
      </c>
      <c r="B811" s="45">
        <v>38540</v>
      </c>
      <c r="C811" s="46">
        <v>2005</v>
      </c>
      <c r="D811">
        <v>2006</v>
      </c>
      <c r="E811" s="47">
        <v>4.2699999999999995E-2</v>
      </c>
      <c r="F811" s="47" t="e">
        <v>#N/A</v>
      </c>
      <c r="G811" s="49" t="e">
        <f t="shared" si="12"/>
        <v>#N/A</v>
      </c>
    </row>
    <row r="812" spans="1:7">
      <c r="A812" s="45">
        <v>38547</v>
      </c>
      <c r="B812" s="45">
        <v>38547</v>
      </c>
      <c r="C812" s="46">
        <v>2005</v>
      </c>
      <c r="D812">
        <v>2006</v>
      </c>
      <c r="E812" s="47">
        <v>4.2999999999999997E-2</v>
      </c>
      <c r="F812" s="47" t="e">
        <v>#N/A</v>
      </c>
      <c r="G812" s="49" t="e">
        <f t="shared" si="12"/>
        <v>#N/A</v>
      </c>
    </row>
    <row r="813" spans="1:7">
      <c r="A813" s="45">
        <v>38554</v>
      </c>
      <c r="B813" s="45">
        <v>38554</v>
      </c>
      <c r="C813" s="46">
        <v>2005</v>
      </c>
      <c r="D813">
        <v>2006</v>
      </c>
      <c r="E813" s="47">
        <v>4.36E-2</v>
      </c>
      <c r="F813" s="47" t="e">
        <v>#N/A</v>
      </c>
      <c r="G813" s="49" t="e">
        <f t="shared" si="12"/>
        <v>#N/A</v>
      </c>
    </row>
    <row r="814" spans="1:7">
      <c r="A814" s="45">
        <v>38561</v>
      </c>
      <c r="B814" s="45">
        <v>38561</v>
      </c>
      <c r="C814" s="46">
        <v>2005</v>
      </c>
      <c r="D814">
        <v>2006</v>
      </c>
      <c r="E814" s="47">
        <v>4.3099999999999999E-2</v>
      </c>
      <c r="F814" s="47" t="e">
        <v>#N/A</v>
      </c>
      <c r="G814" s="49" t="e">
        <f t="shared" si="12"/>
        <v>#N/A</v>
      </c>
    </row>
    <row r="815" spans="1:7">
      <c r="A815" s="45">
        <v>38568</v>
      </c>
      <c r="B815" s="45">
        <v>38568</v>
      </c>
      <c r="C815" s="46">
        <v>2005</v>
      </c>
      <c r="D815">
        <v>2006</v>
      </c>
      <c r="E815" s="47">
        <v>4.3799999999999999E-2</v>
      </c>
      <c r="F815" s="47" t="e">
        <v>#N/A</v>
      </c>
      <c r="G815" s="49" t="e">
        <f t="shared" si="12"/>
        <v>#N/A</v>
      </c>
    </row>
    <row r="816" spans="1:7">
      <c r="A816" s="45">
        <v>38575</v>
      </c>
      <c r="B816" s="45">
        <v>38575</v>
      </c>
      <c r="C816" s="46">
        <v>2005</v>
      </c>
      <c r="D816">
        <v>2006</v>
      </c>
      <c r="E816" s="47">
        <v>4.3700000000000003E-2</v>
      </c>
      <c r="F816" s="47" t="e">
        <v>#N/A</v>
      </c>
      <c r="G816" s="49" t="e">
        <f t="shared" si="12"/>
        <v>#N/A</v>
      </c>
    </row>
    <row r="817" spans="1:7">
      <c r="A817" s="45">
        <v>38582</v>
      </c>
      <c r="B817" s="45">
        <v>38582</v>
      </c>
      <c r="C817" s="46">
        <v>2005</v>
      </c>
      <c r="D817">
        <v>2006</v>
      </c>
      <c r="E817" s="47">
        <v>4.2699999999999995E-2</v>
      </c>
      <c r="F817" s="47">
        <v>4.3751980000000003E-2</v>
      </c>
      <c r="G817" s="49">
        <f t="shared" si="12"/>
        <v>-1.0519800000000079E-3</v>
      </c>
    </row>
    <row r="818" spans="1:7">
      <c r="A818" s="45">
        <v>38589</v>
      </c>
      <c r="B818" s="45">
        <v>38589</v>
      </c>
      <c r="C818" s="46">
        <v>2005</v>
      </c>
      <c r="D818">
        <v>2006</v>
      </c>
      <c r="E818" s="47">
        <v>4.2500000000000003E-2</v>
      </c>
      <c r="F818" s="47" t="e">
        <v>#N/A</v>
      </c>
      <c r="G818" s="49" t="e">
        <f t="shared" si="12"/>
        <v>#N/A</v>
      </c>
    </row>
    <row r="819" spans="1:7">
      <c r="A819" s="45">
        <v>38596</v>
      </c>
      <c r="B819" s="45">
        <v>38596</v>
      </c>
      <c r="C819" s="46">
        <v>2005</v>
      </c>
      <c r="D819">
        <v>2006</v>
      </c>
      <c r="E819" s="47">
        <v>4.1799999999999997E-2</v>
      </c>
      <c r="F819" s="47" t="e">
        <v>#N/A</v>
      </c>
      <c r="G819" s="49" t="e">
        <f t="shared" si="12"/>
        <v>#N/A</v>
      </c>
    </row>
    <row r="820" spans="1:7">
      <c r="A820" s="45">
        <v>38603</v>
      </c>
      <c r="B820" s="45">
        <v>38603</v>
      </c>
      <c r="C820" s="46">
        <v>2005</v>
      </c>
      <c r="D820">
        <v>2006</v>
      </c>
      <c r="E820" s="47">
        <v>4.2599999999999999E-2</v>
      </c>
      <c r="F820" s="47">
        <v>4.4430419999999998E-2</v>
      </c>
      <c r="G820" s="49">
        <f t="shared" si="12"/>
        <v>-1.8304199999999993E-3</v>
      </c>
    </row>
    <row r="821" spans="1:7">
      <c r="A821" s="45">
        <v>38610</v>
      </c>
      <c r="B821" s="45">
        <v>38610</v>
      </c>
      <c r="C821" s="46">
        <v>2005</v>
      </c>
      <c r="D821">
        <v>2006</v>
      </c>
      <c r="E821" s="47">
        <v>4.2999999999999997E-2</v>
      </c>
      <c r="F821" s="47" t="e">
        <v>#N/A</v>
      </c>
      <c r="G821" s="49" t="e">
        <f t="shared" si="12"/>
        <v>#N/A</v>
      </c>
    </row>
    <row r="822" spans="1:7">
      <c r="A822" s="45">
        <v>38617</v>
      </c>
      <c r="B822" s="45">
        <v>38617</v>
      </c>
      <c r="C822" s="46">
        <v>2005</v>
      </c>
      <c r="D822">
        <v>2006</v>
      </c>
      <c r="E822" s="47">
        <v>4.2999999999999997E-2</v>
      </c>
      <c r="F822" s="47" t="e">
        <v>#N/A</v>
      </c>
      <c r="G822" s="49" t="e">
        <f t="shared" si="12"/>
        <v>#N/A</v>
      </c>
    </row>
    <row r="823" spans="1:7">
      <c r="A823" s="45">
        <v>38624</v>
      </c>
      <c r="B823" s="45">
        <v>38624</v>
      </c>
      <c r="C823" s="46">
        <v>2005</v>
      </c>
      <c r="D823">
        <v>2006</v>
      </c>
      <c r="E823" s="47">
        <v>4.3899999999999995E-2</v>
      </c>
      <c r="F823" s="47" t="e">
        <v>#N/A</v>
      </c>
      <c r="G823" s="49" t="e">
        <f t="shared" si="12"/>
        <v>#N/A</v>
      </c>
    </row>
    <row r="824" spans="1:7">
      <c r="A824" s="45">
        <v>38631</v>
      </c>
      <c r="B824" s="45">
        <v>38631</v>
      </c>
      <c r="C824" s="46">
        <v>2005</v>
      </c>
      <c r="D824">
        <v>2006</v>
      </c>
      <c r="E824" s="47">
        <v>4.4000000000000004E-2</v>
      </c>
      <c r="F824" s="47" t="e">
        <v>#N/A</v>
      </c>
      <c r="G824" s="49" t="e">
        <f t="shared" si="12"/>
        <v>#N/A</v>
      </c>
    </row>
    <row r="825" spans="1:7">
      <c r="A825" s="45">
        <v>38638</v>
      </c>
      <c r="B825" s="45">
        <v>38638</v>
      </c>
      <c r="C825" s="46">
        <v>2005</v>
      </c>
      <c r="D825">
        <v>2006</v>
      </c>
      <c r="E825" s="47">
        <v>4.5100000000000001E-2</v>
      </c>
      <c r="F825" s="47" t="e">
        <v>#N/A</v>
      </c>
      <c r="G825" s="49" t="e">
        <f t="shared" si="12"/>
        <v>#N/A</v>
      </c>
    </row>
    <row r="826" spans="1:7">
      <c r="A826" s="45">
        <v>38645</v>
      </c>
      <c r="B826" s="45">
        <v>38645</v>
      </c>
      <c r="C826" s="46">
        <v>2005</v>
      </c>
      <c r="D826">
        <v>2006</v>
      </c>
      <c r="E826" s="47">
        <v>4.4699999999999997E-2</v>
      </c>
      <c r="F826" s="47" t="e">
        <v>#N/A</v>
      </c>
      <c r="G826" s="49" t="e">
        <f t="shared" si="12"/>
        <v>#N/A</v>
      </c>
    </row>
    <row r="827" spans="1:7">
      <c r="A827" s="45">
        <v>38652</v>
      </c>
      <c r="B827" s="45">
        <v>38652</v>
      </c>
      <c r="C827" s="46">
        <v>2005</v>
      </c>
      <c r="D827">
        <v>2006</v>
      </c>
      <c r="E827" s="47">
        <v>4.5599999999999995E-2</v>
      </c>
      <c r="F827" s="47" t="e">
        <v>#N/A</v>
      </c>
      <c r="G827" s="49" t="e">
        <f t="shared" si="12"/>
        <v>#N/A</v>
      </c>
    </row>
    <row r="828" spans="1:7">
      <c r="A828" s="45">
        <v>38659</v>
      </c>
      <c r="B828" s="45">
        <v>38659</v>
      </c>
      <c r="C828" s="46">
        <v>2005</v>
      </c>
      <c r="D828">
        <v>2006</v>
      </c>
      <c r="E828" s="47">
        <v>4.6300000000000001E-2</v>
      </c>
      <c r="F828" s="47" t="e">
        <v>#N/A</v>
      </c>
      <c r="G828" s="49" t="e">
        <f t="shared" si="12"/>
        <v>#N/A</v>
      </c>
    </row>
    <row r="829" spans="1:7">
      <c r="A829" s="45">
        <v>38666</v>
      </c>
      <c r="B829" s="45">
        <v>38666</v>
      </c>
      <c r="C829" s="46">
        <v>2005</v>
      </c>
      <c r="D829">
        <v>2006</v>
      </c>
      <c r="E829" s="47">
        <v>4.6100000000000002E-2</v>
      </c>
      <c r="F829" s="47" t="e">
        <v>#N/A</v>
      </c>
      <c r="G829" s="49" t="e">
        <f t="shared" si="12"/>
        <v>#N/A</v>
      </c>
    </row>
    <row r="830" spans="1:7">
      <c r="A830" s="45">
        <v>38673</v>
      </c>
      <c r="B830" s="45">
        <v>38673</v>
      </c>
      <c r="C830" s="46">
        <v>2005</v>
      </c>
      <c r="D830">
        <v>2006</v>
      </c>
      <c r="E830" s="47">
        <v>4.5199999999999997E-2</v>
      </c>
      <c r="F830" s="47" t="e">
        <v>#N/A</v>
      </c>
      <c r="G830" s="49" t="e">
        <f t="shared" si="12"/>
        <v>#N/A</v>
      </c>
    </row>
    <row r="831" spans="1:7">
      <c r="A831" s="45">
        <v>38680</v>
      </c>
      <c r="B831" s="45">
        <v>38680</v>
      </c>
      <c r="C831" s="46">
        <v>2005</v>
      </c>
      <c r="D831">
        <v>2006</v>
      </c>
      <c r="E831" s="47">
        <v>4.5100000000000001E-2</v>
      </c>
      <c r="F831" s="47" t="e">
        <v>#N/A</v>
      </c>
      <c r="G831" s="49" t="e">
        <f t="shared" si="12"/>
        <v>#N/A</v>
      </c>
    </row>
    <row r="832" spans="1:7">
      <c r="A832" s="45">
        <v>38687</v>
      </c>
      <c r="B832" s="45">
        <v>38687</v>
      </c>
      <c r="C832" s="46">
        <v>2005</v>
      </c>
      <c r="D832">
        <v>2006</v>
      </c>
      <c r="E832" s="47">
        <v>4.53E-2</v>
      </c>
      <c r="F832" s="47" t="e">
        <v>#N/A</v>
      </c>
      <c r="G832" s="49" t="e">
        <f t="shared" si="12"/>
        <v>#N/A</v>
      </c>
    </row>
    <row r="833" spans="1:7">
      <c r="A833" s="45">
        <v>38694</v>
      </c>
      <c r="B833" s="45">
        <v>38694</v>
      </c>
      <c r="C833" s="46">
        <v>2005</v>
      </c>
      <c r="D833">
        <v>2006</v>
      </c>
      <c r="E833" s="47">
        <v>4.4900000000000002E-2</v>
      </c>
      <c r="F833" s="47" t="e">
        <v>#N/A</v>
      </c>
      <c r="G833" s="49" t="e">
        <f t="shared" si="12"/>
        <v>#N/A</v>
      </c>
    </row>
    <row r="834" spans="1:7">
      <c r="A834" s="45">
        <v>38701</v>
      </c>
      <c r="B834" s="45">
        <v>38701</v>
      </c>
      <c r="C834" s="46">
        <v>2005</v>
      </c>
      <c r="D834">
        <v>2006</v>
      </c>
      <c r="E834" s="47">
        <v>4.4800000000000006E-2</v>
      </c>
      <c r="F834" s="47" t="e">
        <v>#N/A</v>
      </c>
      <c r="G834" s="49" t="e">
        <f t="shared" si="12"/>
        <v>#N/A</v>
      </c>
    </row>
    <row r="835" spans="1:7">
      <c r="A835" s="45">
        <v>38708</v>
      </c>
      <c r="B835" s="45">
        <v>38708</v>
      </c>
      <c r="C835" s="46">
        <v>2005</v>
      </c>
      <c r="D835">
        <v>2006</v>
      </c>
      <c r="E835" s="47">
        <v>4.4199999999999996E-2</v>
      </c>
      <c r="F835" s="47" t="e">
        <v>#N/A</v>
      </c>
      <c r="G835" s="49" t="e">
        <f t="shared" si="12"/>
        <v>#N/A</v>
      </c>
    </row>
    <row r="836" spans="1:7">
      <c r="A836" s="45">
        <v>38715</v>
      </c>
      <c r="B836" s="45">
        <v>38715</v>
      </c>
      <c r="C836" s="46">
        <v>2005</v>
      </c>
      <c r="D836">
        <v>2006</v>
      </c>
      <c r="E836" s="47">
        <v>4.3799999999999999E-2</v>
      </c>
      <c r="F836" s="47" t="e">
        <v>#N/A</v>
      </c>
      <c r="G836" s="49" t="e">
        <f t="shared" si="12"/>
        <v>#N/A</v>
      </c>
    </row>
    <row r="837" spans="1:7">
      <c r="A837" s="45">
        <v>38722</v>
      </c>
      <c r="B837" s="45">
        <v>38722</v>
      </c>
      <c r="C837" s="46">
        <v>2006</v>
      </c>
      <c r="D837">
        <v>2006</v>
      </c>
      <c r="E837" s="47">
        <v>4.3499999999999997E-2</v>
      </c>
      <c r="F837" s="47" t="e">
        <v>#N/A</v>
      </c>
      <c r="G837" s="49" t="e">
        <f t="shared" ref="G837:G900" si="13">E837-F837</f>
        <v>#N/A</v>
      </c>
    </row>
    <row r="838" spans="1:7">
      <c r="A838" s="45">
        <v>38729</v>
      </c>
      <c r="B838" s="45">
        <v>38729</v>
      </c>
      <c r="C838" s="46">
        <v>2006</v>
      </c>
      <c r="D838">
        <v>2006</v>
      </c>
      <c r="E838" s="47">
        <v>4.3700000000000003E-2</v>
      </c>
      <c r="F838" s="47" t="e">
        <v>#N/A</v>
      </c>
      <c r="G838" s="49" t="e">
        <f t="shared" si="13"/>
        <v>#N/A</v>
      </c>
    </row>
    <row r="839" spans="1:7">
      <c r="A839" s="45">
        <v>38736</v>
      </c>
      <c r="B839" s="45">
        <v>38736</v>
      </c>
      <c r="C839" s="46">
        <v>2006</v>
      </c>
      <c r="D839">
        <v>2006</v>
      </c>
      <c r="E839" s="47">
        <v>4.3299999999999998E-2</v>
      </c>
      <c r="F839" s="47" t="e">
        <v>#N/A</v>
      </c>
      <c r="G839" s="49" t="e">
        <f t="shared" si="13"/>
        <v>#N/A</v>
      </c>
    </row>
    <row r="840" spans="1:7">
      <c r="A840" s="45">
        <v>38743</v>
      </c>
      <c r="B840" s="45">
        <v>38743</v>
      </c>
      <c r="C840" s="46">
        <v>2006</v>
      </c>
      <c r="D840">
        <v>2006</v>
      </c>
      <c r="E840" s="47">
        <v>4.4199999999999996E-2</v>
      </c>
      <c r="F840" s="47">
        <v>4.4117516666666662E-2</v>
      </c>
      <c r="G840" s="49">
        <f t="shared" si="13"/>
        <v>8.2483333333334408E-5</v>
      </c>
    </row>
    <row r="841" spans="1:7">
      <c r="A841" s="45">
        <v>38750</v>
      </c>
      <c r="B841" s="45">
        <v>38750</v>
      </c>
      <c r="C841" s="46">
        <v>2006</v>
      </c>
      <c r="D841">
        <v>2006</v>
      </c>
      <c r="E841" s="47">
        <v>4.4299999999999999E-2</v>
      </c>
      <c r="F841" s="47" t="e">
        <v>#N/A</v>
      </c>
      <c r="G841" s="49" t="e">
        <f t="shared" si="13"/>
        <v>#N/A</v>
      </c>
    </row>
    <row r="842" spans="1:7">
      <c r="A842" s="45">
        <v>38757</v>
      </c>
      <c r="B842" s="45">
        <v>38757</v>
      </c>
      <c r="C842" s="46">
        <v>2006</v>
      </c>
      <c r="D842">
        <v>2006</v>
      </c>
      <c r="E842" s="47">
        <v>4.4199999999999996E-2</v>
      </c>
      <c r="F842" s="47" t="e">
        <v>#N/A</v>
      </c>
      <c r="G842" s="49" t="e">
        <f t="shared" si="13"/>
        <v>#N/A</v>
      </c>
    </row>
    <row r="843" spans="1:7">
      <c r="A843" s="45">
        <v>38764</v>
      </c>
      <c r="B843" s="45">
        <v>38764</v>
      </c>
      <c r="C843" s="46">
        <v>2006</v>
      </c>
      <c r="D843">
        <v>2006</v>
      </c>
      <c r="E843" s="47">
        <v>4.4199999999999996E-2</v>
      </c>
      <c r="F843" s="47" t="e">
        <v>#N/A</v>
      </c>
      <c r="G843" s="49" t="e">
        <f t="shared" si="13"/>
        <v>#N/A</v>
      </c>
    </row>
    <row r="844" spans="1:7">
      <c r="A844" s="45">
        <v>38771</v>
      </c>
      <c r="B844" s="45">
        <v>38771</v>
      </c>
      <c r="C844" s="46">
        <v>2006</v>
      </c>
      <c r="D844">
        <v>2006</v>
      </c>
      <c r="E844" s="47">
        <v>4.36E-2</v>
      </c>
      <c r="F844" s="47" t="e">
        <v>#N/A</v>
      </c>
      <c r="G844" s="49" t="e">
        <f t="shared" si="13"/>
        <v>#N/A</v>
      </c>
    </row>
    <row r="845" spans="1:7">
      <c r="A845" s="45">
        <v>38778</v>
      </c>
      <c r="B845" s="45">
        <v>38778</v>
      </c>
      <c r="C845" s="46">
        <v>2006</v>
      </c>
      <c r="D845">
        <v>2006</v>
      </c>
      <c r="E845" s="47">
        <v>4.3899999999999995E-2</v>
      </c>
      <c r="F845" s="47" t="e">
        <v>#N/A</v>
      </c>
      <c r="G845" s="49" t="e">
        <f t="shared" si="13"/>
        <v>#N/A</v>
      </c>
    </row>
    <row r="846" spans="1:7">
      <c r="A846" s="45">
        <v>38785</v>
      </c>
      <c r="B846" s="45">
        <v>38785</v>
      </c>
      <c r="C846" s="46">
        <v>2006</v>
      </c>
      <c r="D846">
        <v>2006</v>
      </c>
      <c r="E846" s="47">
        <v>4.4500000000000005E-2</v>
      </c>
      <c r="F846" s="47" t="e">
        <v>#N/A</v>
      </c>
      <c r="G846" s="49" t="e">
        <f t="shared" si="13"/>
        <v>#N/A</v>
      </c>
    </row>
    <row r="847" spans="1:7">
      <c r="A847" s="45">
        <v>38792</v>
      </c>
      <c r="B847" s="45">
        <v>38792</v>
      </c>
      <c r="C847" s="46">
        <v>2006</v>
      </c>
      <c r="D847">
        <v>2006</v>
      </c>
      <c r="E847" s="47">
        <v>4.4000000000000004E-2</v>
      </c>
      <c r="F847" s="47" t="e">
        <v>#N/A</v>
      </c>
      <c r="G847" s="49" t="e">
        <f t="shared" si="13"/>
        <v>#N/A</v>
      </c>
    </row>
    <row r="848" spans="1:7">
      <c r="A848" s="45">
        <v>38799</v>
      </c>
      <c r="B848" s="45">
        <v>38799</v>
      </c>
      <c r="C848" s="46">
        <v>2006</v>
      </c>
      <c r="D848">
        <v>2006</v>
      </c>
      <c r="E848" s="47">
        <v>4.4299999999999999E-2</v>
      </c>
      <c r="F848" s="47" t="e">
        <v>#N/A</v>
      </c>
      <c r="G848" s="49" t="e">
        <f t="shared" si="13"/>
        <v>#N/A</v>
      </c>
    </row>
    <row r="849" spans="1:7">
      <c r="A849" s="45">
        <v>38806</v>
      </c>
      <c r="B849" s="45">
        <v>38806</v>
      </c>
      <c r="C849" s="46">
        <v>2006</v>
      </c>
      <c r="D849">
        <v>2006</v>
      </c>
      <c r="E849" s="47">
        <v>4.53E-2</v>
      </c>
      <c r="F849" s="47" t="e">
        <v>#N/A</v>
      </c>
      <c r="G849" s="49" t="e">
        <f t="shared" si="13"/>
        <v>#N/A</v>
      </c>
    </row>
    <row r="850" spans="1:7">
      <c r="A850" s="45">
        <v>38813</v>
      </c>
      <c r="B850" s="45">
        <v>38813</v>
      </c>
      <c r="C850" s="46">
        <v>2006</v>
      </c>
      <c r="D850">
        <v>2006</v>
      </c>
      <c r="E850" s="47">
        <v>4.5599999999999995E-2</v>
      </c>
      <c r="F850" s="47" t="e">
        <v>#N/A</v>
      </c>
      <c r="G850" s="49" t="e">
        <f t="shared" si="13"/>
        <v>#N/A</v>
      </c>
    </row>
    <row r="851" spans="1:7">
      <c r="A851" s="45">
        <v>38820</v>
      </c>
      <c r="B851" s="45">
        <v>38820</v>
      </c>
      <c r="C851" s="46">
        <v>2006</v>
      </c>
      <c r="D851">
        <v>2006</v>
      </c>
      <c r="E851" s="47">
        <v>4.5700000000000005E-2</v>
      </c>
      <c r="F851" s="47" t="e">
        <v>#N/A</v>
      </c>
      <c r="G851" s="49" t="e">
        <f t="shared" si="13"/>
        <v>#N/A</v>
      </c>
    </row>
    <row r="852" spans="1:7">
      <c r="A852" s="45">
        <v>38827</v>
      </c>
      <c r="B852" s="45">
        <v>38827</v>
      </c>
      <c r="C852" s="46">
        <v>2006</v>
      </c>
      <c r="D852">
        <v>2006</v>
      </c>
      <c r="E852" s="47">
        <v>4.5899999999999996E-2</v>
      </c>
      <c r="F852" s="47" t="e">
        <v>#N/A</v>
      </c>
      <c r="G852" s="49" t="e">
        <f t="shared" si="13"/>
        <v>#N/A</v>
      </c>
    </row>
    <row r="853" spans="1:7">
      <c r="A853" s="45">
        <v>38834</v>
      </c>
      <c r="B853" s="45">
        <v>38834</v>
      </c>
      <c r="C853" s="46">
        <v>2006</v>
      </c>
      <c r="D853">
        <v>2006</v>
      </c>
      <c r="E853" s="47">
        <v>4.5899999999999996E-2</v>
      </c>
      <c r="F853" s="47" t="e">
        <v>#N/A</v>
      </c>
      <c r="G853" s="49" t="e">
        <f t="shared" si="13"/>
        <v>#N/A</v>
      </c>
    </row>
    <row r="854" spans="1:7">
      <c r="A854" s="45">
        <v>38841</v>
      </c>
      <c r="B854" s="45">
        <v>38841</v>
      </c>
      <c r="C854" s="46">
        <v>2006</v>
      </c>
      <c r="D854">
        <v>2006</v>
      </c>
      <c r="E854" s="47">
        <v>4.6300000000000001E-2</v>
      </c>
      <c r="F854" s="47" t="e">
        <v>#N/A</v>
      </c>
      <c r="G854" s="49" t="e">
        <f t="shared" si="13"/>
        <v>#N/A</v>
      </c>
    </row>
    <row r="855" spans="1:7">
      <c r="A855" s="45">
        <v>38848</v>
      </c>
      <c r="B855" s="45">
        <v>38848</v>
      </c>
      <c r="C855" s="46">
        <v>2006</v>
      </c>
      <c r="D855">
        <v>2006</v>
      </c>
      <c r="E855" s="47">
        <v>4.6300000000000001E-2</v>
      </c>
      <c r="F855" s="47" t="e">
        <v>#N/A</v>
      </c>
      <c r="G855" s="49" t="e">
        <f t="shared" si="13"/>
        <v>#N/A</v>
      </c>
    </row>
    <row r="856" spans="1:7">
      <c r="A856" s="45">
        <v>38855</v>
      </c>
      <c r="B856" s="45">
        <v>38855</v>
      </c>
      <c r="C856" s="46">
        <v>2006</v>
      </c>
      <c r="D856">
        <v>2006</v>
      </c>
      <c r="E856" s="47">
        <v>4.58E-2</v>
      </c>
      <c r="F856" s="47" t="e">
        <v>#N/A</v>
      </c>
      <c r="G856" s="49" t="e">
        <f t="shared" si="13"/>
        <v>#N/A</v>
      </c>
    </row>
    <row r="857" spans="1:7">
      <c r="A857" s="45">
        <v>38862</v>
      </c>
      <c r="B857" s="45">
        <v>38862</v>
      </c>
      <c r="C857" s="46">
        <v>2006</v>
      </c>
      <c r="D857">
        <v>2006</v>
      </c>
      <c r="E857" s="47">
        <v>4.5199999999999997E-2</v>
      </c>
      <c r="F857" s="47" t="e">
        <v>#N/A</v>
      </c>
      <c r="G857" s="49" t="e">
        <f t="shared" si="13"/>
        <v>#N/A</v>
      </c>
    </row>
    <row r="858" spans="1:7">
      <c r="A858" s="45">
        <v>38869</v>
      </c>
      <c r="B858" s="45">
        <v>38869</v>
      </c>
      <c r="C858" s="46">
        <v>2006</v>
      </c>
      <c r="D858">
        <v>2006</v>
      </c>
      <c r="E858" s="47">
        <v>4.5700000000000005E-2</v>
      </c>
      <c r="F858" s="47" t="e">
        <v>#N/A</v>
      </c>
      <c r="G858" s="49" t="e">
        <f t="shared" si="13"/>
        <v>#N/A</v>
      </c>
    </row>
    <row r="859" spans="1:7">
      <c r="A859" s="45">
        <v>38876</v>
      </c>
      <c r="B859" s="45">
        <v>38876</v>
      </c>
      <c r="C859" s="46">
        <v>2006</v>
      </c>
      <c r="D859">
        <v>2006</v>
      </c>
      <c r="E859" s="47">
        <v>4.4800000000000006E-2</v>
      </c>
      <c r="F859" s="47" t="e">
        <v>#N/A</v>
      </c>
      <c r="G859" s="49" t="e">
        <f t="shared" si="13"/>
        <v>#N/A</v>
      </c>
    </row>
    <row r="860" spans="1:7">
      <c r="A860" s="45">
        <v>38883</v>
      </c>
      <c r="B860" s="45">
        <v>38883</v>
      </c>
      <c r="C860" s="46">
        <v>2006</v>
      </c>
      <c r="D860">
        <v>2006</v>
      </c>
      <c r="E860" s="47">
        <v>4.58E-2</v>
      </c>
      <c r="F860" s="47" t="e">
        <v>#N/A</v>
      </c>
      <c r="G860" s="49" t="e">
        <f t="shared" si="13"/>
        <v>#N/A</v>
      </c>
    </row>
    <row r="861" spans="1:7">
      <c r="A861" s="45">
        <v>38890</v>
      </c>
      <c r="B861" s="45">
        <v>38890</v>
      </c>
      <c r="C861" s="46">
        <v>2006</v>
      </c>
      <c r="D861">
        <v>2006</v>
      </c>
      <c r="E861" s="47">
        <v>4.6799999999999994E-2</v>
      </c>
      <c r="F861" s="47" t="e">
        <v>#N/A</v>
      </c>
      <c r="G861" s="49" t="e">
        <f t="shared" si="13"/>
        <v>#N/A</v>
      </c>
    </row>
    <row r="862" spans="1:7">
      <c r="A862" s="45">
        <v>38897</v>
      </c>
      <c r="B862" s="45">
        <v>38897</v>
      </c>
      <c r="C862" s="46">
        <v>2006</v>
      </c>
      <c r="D862">
        <v>2006</v>
      </c>
      <c r="E862" s="47">
        <v>4.7100000000000003E-2</v>
      </c>
      <c r="F862" s="47" t="e">
        <v>#N/A</v>
      </c>
      <c r="G862" s="49" t="e">
        <f t="shared" si="13"/>
        <v>#N/A</v>
      </c>
    </row>
    <row r="863" spans="1:7">
      <c r="A863" s="45">
        <v>38904</v>
      </c>
      <c r="B863" s="45">
        <v>38904</v>
      </c>
      <c r="C863" s="46">
        <v>2006</v>
      </c>
      <c r="D863">
        <v>2007</v>
      </c>
      <c r="E863" s="47">
        <v>4.6900000000000004E-2</v>
      </c>
      <c r="F863" s="47" t="e">
        <v>#N/A</v>
      </c>
      <c r="G863" s="49" t="e">
        <f t="shared" si="13"/>
        <v>#N/A</v>
      </c>
    </row>
    <row r="864" spans="1:7">
      <c r="A864" s="45">
        <v>38911</v>
      </c>
      <c r="B864" s="45">
        <v>38911</v>
      </c>
      <c r="C864" s="46">
        <v>2006</v>
      </c>
      <c r="D864">
        <v>2007</v>
      </c>
      <c r="E864" s="47">
        <v>4.6199999999999998E-2</v>
      </c>
      <c r="F864" s="47" t="e">
        <v>#N/A</v>
      </c>
      <c r="G864" s="49" t="e">
        <f t="shared" si="13"/>
        <v>#N/A</v>
      </c>
    </row>
    <row r="865" spans="1:7">
      <c r="A865" s="45">
        <v>38918</v>
      </c>
      <c r="B865" s="45">
        <v>38918</v>
      </c>
      <c r="C865" s="46">
        <v>2006</v>
      </c>
      <c r="D865">
        <v>2007</v>
      </c>
      <c r="E865" s="47">
        <v>4.5899999999999996E-2</v>
      </c>
      <c r="F865" s="47">
        <v>4.6926873999999993E-2</v>
      </c>
      <c r="G865" s="49">
        <f t="shared" si="13"/>
        <v>-1.0268739999999971E-3</v>
      </c>
    </row>
    <row r="866" spans="1:7">
      <c r="A866" s="45">
        <v>38925</v>
      </c>
      <c r="B866" s="45">
        <v>38925</v>
      </c>
      <c r="C866" s="46">
        <v>2006</v>
      </c>
      <c r="D866">
        <v>2007</v>
      </c>
      <c r="E866" s="47">
        <v>4.5499999999999999E-2</v>
      </c>
      <c r="F866" s="47" t="e">
        <v>#N/A</v>
      </c>
      <c r="G866" s="49" t="e">
        <f t="shared" si="13"/>
        <v>#N/A</v>
      </c>
    </row>
    <row r="867" spans="1:7">
      <c r="A867" s="45">
        <v>38932</v>
      </c>
      <c r="B867" s="45">
        <v>38932</v>
      </c>
      <c r="C867" s="46">
        <v>2006</v>
      </c>
      <c r="D867">
        <v>2007</v>
      </c>
      <c r="E867" s="47">
        <v>4.4900000000000002E-2</v>
      </c>
      <c r="F867" s="47" t="e">
        <v>#N/A</v>
      </c>
      <c r="G867" s="49" t="e">
        <f t="shared" si="13"/>
        <v>#N/A</v>
      </c>
    </row>
    <row r="868" spans="1:7">
      <c r="A868" s="45">
        <v>38939</v>
      </c>
      <c r="B868" s="45">
        <v>38939</v>
      </c>
      <c r="C868" s="46">
        <v>2006</v>
      </c>
      <c r="D868">
        <v>2007</v>
      </c>
      <c r="E868" s="47">
        <v>4.4500000000000005E-2</v>
      </c>
      <c r="F868" s="47" t="e">
        <v>#N/A</v>
      </c>
      <c r="G868" s="49" t="e">
        <f t="shared" si="13"/>
        <v>#N/A</v>
      </c>
    </row>
    <row r="869" spans="1:7">
      <c r="A869" s="45">
        <v>38946</v>
      </c>
      <c r="B869" s="45">
        <v>38946</v>
      </c>
      <c r="C869" s="46">
        <v>2006</v>
      </c>
      <c r="D869">
        <v>2007</v>
      </c>
      <c r="E869" s="47">
        <v>4.3899999999999995E-2</v>
      </c>
      <c r="F869" s="47" t="e">
        <v>#N/A</v>
      </c>
      <c r="G869" s="49" t="e">
        <f t="shared" si="13"/>
        <v>#N/A</v>
      </c>
    </row>
    <row r="870" spans="1:7">
      <c r="A870" s="45">
        <v>38953</v>
      </c>
      <c r="B870" s="45">
        <v>38953</v>
      </c>
      <c r="C870" s="46">
        <v>2006</v>
      </c>
      <c r="D870">
        <v>2007</v>
      </c>
      <c r="E870" s="47">
        <v>4.3400000000000001E-2</v>
      </c>
      <c r="F870" s="47" t="e">
        <v>#N/A</v>
      </c>
      <c r="G870" s="49" t="e">
        <f t="shared" si="13"/>
        <v>#N/A</v>
      </c>
    </row>
    <row r="871" spans="1:7">
      <c r="A871" s="45">
        <v>38960</v>
      </c>
      <c r="B871" s="45">
        <v>38960</v>
      </c>
      <c r="C871" s="46">
        <v>2006</v>
      </c>
      <c r="D871">
        <v>2007</v>
      </c>
      <c r="E871" s="47">
        <v>4.2999999999999997E-2</v>
      </c>
      <c r="F871" s="47" t="e">
        <v>#N/A</v>
      </c>
      <c r="G871" s="49" t="e">
        <f t="shared" si="13"/>
        <v>#N/A</v>
      </c>
    </row>
    <row r="872" spans="1:7">
      <c r="A872" s="45">
        <v>38967</v>
      </c>
      <c r="B872" s="45">
        <v>38967</v>
      </c>
      <c r="C872" s="46">
        <v>2006</v>
      </c>
      <c r="D872">
        <v>2007</v>
      </c>
      <c r="E872" s="47">
        <v>4.3400000000000001E-2</v>
      </c>
      <c r="F872" s="47" t="e">
        <v>#N/A</v>
      </c>
      <c r="G872" s="49" t="e">
        <f t="shared" si="13"/>
        <v>#N/A</v>
      </c>
    </row>
    <row r="873" spans="1:7">
      <c r="A873" s="45">
        <v>38974</v>
      </c>
      <c r="B873" s="45">
        <v>38974</v>
      </c>
      <c r="C873" s="46">
        <v>2006</v>
      </c>
      <c r="D873">
        <v>2007</v>
      </c>
      <c r="E873" s="47">
        <v>4.2999999999999997E-2</v>
      </c>
      <c r="F873" s="47" t="e">
        <v>#N/A</v>
      </c>
      <c r="G873" s="49" t="e">
        <f t="shared" si="13"/>
        <v>#N/A</v>
      </c>
    </row>
    <row r="874" spans="1:7">
      <c r="A874" s="45">
        <v>38981</v>
      </c>
      <c r="B874" s="45">
        <v>38981</v>
      </c>
      <c r="C874" s="46">
        <v>2006</v>
      </c>
      <c r="D874">
        <v>2007</v>
      </c>
      <c r="E874" s="47">
        <v>4.2099999999999999E-2</v>
      </c>
      <c r="F874" s="47" t="e">
        <v>#N/A</v>
      </c>
      <c r="G874" s="49" t="e">
        <f t="shared" si="13"/>
        <v>#N/A</v>
      </c>
    </row>
    <row r="875" spans="1:7">
      <c r="A875" s="45">
        <v>38988</v>
      </c>
      <c r="B875" s="45">
        <v>38988</v>
      </c>
      <c r="C875" s="46">
        <v>2006</v>
      </c>
      <c r="D875">
        <v>2007</v>
      </c>
      <c r="E875" s="47">
        <v>4.2300000000000004E-2</v>
      </c>
      <c r="F875" s="47" t="e">
        <v>#N/A</v>
      </c>
      <c r="G875" s="49" t="e">
        <f t="shared" si="13"/>
        <v>#N/A</v>
      </c>
    </row>
    <row r="876" spans="1:7">
      <c r="A876" s="45">
        <v>38995</v>
      </c>
      <c r="B876" s="45">
        <v>38995</v>
      </c>
      <c r="C876" s="46">
        <v>2006</v>
      </c>
      <c r="D876">
        <v>2007</v>
      </c>
      <c r="E876" s="47">
        <v>4.2500000000000003E-2</v>
      </c>
      <c r="F876" s="47" t="e">
        <v>#N/A</v>
      </c>
      <c r="G876" s="49" t="e">
        <f t="shared" si="13"/>
        <v>#N/A</v>
      </c>
    </row>
    <row r="877" spans="1:7">
      <c r="A877" s="45">
        <v>39002</v>
      </c>
      <c r="B877" s="45">
        <v>39002</v>
      </c>
      <c r="C877" s="46">
        <v>2006</v>
      </c>
      <c r="D877">
        <v>2007</v>
      </c>
      <c r="E877" s="47">
        <v>4.3299999999999998E-2</v>
      </c>
      <c r="F877" s="47" t="e">
        <v>#N/A</v>
      </c>
      <c r="G877" s="49" t="e">
        <f t="shared" si="13"/>
        <v>#N/A</v>
      </c>
    </row>
    <row r="878" spans="1:7">
      <c r="A878" s="45">
        <v>39009</v>
      </c>
      <c r="B878" s="45">
        <v>39009</v>
      </c>
      <c r="C878" s="46">
        <v>2006</v>
      </c>
      <c r="D878">
        <v>2007</v>
      </c>
      <c r="E878" s="47">
        <v>4.3299999999999998E-2</v>
      </c>
      <c r="F878" s="47" t="e">
        <v>#N/A</v>
      </c>
      <c r="G878" s="49" t="e">
        <f t="shared" si="13"/>
        <v>#N/A</v>
      </c>
    </row>
    <row r="879" spans="1:7">
      <c r="A879" s="45">
        <v>39016</v>
      </c>
      <c r="B879" s="45">
        <v>39016</v>
      </c>
      <c r="C879" s="46">
        <v>2006</v>
      </c>
      <c r="D879">
        <v>2007</v>
      </c>
      <c r="E879" s="47">
        <v>4.2999999999999997E-2</v>
      </c>
      <c r="F879" s="47" t="e">
        <v>#N/A</v>
      </c>
      <c r="G879" s="49" t="e">
        <f t="shared" si="13"/>
        <v>#N/A</v>
      </c>
    </row>
    <row r="880" spans="1:7">
      <c r="A880" s="45">
        <v>39023</v>
      </c>
      <c r="B880" s="45">
        <v>39023</v>
      </c>
      <c r="C880" s="46">
        <v>2006</v>
      </c>
      <c r="D880">
        <v>2007</v>
      </c>
      <c r="E880" s="47">
        <v>4.1799999999999997E-2</v>
      </c>
      <c r="F880" s="47" t="e">
        <v>#N/A</v>
      </c>
      <c r="G880" s="49" t="e">
        <f t="shared" si="13"/>
        <v>#N/A</v>
      </c>
    </row>
    <row r="881" spans="1:7">
      <c r="A881" s="45">
        <v>39030</v>
      </c>
      <c r="B881" s="45">
        <v>39030</v>
      </c>
      <c r="C881" s="46">
        <v>2006</v>
      </c>
      <c r="D881">
        <v>2007</v>
      </c>
      <c r="E881" s="47">
        <v>4.1900000000000007E-2</v>
      </c>
      <c r="F881" s="47" t="e">
        <v>#N/A</v>
      </c>
      <c r="G881" s="49" t="e">
        <f t="shared" si="13"/>
        <v>#N/A</v>
      </c>
    </row>
    <row r="882" spans="1:7">
      <c r="A882" s="45">
        <v>39037</v>
      </c>
      <c r="B882" s="45">
        <v>39037</v>
      </c>
      <c r="C882" s="46">
        <v>2006</v>
      </c>
      <c r="D882">
        <v>2007</v>
      </c>
      <c r="E882" s="47">
        <v>4.1700000000000001E-2</v>
      </c>
      <c r="F882" s="47" t="e">
        <v>#N/A</v>
      </c>
      <c r="G882" s="49" t="e">
        <f t="shared" si="13"/>
        <v>#N/A</v>
      </c>
    </row>
    <row r="883" spans="1:7">
      <c r="A883" s="45">
        <v>39044</v>
      </c>
      <c r="B883" s="45">
        <v>39044</v>
      </c>
      <c r="C883" s="46">
        <v>2006</v>
      </c>
      <c r="D883">
        <v>2007</v>
      </c>
      <c r="E883" s="47">
        <v>4.1399999999999999E-2</v>
      </c>
      <c r="F883" s="47" t="e">
        <v>#N/A</v>
      </c>
      <c r="G883" s="49" t="e">
        <f t="shared" si="13"/>
        <v>#N/A</v>
      </c>
    </row>
    <row r="884" spans="1:7">
      <c r="A884" s="45">
        <v>39051</v>
      </c>
      <c r="B884" s="45">
        <v>39051</v>
      </c>
      <c r="C884" s="46">
        <v>2006</v>
      </c>
      <c r="D884">
        <v>2007</v>
      </c>
      <c r="E884" s="47">
        <v>4.0399999999999998E-2</v>
      </c>
      <c r="F884" s="47" t="e">
        <v>#N/A</v>
      </c>
      <c r="G884" s="49" t="e">
        <f t="shared" si="13"/>
        <v>#N/A</v>
      </c>
    </row>
    <row r="885" spans="1:7">
      <c r="A885" s="45">
        <v>39058</v>
      </c>
      <c r="B885" s="45">
        <v>39058</v>
      </c>
      <c r="C885" s="46">
        <v>2006</v>
      </c>
      <c r="D885">
        <v>2007</v>
      </c>
      <c r="E885" s="47">
        <v>4.0300000000000002E-2</v>
      </c>
      <c r="F885" s="47" t="e">
        <v>#N/A</v>
      </c>
      <c r="G885" s="49" t="e">
        <f t="shared" si="13"/>
        <v>#N/A</v>
      </c>
    </row>
    <row r="886" spans="1:7">
      <c r="A886" s="45">
        <v>39065</v>
      </c>
      <c r="B886" s="45">
        <v>39065</v>
      </c>
      <c r="C886" s="46">
        <v>2006</v>
      </c>
      <c r="D886">
        <v>2007</v>
      </c>
      <c r="E886" s="47">
        <v>4.1200000000000001E-2</v>
      </c>
      <c r="F886" s="47" t="e">
        <v>#N/A</v>
      </c>
      <c r="G886" s="49" t="e">
        <f t="shared" si="13"/>
        <v>#N/A</v>
      </c>
    </row>
    <row r="887" spans="1:7">
      <c r="A887" s="45">
        <v>39072</v>
      </c>
      <c r="B887" s="45">
        <v>39072</v>
      </c>
      <c r="C887" s="46">
        <v>2006</v>
      </c>
      <c r="D887">
        <v>2007</v>
      </c>
      <c r="E887" s="47">
        <v>4.1200000000000001E-2</v>
      </c>
      <c r="F887" s="47" t="e">
        <v>#N/A</v>
      </c>
      <c r="G887" s="49" t="e">
        <f t="shared" si="13"/>
        <v>#N/A</v>
      </c>
    </row>
    <row r="888" spans="1:7">
      <c r="A888" s="45">
        <v>39079</v>
      </c>
      <c r="B888" s="45">
        <v>39079</v>
      </c>
      <c r="C888" s="46">
        <v>2006</v>
      </c>
      <c r="D888">
        <v>2007</v>
      </c>
      <c r="E888" s="47">
        <v>4.1700000000000001E-2</v>
      </c>
      <c r="F888" s="47" t="e">
        <v>#N/A</v>
      </c>
      <c r="G888" s="49" t="e">
        <f t="shared" si="13"/>
        <v>#N/A</v>
      </c>
    </row>
    <row r="889" spans="1:7">
      <c r="A889" s="45">
        <v>39086</v>
      </c>
      <c r="B889" s="45">
        <v>39086</v>
      </c>
      <c r="C889" s="46">
        <v>2007</v>
      </c>
      <c r="D889">
        <v>2007</v>
      </c>
      <c r="E889" s="47">
        <v>4.1500000000000002E-2</v>
      </c>
      <c r="F889" s="47" t="e">
        <v>#N/A</v>
      </c>
      <c r="G889" s="49" t="e">
        <f t="shared" si="13"/>
        <v>#N/A</v>
      </c>
    </row>
    <row r="890" spans="1:7">
      <c r="A890" s="45">
        <v>39093</v>
      </c>
      <c r="B890" s="45">
        <v>39093</v>
      </c>
      <c r="C890" s="46">
        <v>2007</v>
      </c>
      <c r="D890">
        <v>2007</v>
      </c>
      <c r="E890" s="47">
        <v>4.2099999999999999E-2</v>
      </c>
      <c r="F890" s="47" t="e">
        <v>#N/A</v>
      </c>
      <c r="G890" s="49" t="e">
        <f t="shared" si="13"/>
        <v>#N/A</v>
      </c>
    </row>
    <row r="891" spans="1:7">
      <c r="A891" s="45">
        <v>39100</v>
      </c>
      <c r="B891" s="45">
        <v>39100</v>
      </c>
      <c r="C891" s="46">
        <v>2007</v>
      </c>
      <c r="D891">
        <v>2007</v>
      </c>
      <c r="E891" s="47">
        <v>4.2500000000000003E-2</v>
      </c>
      <c r="F891" s="47" t="e">
        <v>#N/A</v>
      </c>
      <c r="G891" s="49" t="e">
        <f t="shared" si="13"/>
        <v>#N/A</v>
      </c>
    </row>
    <row r="892" spans="1:7">
      <c r="A892" s="45">
        <v>39107</v>
      </c>
      <c r="B892" s="45">
        <v>39107</v>
      </c>
      <c r="C892" s="46">
        <v>2007</v>
      </c>
      <c r="D892">
        <v>2007</v>
      </c>
      <c r="E892" s="47">
        <v>4.3200000000000002E-2</v>
      </c>
      <c r="F892" s="47">
        <v>4.4434876666666671E-2</v>
      </c>
      <c r="G892" s="49">
        <f t="shared" si="13"/>
        <v>-1.2348766666666691E-3</v>
      </c>
    </row>
    <row r="893" spans="1:7">
      <c r="A893" s="45">
        <v>39114</v>
      </c>
      <c r="B893" s="45">
        <v>39114</v>
      </c>
      <c r="C893" s="46">
        <v>2007</v>
      </c>
      <c r="D893">
        <v>2007</v>
      </c>
      <c r="E893" s="47">
        <v>4.3099999999999999E-2</v>
      </c>
      <c r="F893" s="47" t="e">
        <v>#N/A</v>
      </c>
      <c r="G893" s="49" t="e">
        <f t="shared" si="13"/>
        <v>#N/A</v>
      </c>
    </row>
    <row r="894" spans="1:7">
      <c r="A894" s="45">
        <v>39121</v>
      </c>
      <c r="B894" s="45">
        <v>39121</v>
      </c>
      <c r="C894" s="46">
        <v>2007</v>
      </c>
      <c r="D894">
        <v>2007</v>
      </c>
      <c r="E894" s="47">
        <v>4.2099999999999999E-2</v>
      </c>
      <c r="F894" s="47" t="e">
        <v>#N/A</v>
      </c>
      <c r="G894" s="49" t="e">
        <f t="shared" si="13"/>
        <v>#N/A</v>
      </c>
    </row>
    <row r="895" spans="1:7">
      <c r="A895" s="45">
        <v>39128</v>
      </c>
      <c r="B895" s="45">
        <v>39128</v>
      </c>
      <c r="C895" s="46">
        <v>2007</v>
      </c>
      <c r="D895">
        <v>2007</v>
      </c>
      <c r="E895" s="47">
        <v>4.1700000000000001E-2</v>
      </c>
      <c r="F895" s="47" t="e">
        <v>#N/A</v>
      </c>
      <c r="G895" s="49" t="e">
        <f t="shared" si="13"/>
        <v>#N/A</v>
      </c>
    </row>
    <row r="896" spans="1:7">
      <c r="A896" s="45">
        <v>39135</v>
      </c>
      <c r="B896" s="45">
        <v>39135</v>
      </c>
      <c r="C896" s="46">
        <v>2007</v>
      </c>
      <c r="D896">
        <v>2007</v>
      </c>
      <c r="E896" s="47">
        <v>4.1900000000000007E-2</v>
      </c>
      <c r="F896" s="47" t="e">
        <v>#N/A</v>
      </c>
      <c r="G896" s="49" t="e">
        <f t="shared" si="13"/>
        <v>#N/A</v>
      </c>
    </row>
    <row r="897" spans="1:7">
      <c r="A897" s="45">
        <v>39142</v>
      </c>
      <c r="B897" s="45">
        <v>39142</v>
      </c>
      <c r="C897" s="46">
        <v>2007</v>
      </c>
      <c r="D897">
        <v>2007</v>
      </c>
      <c r="E897" s="47">
        <v>4.0999999999999995E-2</v>
      </c>
      <c r="F897" s="47" t="e">
        <v>#N/A</v>
      </c>
      <c r="G897" s="49" t="e">
        <f t="shared" si="13"/>
        <v>#N/A</v>
      </c>
    </row>
    <row r="898" spans="1:7">
      <c r="A898" s="45">
        <v>39149</v>
      </c>
      <c r="B898" s="45">
        <v>39149</v>
      </c>
      <c r="C898" s="46">
        <v>2007</v>
      </c>
      <c r="D898">
        <v>2007</v>
      </c>
      <c r="E898" s="47">
        <v>4.0800000000000003E-2</v>
      </c>
      <c r="F898" s="47" t="e">
        <v>#N/A</v>
      </c>
      <c r="G898" s="49" t="e">
        <f t="shared" si="13"/>
        <v>#N/A</v>
      </c>
    </row>
    <row r="899" spans="1:7">
      <c r="A899" s="45">
        <v>39156</v>
      </c>
      <c r="B899" s="45">
        <v>39156</v>
      </c>
      <c r="C899" s="46">
        <v>2007</v>
      </c>
      <c r="D899">
        <v>2007</v>
      </c>
      <c r="E899" s="47">
        <v>4.1299999999999996E-2</v>
      </c>
      <c r="F899" s="47" t="e">
        <v>#N/A</v>
      </c>
      <c r="G899" s="49" t="e">
        <f t="shared" si="13"/>
        <v>#N/A</v>
      </c>
    </row>
    <row r="900" spans="1:7">
      <c r="A900" s="45">
        <v>39163</v>
      </c>
      <c r="B900" s="45">
        <v>39163</v>
      </c>
      <c r="C900" s="46">
        <v>2007</v>
      </c>
      <c r="D900">
        <v>2007</v>
      </c>
      <c r="E900" s="47">
        <v>4.2000000000000003E-2</v>
      </c>
      <c r="F900" s="47" t="e">
        <v>#N/A</v>
      </c>
      <c r="G900" s="49" t="e">
        <f t="shared" si="13"/>
        <v>#N/A</v>
      </c>
    </row>
    <row r="901" spans="1:7">
      <c r="A901" s="45">
        <v>39170</v>
      </c>
      <c r="B901" s="45">
        <v>39170</v>
      </c>
      <c r="C901" s="46">
        <v>2007</v>
      </c>
      <c r="D901">
        <v>2007</v>
      </c>
      <c r="E901" s="47">
        <v>4.2500000000000003E-2</v>
      </c>
      <c r="F901" s="47" t="e">
        <v>#N/A</v>
      </c>
      <c r="G901" s="49" t="e">
        <f t="shared" ref="G901:G964" si="14">E901-F901</f>
        <v>#N/A</v>
      </c>
    </row>
    <row r="902" spans="1:7">
      <c r="A902" s="45">
        <v>39177</v>
      </c>
      <c r="B902" s="45">
        <v>39177</v>
      </c>
      <c r="C902" s="46">
        <v>2007</v>
      </c>
      <c r="D902">
        <v>2007</v>
      </c>
      <c r="E902" s="47">
        <v>4.2599999999999999E-2</v>
      </c>
      <c r="F902" s="47" t="e">
        <v>#N/A</v>
      </c>
      <c r="G902" s="49" t="e">
        <f t="shared" si="14"/>
        <v>#N/A</v>
      </c>
    </row>
    <row r="903" spans="1:7">
      <c r="A903" s="45">
        <v>39184</v>
      </c>
      <c r="B903" s="45">
        <v>39184</v>
      </c>
      <c r="C903" s="46">
        <v>2007</v>
      </c>
      <c r="D903">
        <v>2007</v>
      </c>
      <c r="E903" s="47">
        <v>4.2900000000000001E-2</v>
      </c>
      <c r="F903" s="47" t="e">
        <v>#N/A</v>
      </c>
      <c r="G903" s="49" t="e">
        <f t="shared" si="14"/>
        <v>#N/A</v>
      </c>
    </row>
    <row r="904" spans="1:7">
      <c r="A904" s="45">
        <v>39191</v>
      </c>
      <c r="B904" s="45">
        <v>39191</v>
      </c>
      <c r="C904" s="46">
        <v>2007</v>
      </c>
      <c r="D904">
        <v>2007</v>
      </c>
      <c r="E904" s="47">
        <v>4.24E-2</v>
      </c>
      <c r="F904" s="47" t="e">
        <v>#N/A</v>
      </c>
      <c r="G904" s="49" t="e">
        <f t="shared" si="14"/>
        <v>#N/A</v>
      </c>
    </row>
    <row r="905" spans="1:7">
      <c r="A905" s="45">
        <v>39198</v>
      </c>
      <c r="B905" s="45">
        <v>39198</v>
      </c>
      <c r="C905" s="46">
        <v>2007</v>
      </c>
      <c r="D905">
        <v>2007</v>
      </c>
      <c r="E905" s="47">
        <v>4.2599999999999999E-2</v>
      </c>
      <c r="F905" s="47" t="e">
        <v>#N/A</v>
      </c>
      <c r="G905" s="49" t="e">
        <f t="shared" si="14"/>
        <v>#N/A</v>
      </c>
    </row>
    <row r="906" spans="1:7">
      <c r="A906" s="45">
        <v>39205</v>
      </c>
      <c r="B906" s="45">
        <v>39205</v>
      </c>
      <c r="C906" s="46">
        <v>2007</v>
      </c>
      <c r="D906">
        <v>2007</v>
      </c>
      <c r="E906" s="47">
        <v>4.2500000000000003E-2</v>
      </c>
      <c r="F906" s="47" t="e">
        <v>#N/A</v>
      </c>
      <c r="G906" s="49" t="e">
        <f t="shared" si="14"/>
        <v>#N/A</v>
      </c>
    </row>
    <row r="907" spans="1:7">
      <c r="A907" s="45">
        <v>39212</v>
      </c>
      <c r="B907" s="45">
        <v>39212</v>
      </c>
      <c r="C907" s="46">
        <v>2007</v>
      </c>
      <c r="D907">
        <v>2007</v>
      </c>
      <c r="E907" s="47">
        <v>4.24E-2</v>
      </c>
      <c r="F907" s="47" t="e">
        <v>#N/A</v>
      </c>
      <c r="G907" s="49" t="e">
        <f t="shared" si="14"/>
        <v>#N/A</v>
      </c>
    </row>
    <row r="908" spans="1:7">
      <c r="A908" s="45">
        <v>39219</v>
      </c>
      <c r="B908" s="45">
        <v>39219</v>
      </c>
      <c r="C908" s="46">
        <v>2007</v>
      </c>
      <c r="D908">
        <v>2007</v>
      </c>
      <c r="E908" s="47">
        <v>4.2900000000000001E-2</v>
      </c>
      <c r="F908" s="47">
        <v>4.4027291999999996E-2</v>
      </c>
      <c r="G908" s="49">
        <f t="shared" si="14"/>
        <v>-1.127291999999995E-3</v>
      </c>
    </row>
    <row r="909" spans="1:7">
      <c r="A909" s="45">
        <v>39226</v>
      </c>
      <c r="B909" s="45">
        <v>39226</v>
      </c>
      <c r="C909" s="46">
        <v>2007</v>
      </c>
      <c r="D909">
        <v>2007</v>
      </c>
      <c r="E909" s="47">
        <v>4.3799999999999999E-2</v>
      </c>
      <c r="F909" s="47" t="e">
        <v>#N/A</v>
      </c>
      <c r="G909" s="49" t="e">
        <f t="shared" si="14"/>
        <v>#N/A</v>
      </c>
    </row>
    <row r="910" spans="1:7">
      <c r="A910" s="45">
        <v>39233</v>
      </c>
      <c r="B910" s="45">
        <v>39233</v>
      </c>
      <c r="C910" s="46">
        <v>2007</v>
      </c>
      <c r="D910">
        <v>2007</v>
      </c>
      <c r="E910" s="47">
        <v>4.41E-2</v>
      </c>
      <c r="F910" s="47" t="e">
        <v>#N/A</v>
      </c>
      <c r="G910" s="49" t="e">
        <f t="shared" si="14"/>
        <v>#N/A</v>
      </c>
    </row>
    <row r="911" spans="1:7">
      <c r="A911" s="45">
        <v>39240</v>
      </c>
      <c r="B911" s="45">
        <v>39240</v>
      </c>
      <c r="C911" s="46">
        <v>2007</v>
      </c>
      <c r="D911">
        <v>2007</v>
      </c>
      <c r="E911" s="47">
        <v>4.5400000000000003E-2</v>
      </c>
      <c r="F911" s="47" t="e">
        <v>#N/A</v>
      </c>
      <c r="G911" s="49" t="e">
        <f t="shared" si="14"/>
        <v>#N/A</v>
      </c>
    </row>
    <row r="912" spans="1:7">
      <c r="A912" s="45">
        <v>39247</v>
      </c>
      <c r="B912" s="45">
        <v>39247</v>
      </c>
      <c r="C912" s="46">
        <v>2007</v>
      </c>
      <c r="D912">
        <v>2007</v>
      </c>
      <c r="E912" s="47">
        <v>4.6399999999999997E-2</v>
      </c>
      <c r="F912" s="47" t="e">
        <v>#N/A</v>
      </c>
      <c r="G912" s="49" t="e">
        <f t="shared" si="14"/>
        <v>#N/A</v>
      </c>
    </row>
    <row r="913" spans="1:7">
      <c r="A913" s="45">
        <v>39254</v>
      </c>
      <c r="B913" s="45">
        <v>39254</v>
      </c>
      <c r="C913" s="46">
        <v>2007</v>
      </c>
      <c r="D913">
        <v>2007</v>
      </c>
      <c r="E913" s="47">
        <v>4.6300000000000001E-2</v>
      </c>
      <c r="F913" s="47" t="e">
        <v>#N/A</v>
      </c>
      <c r="G913" s="49" t="e">
        <f t="shared" si="14"/>
        <v>#N/A</v>
      </c>
    </row>
    <row r="914" spans="1:7">
      <c r="A914" s="45">
        <v>39261</v>
      </c>
      <c r="B914" s="45">
        <v>39261</v>
      </c>
      <c r="C914" s="46">
        <v>2007</v>
      </c>
      <c r="D914">
        <v>2007</v>
      </c>
      <c r="E914" s="47">
        <v>4.5999999999999999E-2</v>
      </c>
      <c r="F914" s="47" t="e">
        <v>#N/A</v>
      </c>
      <c r="G914" s="49" t="e">
        <f t="shared" si="14"/>
        <v>#N/A</v>
      </c>
    </row>
    <row r="915" spans="1:7">
      <c r="A915" s="45">
        <v>39268</v>
      </c>
      <c r="B915" s="45">
        <v>39268</v>
      </c>
      <c r="C915" s="46">
        <v>2007</v>
      </c>
      <c r="D915">
        <v>2008</v>
      </c>
      <c r="E915" s="47">
        <v>4.6100000000000002E-2</v>
      </c>
      <c r="F915" s="47" t="e">
        <v>#N/A</v>
      </c>
      <c r="G915" s="49" t="e">
        <f t="shared" si="14"/>
        <v>#N/A</v>
      </c>
    </row>
    <row r="916" spans="1:7">
      <c r="A916" s="45">
        <v>39275</v>
      </c>
      <c r="B916" s="45">
        <v>39275</v>
      </c>
      <c r="C916" s="46">
        <v>2007</v>
      </c>
      <c r="D916">
        <v>2008</v>
      </c>
      <c r="E916" s="47">
        <v>4.5999999999999999E-2</v>
      </c>
      <c r="F916" s="47" t="e">
        <v>#N/A</v>
      </c>
      <c r="G916" s="49" t="e">
        <f t="shared" si="14"/>
        <v>#N/A</v>
      </c>
    </row>
    <row r="917" spans="1:7">
      <c r="A917" s="45">
        <v>39282</v>
      </c>
      <c r="B917" s="45">
        <v>39282</v>
      </c>
      <c r="C917" s="46">
        <v>2007</v>
      </c>
      <c r="D917">
        <v>2008</v>
      </c>
      <c r="E917" s="47">
        <v>4.5499999999999999E-2</v>
      </c>
      <c r="F917" s="47" t="e">
        <v>#N/A</v>
      </c>
      <c r="G917" s="49" t="e">
        <f t="shared" si="14"/>
        <v>#N/A</v>
      </c>
    </row>
    <row r="918" spans="1:7">
      <c r="A918" s="45">
        <v>39289</v>
      </c>
      <c r="B918" s="45">
        <v>39289</v>
      </c>
      <c r="C918" s="46">
        <v>2007</v>
      </c>
      <c r="D918">
        <v>2008</v>
      </c>
      <c r="E918" s="47">
        <v>4.4699999999999997E-2</v>
      </c>
      <c r="F918" s="47" t="e">
        <v>#N/A</v>
      </c>
      <c r="G918" s="49" t="e">
        <f t="shared" si="14"/>
        <v>#N/A</v>
      </c>
    </row>
    <row r="919" spans="1:7">
      <c r="A919" s="45">
        <v>39296</v>
      </c>
      <c r="B919" s="45">
        <v>39296</v>
      </c>
      <c r="C919" s="46">
        <v>2007</v>
      </c>
      <c r="D919">
        <v>2008</v>
      </c>
      <c r="E919" s="47">
        <v>4.5100000000000001E-2</v>
      </c>
      <c r="F919" s="47" t="e">
        <v>#N/A</v>
      </c>
      <c r="G919" s="49" t="e">
        <f t="shared" si="14"/>
        <v>#N/A</v>
      </c>
    </row>
    <row r="920" spans="1:7">
      <c r="A920" s="45">
        <v>39303</v>
      </c>
      <c r="B920" s="45">
        <v>39303</v>
      </c>
      <c r="C920" s="46">
        <v>2007</v>
      </c>
      <c r="D920">
        <v>2008</v>
      </c>
      <c r="E920" s="47">
        <v>4.5899999999999996E-2</v>
      </c>
      <c r="F920" s="47" t="e">
        <v>#N/A</v>
      </c>
      <c r="G920" s="49" t="e">
        <f t="shared" si="14"/>
        <v>#N/A</v>
      </c>
    </row>
    <row r="921" spans="1:7">
      <c r="A921" s="45">
        <v>39310</v>
      </c>
      <c r="B921" s="45">
        <v>39310</v>
      </c>
      <c r="C921" s="46">
        <v>2007</v>
      </c>
      <c r="D921">
        <v>2008</v>
      </c>
      <c r="E921" s="47">
        <v>4.5899999999999996E-2</v>
      </c>
      <c r="F921" s="47" t="e">
        <v>#N/A</v>
      </c>
      <c r="G921" s="49" t="e">
        <f t="shared" si="14"/>
        <v>#N/A</v>
      </c>
    </row>
    <row r="922" spans="1:7">
      <c r="A922" s="45">
        <v>39317</v>
      </c>
      <c r="B922" s="45">
        <v>39317</v>
      </c>
      <c r="C922" s="46">
        <v>2007</v>
      </c>
      <c r="D922">
        <v>2008</v>
      </c>
      <c r="E922" s="47">
        <v>4.8099999999999997E-2</v>
      </c>
      <c r="F922" s="47" t="e">
        <v>#N/A</v>
      </c>
      <c r="G922" s="49" t="e">
        <f t="shared" si="14"/>
        <v>#N/A</v>
      </c>
    </row>
    <row r="923" spans="1:7">
      <c r="A923" s="45">
        <v>39324</v>
      </c>
      <c r="B923" s="45">
        <v>39324</v>
      </c>
      <c r="C923" s="46">
        <v>2007</v>
      </c>
      <c r="D923">
        <v>2008</v>
      </c>
      <c r="E923" s="47">
        <v>4.7E-2</v>
      </c>
      <c r="F923" s="47" t="e">
        <v>#N/A</v>
      </c>
      <c r="G923" s="49" t="e">
        <f t="shared" si="14"/>
        <v>#N/A</v>
      </c>
    </row>
    <row r="924" spans="1:7">
      <c r="A924" s="45">
        <v>39331</v>
      </c>
      <c r="B924" s="45">
        <v>39331</v>
      </c>
      <c r="C924" s="46">
        <v>2007</v>
      </c>
      <c r="D924">
        <v>2008</v>
      </c>
      <c r="E924" s="47">
        <v>4.5700000000000005E-2</v>
      </c>
      <c r="F924" s="47" t="e">
        <v>#N/A</v>
      </c>
      <c r="G924" s="49" t="e">
        <f t="shared" si="14"/>
        <v>#N/A</v>
      </c>
    </row>
    <row r="925" spans="1:7">
      <c r="A925" s="45">
        <v>39338</v>
      </c>
      <c r="B925" s="45">
        <v>39338</v>
      </c>
      <c r="C925" s="46">
        <v>2007</v>
      </c>
      <c r="D925">
        <v>2008</v>
      </c>
      <c r="E925" s="47">
        <v>4.4600000000000001E-2</v>
      </c>
      <c r="F925" s="47">
        <v>4.4316060999999997E-2</v>
      </c>
      <c r="G925" s="49">
        <f t="shared" si="14"/>
        <v>2.8393900000000388E-4</v>
      </c>
    </row>
    <row r="926" spans="1:7">
      <c r="A926" s="45">
        <v>39345</v>
      </c>
      <c r="B926" s="45">
        <v>39345</v>
      </c>
      <c r="C926" s="46">
        <v>2007</v>
      </c>
      <c r="D926">
        <v>2008</v>
      </c>
      <c r="E926" s="47">
        <v>4.5100000000000001E-2</v>
      </c>
      <c r="F926" s="47" t="e">
        <v>#N/A</v>
      </c>
      <c r="G926" s="49" t="e">
        <f t="shared" si="14"/>
        <v>#N/A</v>
      </c>
    </row>
    <row r="927" spans="1:7">
      <c r="A927" s="45">
        <v>39352</v>
      </c>
      <c r="B927" s="45">
        <v>39352</v>
      </c>
      <c r="C927" s="46">
        <v>2007</v>
      </c>
      <c r="D927">
        <v>2008</v>
      </c>
      <c r="E927" s="47">
        <v>4.4800000000000006E-2</v>
      </c>
      <c r="F927" s="47" t="e">
        <v>#N/A</v>
      </c>
      <c r="G927" s="49" t="e">
        <f t="shared" si="14"/>
        <v>#N/A</v>
      </c>
    </row>
    <row r="928" spans="1:7">
      <c r="A928" s="45">
        <v>39359</v>
      </c>
      <c r="B928" s="45">
        <v>39359</v>
      </c>
      <c r="C928" s="46">
        <v>2007</v>
      </c>
      <c r="D928">
        <v>2008</v>
      </c>
      <c r="E928" s="47">
        <v>4.4199999999999996E-2</v>
      </c>
      <c r="F928" s="47" t="e">
        <v>#N/A</v>
      </c>
      <c r="G928" s="49" t="e">
        <f t="shared" si="14"/>
        <v>#N/A</v>
      </c>
    </row>
    <row r="929" spans="1:7">
      <c r="A929" s="45">
        <v>39366</v>
      </c>
      <c r="B929" s="45">
        <v>39366</v>
      </c>
      <c r="C929" s="46">
        <v>2007</v>
      </c>
      <c r="D929">
        <v>2008</v>
      </c>
      <c r="E929" s="47">
        <v>4.4199999999999996E-2</v>
      </c>
      <c r="F929" s="47" t="e">
        <v>#N/A</v>
      </c>
      <c r="G929" s="49" t="e">
        <f t="shared" si="14"/>
        <v>#N/A</v>
      </c>
    </row>
    <row r="930" spans="1:7">
      <c r="A930" s="45">
        <v>39373</v>
      </c>
      <c r="B930" s="45">
        <v>39373</v>
      </c>
      <c r="C930" s="46">
        <v>2007</v>
      </c>
      <c r="D930">
        <v>2008</v>
      </c>
      <c r="E930" s="47">
        <v>4.3899999999999995E-2</v>
      </c>
      <c r="F930" s="47" t="e">
        <v>#N/A</v>
      </c>
      <c r="G930" s="49" t="e">
        <f t="shared" si="14"/>
        <v>#N/A</v>
      </c>
    </row>
    <row r="931" spans="1:7">
      <c r="A931" s="45">
        <v>39380</v>
      </c>
      <c r="B931" s="45">
        <v>39380</v>
      </c>
      <c r="C931" s="46">
        <v>2007</v>
      </c>
      <c r="D931">
        <v>2008</v>
      </c>
      <c r="E931" s="47">
        <v>4.3299999999999998E-2</v>
      </c>
      <c r="F931" s="47" t="e">
        <v>#N/A</v>
      </c>
      <c r="G931" s="49" t="e">
        <f t="shared" si="14"/>
        <v>#N/A</v>
      </c>
    </row>
    <row r="932" spans="1:7">
      <c r="A932" s="45">
        <v>39387</v>
      </c>
      <c r="B932" s="45">
        <v>39387</v>
      </c>
      <c r="C932" s="46">
        <v>2007</v>
      </c>
      <c r="D932">
        <v>2008</v>
      </c>
      <c r="E932" s="47">
        <v>4.4000000000000004E-2</v>
      </c>
      <c r="F932" s="47" t="e">
        <v>#N/A</v>
      </c>
      <c r="G932" s="49" t="e">
        <f t="shared" si="14"/>
        <v>#N/A</v>
      </c>
    </row>
    <row r="933" spans="1:7">
      <c r="A933" s="45">
        <v>39394</v>
      </c>
      <c r="B933" s="45">
        <v>39394</v>
      </c>
      <c r="C933" s="46">
        <v>2007</v>
      </c>
      <c r="D933">
        <v>2008</v>
      </c>
      <c r="E933" s="47">
        <v>4.5400000000000003E-2</v>
      </c>
      <c r="F933" s="47" t="e">
        <v>#N/A</v>
      </c>
      <c r="G933" s="49" t="e">
        <f t="shared" si="14"/>
        <v>#N/A</v>
      </c>
    </row>
    <row r="934" spans="1:7">
      <c r="A934" s="45">
        <v>39401</v>
      </c>
      <c r="B934" s="45">
        <v>39401</v>
      </c>
      <c r="C934" s="46">
        <v>2007</v>
      </c>
      <c r="D934">
        <v>2008</v>
      </c>
      <c r="E934" s="47">
        <v>4.53E-2</v>
      </c>
      <c r="F934" s="47" t="e">
        <v>#N/A</v>
      </c>
      <c r="G934" s="49" t="e">
        <f t="shared" si="14"/>
        <v>#N/A</v>
      </c>
    </row>
    <row r="935" spans="1:7">
      <c r="A935" s="45">
        <v>39408</v>
      </c>
      <c r="B935" s="45">
        <v>39408</v>
      </c>
      <c r="C935" s="46">
        <v>2007</v>
      </c>
      <c r="D935">
        <v>2008</v>
      </c>
      <c r="E935" s="47">
        <v>4.4500000000000005E-2</v>
      </c>
      <c r="F935" s="47" t="e">
        <v>#N/A</v>
      </c>
      <c r="G935" s="49" t="e">
        <f t="shared" si="14"/>
        <v>#N/A</v>
      </c>
    </row>
    <row r="936" spans="1:7">
      <c r="A936" s="45">
        <v>39415</v>
      </c>
      <c r="B936" s="45">
        <v>39415</v>
      </c>
      <c r="C936" s="46">
        <v>2007</v>
      </c>
      <c r="D936">
        <v>2008</v>
      </c>
      <c r="E936" s="47">
        <v>4.3899999999999995E-2</v>
      </c>
      <c r="F936" s="47" t="e">
        <v>#N/A</v>
      </c>
      <c r="G936" s="49" t="e">
        <f t="shared" si="14"/>
        <v>#N/A</v>
      </c>
    </row>
    <row r="937" spans="1:7">
      <c r="A937" s="45">
        <v>39422</v>
      </c>
      <c r="B937" s="45">
        <v>39422</v>
      </c>
      <c r="C937" s="46">
        <v>2007</v>
      </c>
      <c r="D937">
        <v>2008</v>
      </c>
      <c r="E937" s="47">
        <v>4.3799999999999999E-2</v>
      </c>
      <c r="F937" s="47" t="e">
        <v>#N/A</v>
      </c>
      <c r="G937" s="49" t="e">
        <f t="shared" si="14"/>
        <v>#N/A</v>
      </c>
    </row>
    <row r="938" spans="1:7">
      <c r="A938" s="45">
        <v>39429</v>
      </c>
      <c r="B938" s="45">
        <v>39429</v>
      </c>
      <c r="C938" s="46">
        <v>2007</v>
      </c>
      <c r="D938">
        <v>2008</v>
      </c>
      <c r="E938" s="47">
        <v>4.4600000000000001E-2</v>
      </c>
      <c r="F938" s="47" t="e">
        <v>#N/A</v>
      </c>
      <c r="G938" s="49" t="e">
        <f t="shared" si="14"/>
        <v>#N/A</v>
      </c>
    </row>
    <row r="939" spans="1:7">
      <c r="A939" s="45">
        <v>39436</v>
      </c>
      <c r="B939" s="45">
        <v>39436</v>
      </c>
      <c r="C939" s="46">
        <v>2007</v>
      </c>
      <c r="D939">
        <v>2008</v>
      </c>
      <c r="E939" s="47">
        <v>4.3899999999999995E-2</v>
      </c>
      <c r="F939" s="47" t="e">
        <v>#N/A</v>
      </c>
      <c r="G939" s="49" t="e">
        <f t="shared" si="14"/>
        <v>#N/A</v>
      </c>
    </row>
    <row r="940" spans="1:7">
      <c r="A940" s="45">
        <v>39443</v>
      </c>
      <c r="B940" s="45">
        <v>39443</v>
      </c>
      <c r="C940" s="46">
        <v>2007</v>
      </c>
      <c r="D940">
        <v>2008</v>
      </c>
      <c r="E940" s="47">
        <v>4.4400000000000002E-2</v>
      </c>
      <c r="F940" s="47" t="e">
        <v>#N/A</v>
      </c>
      <c r="G940" s="49" t="e">
        <f t="shared" si="14"/>
        <v>#N/A</v>
      </c>
    </row>
    <row r="941" spans="1:7">
      <c r="A941" s="45">
        <v>39450</v>
      </c>
      <c r="B941" s="45">
        <v>39450</v>
      </c>
      <c r="C941" s="46">
        <v>2008</v>
      </c>
      <c r="D941">
        <v>2008</v>
      </c>
      <c r="E941" s="47">
        <v>4.3200000000000002E-2</v>
      </c>
      <c r="F941" s="47" t="e">
        <v>#N/A</v>
      </c>
      <c r="G941" s="49" t="e">
        <f t="shared" si="14"/>
        <v>#N/A</v>
      </c>
    </row>
    <row r="942" spans="1:7">
      <c r="A942" s="45">
        <v>39457</v>
      </c>
      <c r="B942" s="45">
        <v>39457</v>
      </c>
      <c r="C942" s="46">
        <v>2008</v>
      </c>
      <c r="D942">
        <v>2008</v>
      </c>
      <c r="E942" s="47">
        <v>4.2099999999999999E-2</v>
      </c>
      <c r="F942" s="47">
        <v>4.3116740000000001E-2</v>
      </c>
      <c r="G942" s="49">
        <f t="shared" si="14"/>
        <v>-1.0167400000000021E-3</v>
      </c>
    </row>
    <row r="943" spans="1:7">
      <c r="A943" s="45">
        <v>39464</v>
      </c>
      <c r="B943" s="45">
        <v>39464</v>
      </c>
      <c r="C943" s="46">
        <v>2008</v>
      </c>
      <c r="D943">
        <v>2008</v>
      </c>
      <c r="E943" s="47">
        <v>4.1500000000000002E-2</v>
      </c>
      <c r="F943" s="47" t="e">
        <v>#N/A</v>
      </c>
      <c r="G943" s="49" t="e">
        <f t="shared" si="14"/>
        <v>#N/A</v>
      </c>
    </row>
    <row r="944" spans="1:7">
      <c r="A944" s="45">
        <v>39471</v>
      </c>
      <c r="B944" s="45">
        <v>39471</v>
      </c>
      <c r="C944" s="46">
        <v>2008</v>
      </c>
      <c r="D944">
        <v>2008</v>
      </c>
      <c r="E944" s="47">
        <v>4.2900000000000001E-2</v>
      </c>
      <c r="F944" s="47" t="e">
        <v>#N/A</v>
      </c>
      <c r="G944" s="49" t="e">
        <f t="shared" si="14"/>
        <v>#N/A</v>
      </c>
    </row>
    <row r="945" spans="1:7">
      <c r="A945" s="45">
        <v>39478</v>
      </c>
      <c r="B945" s="45">
        <v>39478</v>
      </c>
      <c r="C945" s="46">
        <v>2008</v>
      </c>
      <c r="D945">
        <v>2008</v>
      </c>
      <c r="E945" s="47">
        <v>4.3899999999999995E-2</v>
      </c>
      <c r="F945" s="47" t="e">
        <v>#N/A</v>
      </c>
      <c r="G945" s="49" t="e">
        <f t="shared" si="14"/>
        <v>#N/A</v>
      </c>
    </row>
    <row r="946" spans="1:7">
      <c r="A946" s="45">
        <v>39485</v>
      </c>
      <c r="B946" s="45">
        <v>39485</v>
      </c>
      <c r="C946" s="46">
        <v>2008</v>
      </c>
      <c r="D946">
        <v>2008</v>
      </c>
      <c r="E946" s="47">
        <v>4.3299999999999998E-2</v>
      </c>
      <c r="F946" s="47" t="e">
        <v>#N/A</v>
      </c>
      <c r="G946" s="49" t="e">
        <f t="shared" si="14"/>
        <v>#N/A</v>
      </c>
    </row>
    <row r="947" spans="1:7">
      <c r="A947" s="45">
        <v>39492</v>
      </c>
      <c r="B947" s="45">
        <v>39492</v>
      </c>
      <c r="C947" s="46">
        <v>2008</v>
      </c>
      <c r="D947">
        <v>2008</v>
      </c>
      <c r="E947" s="47">
        <v>4.4699999999999997E-2</v>
      </c>
      <c r="F947" s="47" t="e">
        <v>#N/A</v>
      </c>
      <c r="G947" s="49" t="e">
        <f t="shared" si="14"/>
        <v>#N/A</v>
      </c>
    </row>
    <row r="948" spans="1:7">
      <c r="A948" s="45">
        <v>39499</v>
      </c>
      <c r="B948" s="45">
        <v>39499</v>
      </c>
      <c r="C948" s="46">
        <v>2008</v>
      </c>
      <c r="D948">
        <v>2008</v>
      </c>
      <c r="E948" s="47">
        <v>4.6600000000000003E-2</v>
      </c>
      <c r="F948" s="47" t="e">
        <v>#N/A</v>
      </c>
      <c r="G948" s="49" t="e">
        <f t="shared" si="14"/>
        <v>#N/A</v>
      </c>
    </row>
    <row r="949" spans="1:7">
      <c r="A949" s="45">
        <v>39506</v>
      </c>
      <c r="B949" s="45">
        <v>39506</v>
      </c>
      <c r="C949" s="46">
        <v>2008</v>
      </c>
      <c r="D949">
        <v>2008</v>
      </c>
      <c r="E949" s="47">
        <v>5.1100000000000007E-2</v>
      </c>
      <c r="F949" s="47" t="e">
        <v>#N/A</v>
      </c>
      <c r="G949" s="49" t="e">
        <f t="shared" si="14"/>
        <v>#N/A</v>
      </c>
    </row>
    <row r="950" spans="1:7">
      <c r="A950" s="45">
        <v>39513</v>
      </c>
      <c r="B950" s="45">
        <v>39513</v>
      </c>
      <c r="C950" s="46">
        <v>2008</v>
      </c>
      <c r="D950">
        <v>2008</v>
      </c>
      <c r="E950" s="47">
        <v>4.9200000000000001E-2</v>
      </c>
      <c r="F950" s="47" t="e">
        <v>#N/A</v>
      </c>
      <c r="G950" s="49" t="e">
        <f t="shared" si="14"/>
        <v>#N/A</v>
      </c>
    </row>
    <row r="951" spans="1:7">
      <c r="A951" s="45">
        <v>39520</v>
      </c>
      <c r="B951" s="45">
        <v>39520</v>
      </c>
      <c r="C951" s="46">
        <v>2008</v>
      </c>
      <c r="D951">
        <v>2008</v>
      </c>
      <c r="E951" s="47">
        <v>4.9400000000000006E-2</v>
      </c>
      <c r="F951" s="47" t="e">
        <v>#N/A</v>
      </c>
      <c r="G951" s="49" t="e">
        <f t="shared" si="14"/>
        <v>#N/A</v>
      </c>
    </row>
    <row r="952" spans="1:7">
      <c r="A952" s="45">
        <v>39527</v>
      </c>
      <c r="B952" s="45">
        <v>39527</v>
      </c>
      <c r="C952" s="46">
        <v>2008</v>
      </c>
      <c r="D952">
        <v>2008</v>
      </c>
      <c r="E952" s="47">
        <v>4.8799999999999996E-2</v>
      </c>
      <c r="F952" s="47" t="e">
        <v>#N/A</v>
      </c>
      <c r="G952" s="49" t="e">
        <f t="shared" si="14"/>
        <v>#N/A</v>
      </c>
    </row>
    <row r="953" spans="1:7">
      <c r="A953" s="45">
        <v>39534</v>
      </c>
      <c r="B953" s="45">
        <v>39534</v>
      </c>
      <c r="C953" s="46">
        <v>2008</v>
      </c>
      <c r="D953">
        <v>2008</v>
      </c>
      <c r="E953" s="47">
        <v>4.9599999999999998E-2</v>
      </c>
      <c r="F953" s="47" t="e">
        <v>#N/A</v>
      </c>
      <c r="G953" s="49" t="e">
        <f t="shared" si="14"/>
        <v>#N/A</v>
      </c>
    </row>
    <row r="954" spans="1:7">
      <c r="A954" s="45">
        <v>39541</v>
      </c>
      <c r="B954" s="45">
        <v>39541</v>
      </c>
      <c r="C954" s="46">
        <v>2008</v>
      </c>
      <c r="D954">
        <v>2008</v>
      </c>
      <c r="E954" s="47">
        <v>4.9000000000000002E-2</v>
      </c>
      <c r="F954" s="47" t="e">
        <v>#N/A</v>
      </c>
      <c r="G954" s="49" t="e">
        <f t="shared" si="14"/>
        <v>#N/A</v>
      </c>
    </row>
    <row r="955" spans="1:7">
      <c r="A955" s="45">
        <v>39548</v>
      </c>
      <c r="B955" s="45">
        <v>39548</v>
      </c>
      <c r="C955" s="46">
        <v>2008</v>
      </c>
      <c r="D955">
        <v>2008</v>
      </c>
      <c r="E955" s="47">
        <v>4.6100000000000002E-2</v>
      </c>
      <c r="F955" s="47" t="e">
        <v>#N/A</v>
      </c>
      <c r="G955" s="49" t="e">
        <f t="shared" si="14"/>
        <v>#N/A</v>
      </c>
    </row>
    <row r="956" spans="1:7">
      <c r="A956" s="45">
        <v>39555</v>
      </c>
      <c r="B956" s="45">
        <v>39555</v>
      </c>
      <c r="C956" s="46">
        <v>2008</v>
      </c>
      <c r="D956">
        <v>2008</v>
      </c>
      <c r="E956" s="47">
        <v>4.6199999999999998E-2</v>
      </c>
      <c r="F956" s="47" t="e">
        <v>#N/A</v>
      </c>
      <c r="G956" s="49" t="e">
        <f t="shared" si="14"/>
        <v>#N/A</v>
      </c>
    </row>
    <row r="957" spans="1:7">
      <c r="A957" s="45">
        <v>39562</v>
      </c>
      <c r="B957" s="45">
        <v>39562</v>
      </c>
      <c r="C957" s="46">
        <v>2008</v>
      </c>
      <c r="D957">
        <v>2008</v>
      </c>
      <c r="E957" s="47">
        <v>4.6799999999999994E-2</v>
      </c>
      <c r="F957" s="47" t="e">
        <v>#N/A</v>
      </c>
      <c r="G957" s="49" t="e">
        <f t="shared" si="14"/>
        <v>#N/A</v>
      </c>
    </row>
    <row r="958" spans="1:7">
      <c r="A958" s="45">
        <v>39569</v>
      </c>
      <c r="B958" s="45">
        <v>39569</v>
      </c>
      <c r="C958" s="46">
        <v>2008</v>
      </c>
      <c r="D958">
        <v>2008</v>
      </c>
      <c r="E958" s="47">
        <v>4.6300000000000001E-2</v>
      </c>
      <c r="F958" s="47" t="e">
        <v>#N/A</v>
      </c>
      <c r="G958" s="49" t="e">
        <f t="shared" si="14"/>
        <v>#N/A</v>
      </c>
    </row>
    <row r="959" spans="1:7">
      <c r="A959" s="45">
        <v>39576</v>
      </c>
      <c r="B959" s="45">
        <v>39576</v>
      </c>
      <c r="C959" s="46">
        <v>2008</v>
      </c>
      <c r="D959">
        <v>2008</v>
      </c>
      <c r="E959" s="47">
        <v>4.6199999999999998E-2</v>
      </c>
      <c r="F959" s="47" t="e">
        <v>#N/A</v>
      </c>
      <c r="G959" s="49" t="e">
        <f t="shared" si="14"/>
        <v>#N/A</v>
      </c>
    </row>
    <row r="960" spans="1:7">
      <c r="A960" s="45">
        <v>39583</v>
      </c>
      <c r="B960" s="45">
        <v>39583</v>
      </c>
      <c r="C960" s="46">
        <v>2008</v>
      </c>
      <c r="D960">
        <v>2008</v>
      </c>
      <c r="E960" s="47">
        <v>4.53E-2</v>
      </c>
      <c r="F960" s="47" t="e">
        <v>#N/A</v>
      </c>
      <c r="G960" s="49" t="e">
        <f t="shared" si="14"/>
        <v>#N/A</v>
      </c>
    </row>
    <row r="961" spans="1:7">
      <c r="A961" s="45">
        <v>39590</v>
      </c>
      <c r="B961" s="45">
        <v>39590</v>
      </c>
      <c r="C961" s="46">
        <v>2008</v>
      </c>
      <c r="D961">
        <v>2008</v>
      </c>
      <c r="E961" s="47">
        <v>4.5199999999999997E-2</v>
      </c>
      <c r="F961" s="47" t="e">
        <v>#N/A</v>
      </c>
      <c r="G961" s="49" t="e">
        <f t="shared" si="14"/>
        <v>#N/A</v>
      </c>
    </row>
    <row r="962" spans="1:7">
      <c r="A962" s="45">
        <v>39597</v>
      </c>
      <c r="B962" s="45">
        <v>39597</v>
      </c>
      <c r="C962" s="46">
        <v>2008</v>
      </c>
      <c r="D962">
        <v>2008</v>
      </c>
      <c r="E962" s="47">
        <v>4.6199999999999998E-2</v>
      </c>
      <c r="F962" s="47" t="e">
        <v>#N/A</v>
      </c>
      <c r="G962" s="49" t="e">
        <f t="shared" si="14"/>
        <v>#N/A</v>
      </c>
    </row>
    <row r="963" spans="1:7">
      <c r="A963" s="45">
        <v>39604</v>
      </c>
      <c r="B963" s="45">
        <v>39604</v>
      </c>
      <c r="C963" s="46">
        <v>2008</v>
      </c>
      <c r="D963">
        <v>2008</v>
      </c>
      <c r="E963" s="47">
        <v>4.5899999999999996E-2</v>
      </c>
      <c r="F963" s="47" t="e">
        <v>#N/A</v>
      </c>
      <c r="G963" s="49" t="e">
        <f t="shared" si="14"/>
        <v>#N/A</v>
      </c>
    </row>
    <row r="964" spans="1:7">
      <c r="A964" s="45">
        <v>39611</v>
      </c>
      <c r="B964" s="45">
        <v>39611</v>
      </c>
      <c r="C964" s="46">
        <v>2008</v>
      </c>
      <c r="D964">
        <v>2008</v>
      </c>
      <c r="E964" s="47">
        <v>4.5899999999999996E-2</v>
      </c>
      <c r="F964" s="47" t="e">
        <v>#N/A</v>
      </c>
      <c r="G964" s="49" t="e">
        <f t="shared" si="14"/>
        <v>#N/A</v>
      </c>
    </row>
    <row r="965" spans="1:7">
      <c r="A965" s="45">
        <v>39618</v>
      </c>
      <c r="B965" s="45">
        <v>39618</v>
      </c>
      <c r="C965" s="46">
        <v>2008</v>
      </c>
      <c r="D965">
        <v>2008</v>
      </c>
      <c r="E965" s="47">
        <v>4.7599999999999996E-2</v>
      </c>
      <c r="F965" s="47" t="e">
        <v>#N/A</v>
      </c>
      <c r="G965" s="49" t="e">
        <f t="shared" ref="G965:G1028" si="15">E965-F965</f>
        <v>#N/A</v>
      </c>
    </row>
    <row r="966" spans="1:7">
      <c r="A966" s="45">
        <v>39625</v>
      </c>
      <c r="B966" s="45">
        <v>39625</v>
      </c>
      <c r="C966" s="46">
        <v>2008</v>
      </c>
      <c r="D966">
        <v>2008</v>
      </c>
      <c r="E966" s="47">
        <v>4.8300000000000003E-2</v>
      </c>
      <c r="F966" s="47" t="e">
        <v>#N/A</v>
      </c>
      <c r="G966" s="49" t="e">
        <f t="shared" si="15"/>
        <v>#N/A</v>
      </c>
    </row>
    <row r="967" spans="1:7">
      <c r="A967" s="45">
        <v>39632</v>
      </c>
      <c r="B967" s="45">
        <v>39632</v>
      </c>
      <c r="C967" s="46">
        <v>2008</v>
      </c>
      <c r="D967">
        <v>2009</v>
      </c>
      <c r="E967" s="47">
        <v>4.6699999999999998E-2</v>
      </c>
      <c r="F967" s="47" t="e">
        <v>#N/A</v>
      </c>
      <c r="G967" s="49" t="e">
        <f t="shared" si="15"/>
        <v>#N/A</v>
      </c>
    </row>
    <row r="968" spans="1:7">
      <c r="A968" s="45">
        <v>39639</v>
      </c>
      <c r="B968" s="45">
        <v>39639</v>
      </c>
      <c r="C968" s="46">
        <v>2008</v>
      </c>
      <c r="D968">
        <v>2009</v>
      </c>
      <c r="E968" s="47">
        <v>4.5599999999999995E-2</v>
      </c>
      <c r="F968" s="47">
        <v>4.5116180000000006E-2</v>
      </c>
      <c r="G968" s="49">
        <f t="shared" si="15"/>
        <v>4.8381999999998898E-4</v>
      </c>
    </row>
    <row r="969" spans="1:7">
      <c r="A969" s="45">
        <v>39646</v>
      </c>
      <c r="B969" s="45">
        <v>39646</v>
      </c>
      <c r="C969" s="46">
        <v>2008</v>
      </c>
      <c r="D969">
        <v>2009</v>
      </c>
      <c r="E969" s="47">
        <v>4.6500000000000007E-2</v>
      </c>
      <c r="F969" s="47" t="e">
        <v>#N/A</v>
      </c>
      <c r="G969" s="49" t="e">
        <f t="shared" si="15"/>
        <v>#N/A</v>
      </c>
    </row>
    <row r="970" spans="1:7">
      <c r="A970" s="45">
        <v>39653</v>
      </c>
      <c r="B970" s="45">
        <v>39653</v>
      </c>
      <c r="C970" s="46">
        <v>2008</v>
      </c>
      <c r="D970">
        <v>2009</v>
      </c>
      <c r="E970" s="47">
        <v>4.7699999999999992E-2</v>
      </c>
      <c r="F970" s="47" t="e">
        <v>#N/A</v>
      </c>
      <c r="G970" s="49" t="e">
        <f t="shared" si="15"/>
        <v>#N/A</v>
      </c>
    </row>
    <row r="971" spans="1:7">
      <c r="A971" s="45">
        <v>39660</v>
      </c>
      <c r="B971" s="45">
        <v>39660</v>
      </c>
      <c r="C971" s="46">
        <v>2008</v>
      </c>
      <c r="D971">
        <v>2009</v>
      </c>
      <c r="E971" s="47">
        <v>4.7400000000000005E-2</v>
      </c>
      <c r="F971" s="47" t="e">
        <v>#N/A</v>
      </c>
      <c r="G971" s="49" t="e">
        <f t="shared" si="15"/>
        <v>#N/A</v>
      </c>
    </row>
    <row r="972" spans="1:7">
      <c r="A972" s="45">
        <v>39667</v>
      </c>
      <c r="B972" s="45">
        <v>39667</v>
      </c>
      <c r="C972" s="46">
        <v>2008</v>
      </c>
      <c r="D972">
        <v>2009</v>
      </c>
      <c r="E972" s="47">
        <v>4.7500000000000001E-2</v>
      </c>
      <c r="F972" s="47" t="e">
        <v>#N/A</v>
      </c>
      <c r="G972" s="49" t="e">
        <f t="shared" si="15"/>
        <v>#N/A</v>
      </c>
    </row>
    <row r="973" spans="1:7">
      <c r="A973" s="45">
        <v>39674</v>
      </c>
      <c r="B973" s="45">
        <v>39674</v>
      </c>
      <c r="C973" s="46">
        <v>2008</v>
      </c>
      <c r="D973">
        <v>2009</v>
      </c>
      <c r="E973" s="47">
        <v>4.6699999999999998E-2</v>
      </c>
      <c r="F973" s="47" t="e">
        <v>#N/A</v>
      </c>
      <c r="G973" s="49" t="e">
        <f t="shared" si="15"/>
        <v>#N/A</v>
      </c>
    </row>
    <row r="974" spans="1:7">
      <c r="A974" s="45">
        <v>39681</v>
      </c>
      <c r="B974" s="45">
        <v>39681</v>
      </c>
      <c r="C974" s="46">
        <v>2008</v>
      </c>
      <c r="D974">
        <v>2009</v>
      </c>
      <c r="E974" s="47">
        <v>4.6399999999999997E-2</v>
      </c>
      <c r="F974" s="47" t="e">
        <v>#N/A</v>
      </c>
      <c r="G974" s="49" t="e">
        <f t="shared" si="15"/>
        <v>#N/A</v>
      </c>
    </row>
    <row r="975" spans="1:7">
      <c r="A975" s="45">
        <v>39688</v>
      </c>
      <c r="B975" s="45">
        <v>39688</v>
      </c>
      <c r="C975" s="46">
        <v>2008</v>
      </c>
      <c r="D975">
        <v>2009</v>
      </c>
      <c r="E975" s="47">
        <v>4.6799999999999994E-2</v>
      </c>
      <c r="F975" s="47" t="e">
        <v>#N/A</v>
      </c>
      <c r="G975" s="49" t="e">
        <f t="shared" si="15"/>
        <v>#N/A</v>
      </c>
    </row>
    <row r="976" spans="1:7">
      <c r="A976" s="45">
        <v>39695</v>
      </c>
      <c r="B976" s="45">
        <v>39695</v>
      </c>
      <c r="C976" s="46">
        <v>2008</v>
      </c>
      <c r="D976">
        <v>2009</v>
      </c>
      <c r="E976" s="47">
        <v>4.6199999999999998E-2</v>
      </c>
      <c r="F976" s="47" t="e">
        <v>#N/A</v>
      </c>
      <c r="G976" s="49" t="e">
        <f t="shared" si="15"/>
        <v>#N/A</v>
      </c>
    </row>
    <row r="977" spans="1:7">
      <c r="A977" s="45">
        <v>39702</v>
      </c>
      <c r="B977" s="45">
        <v>39702</v>
      </c>
      <c r="C977" s="46">
        <v>2008</v>
      </c>
      <c r="D977">
        <v>2009</v>
      </c>
      <c r="E977" s="47">
        <v>4.5400000000000003E-2</v>
      </c>
      <c r="F977" s="47" t="e">
        <v>#N/A</v>
      </c>
      <c r="G977" s="49" t="e">
        <f t="shared" si="15"/>
        <v>#N/A</v>
      </c>
    </row>
    <row r="978" spans="1:7">
      <c r="A978" s="45">
        <v>39709</v>
      </c>
      <c r="B978" s="45">
        <v>39709</v>
      </c>
      <c r="C978" s="46">
        <v>2008</v>
      </c>
      <c r="D978">
        <v>2009</v>
      </c>
      <c r="E978" s="47">
        <v>5.0300000000000004E-2</v>
      </c>
      <c r="F978" s="47" t="e">
        <v>#N/A</v>
      </c>
      <c r="G978" s="49" t="e">
        <f t="shared" si="15"/>
        <v>#N/A</v>
      </c>
    </row>
    <row r="979" spans="1:7">
      <c r="A979" s="45">
        <v>39716</v>
      </c>
      <c r="B979" s="45">
        <v>39716</v>
      </c>
      <c r="C979" s="46">
        <v>2008</v>
      </c>
      <c r="D979">
        <v>2009</v>
      </c>
      <c r="E979" s="47">
        <v>5.2300000000000006E-2</v>
      </c>
      <c r="F979" s="47" t="e">
        <v>#N/A</v>
      </c>
      <c r="G979" s="49" t="e">
        <f t="shared" si="15"/>
        <v>#N/A</v>
      </c>
    </row>
    <row r="980" spans="1:7">
      <c r="A980" s="45">
        <v>39723</v>
      </c>
      <c r="B980" s="45">
        <v>39723</v>
      </c>
      <c r="C980" s="46">
        <v>2008</v>
      </c>
      <c r="D980">
        <v>2009</v>
      </c>
      <c r="E980" s="47">
        <v>5.3600000000000002E-2</v>
      </c>
      <c r="F980" s="47" t="e">
        <v>#N/A</v>
      </c>
      <c r="G980" s="49" t="e">
        <f t="shared" si="15"/>
        <v>#N/A</v>
      </c>
    </row>
    <row r="981" spans="1:7">
      <c r="A981" s="45">
        <v>39730</v>
      </c>
      <c r="B981" s="45">
        <v>39730</v>
      </c>
      <c r="C981" s="46">
        <v>2008</v>
      </c>
      <c r="D981">
        <v>2009</v>
      </c>
      <c r="E981" s="47">
        <v>5.4699999999999999E-2</v>
      </c>
      <c r="F981" s="47" t="e">
        <v>#N/A</v>
      </c>
      <c r="G981" s="49" t="e">
        <f t="shared" si="15"/>
        <v>#N/A</v>
      </c>
    </row>
    <row r="982" spans="1:7">
      <c r="A982" s="45">
        <v>39737</v>
      </c>
      <c r="B982" s="45">
        <v>39737</v>
      </c>
      <c r="C982" s="46">
        <v>2008</v>
      </c>
      <c r="D982">
        <v>2009</v>
      </c>
      <c r="E982" s="47">
        <v>6.0100000000000001E-2</v>
      </c>
      <c r="F982" s="47" t="e">
        <v>#N/A</v>
      </c>
      <c r="G982" s="49" t="e">
        <f t="shared" si="15"/>
        <v>#N/A</v>
      </c>
    </row>
    <row r="983" spans="1:7">
      <c r="A983" s="45">
        <v>39744</v>
      </c>
      <c r="B983" s="45">
        <v>39744</v>
      </c>
      <c r="C983" s="46">
        <v>2008</v>
      </c>
      <c r="D983">
        <v>2009</v>
      </c>
      <c r="E983" s="47">
        <v>5.3200000000000004E-2</v>
      </c>
      <c r="F983" s="47" t="e">
        <v>#N/A</v>
      </c>
      <c r="G983" s="49" t="e">
        <f t="shared" si="15"/>
        <v>#N/A</v>
      </c>
    </row>
    <row r="984" spans="1:7">
      <c r="A984" s="45">
        <v>39751</v>
      </c>
      <c r="B984" s="45">
        <v>39751</v>
      </c>
      <c r="C984" s="46">
        <v>2008</v>
      </c>
      <c r="D984">
        <v>2009</v>
      </c>
      <c r="E984" s="47">
        <v>5.3499999999999999E-2</v>
      </c>
      <c r="F984" s="47" t="e">
        <v>#N/A</v>
      </c>
      <c r="G984" s="49" t="e">
        <f t="shared" si="15"/>
        <v>#N/A</v>
      </c>
    </row>
    <row r="985" spans="1:7">
      <c r="A985" s="45">
        <v>39758</v>
      </c>
      <c r="B985" s="45">
        <v>39758</v>
      </c>
      <c r="C985" s="46">
        <v>2008</v>
      </c>
      <c r="D985">
        <v>2009</v>
      </c>
      <c r="E985" s="47">
        <v>5.2400000000000002E-2</v>
      </c>
      <c r="F985" s="47" t="e">
        <v>#N/A</v>
      </c>
      <c r="G985" s="49" t="e">
        <f t="shared" si="15"/>
        <v>#N/A</v>
      </c>
    </row>
    <row r="986" spans="1:7">
      <c r="A986" s="45">
        <v>39765</v>
      </c>
      <c r="B986" s="45">
        <v>39765</v>
      </c>
      <c r="C986" s="46">
        <v>2008</v>
      </c>
      <c r="D986">
        <v>2009</v>
      </c>
      <c r="E986" s="47">
        <v>5.1399999999999994E-2</v>
      </c>
      <c r="F986" s="47" t="e">
        <v>#N/A</v>
      </c>
      <c r="G986" s="49" t="e">
        <f t="shared" si="15"/>
        <v>#N/A</v>
      </c>
    </row>
    <row r="987" spans="1:7">
      <c r="A987" s="45">
        <v>39772</v>
      </c>
      <c r="B987" s="45">
        <v>39772</v>
      </c>
      <c r="C987" s="46">
        <v>2008</v>
      </c>
      <c r="D987">
        <v>2009</v>
      </c>
      <c r="E987" s="47">
        <v>5.1299999999999998E-2</v>
      </c>
      <c r="F987" s="47" t="e">
        <v>#N/A</v>
      </c>
      <c r="G987" s="49" t="e">
        <f t="shared" si="15"/>
        <v>#N/A</v>
      </c>
    </row>
    <row r="988" spans="1:7">
      <c r="A988" s="45">
        <v>39779</v>
      </c>
      <c r="B988" s="45">
        <v>39779</v>
      </c>
      <c r="C988" s="46">
        <v>2008</v>
      </c>
      <c r="D988">
        <v>2009</v>
      </c>
      <c r="E988" s="47">
        <v>5.3899999999999997E-2</v>
      </c>
      <c r="F988" s="47" t="e">
        <v>#N/A</v>
      </c>
      <c r="G988" s="49" t="e">
        <f t="shared" si="15"/>
        <v>#N/A</v>
      </c>
    </row>
    <row r="989" spans="1:7">
      <c r="A989" s="45">
        <v>39786</v>
      </c>
      <c r="B989" s="45">
        <v>39786</v>
      </c>
      <c r="C989" s="46">
        <v>2008</v>
      </c>
      <c r="D989">
        <v>2009</v>
      </c>
      <c r="E989" s="47">
        <v>5.5800000000000002E-2</v>
      </c>
      <c r="F989" s="47" t="e">
        <v>#N/A</v>
      </c>
      <c r="G989" s="49" t="e">
        <f t="shared" si="15"/>
        <v>#N/A</v>
      </c>
    </row>
    <row r="990" spans="1:7">
      <c r="A990" s="45">
        <v>39793</v>
      </c>
      <c r="B990" s="45">
        <v>39793</v>
      </c>
      <c r="C990" s="46">
        <v>2008</v>
      </c>
      <c r="D990">
        <v>2009</v>
      </c>
      <c r="E990" s="47">
        <v>5.8499999999999996E-2</v>
      </c>
      <c r="F990" s="47" t="e">
        <v>#N/A</v>
      </c>
      <c r="G990" s="49" t="e">
        <f t="shared" si="15"/>
        <v>#N/A</v>
      </c>
    </row>
    <row r="991" spans="1:7">
      <c r="A991" s="45">
        <v>39800</v>
      </c>
      <c r="B991" s="45">
        <v>39800</v>
      </c>
      <c r="C991" s="46">
        <v>2008</v>
      </c>
      <c r="D991">
        <v>2009</v>
      </c>
      <c r="E991" s="47">
        <v>5.4600000000000003E-2</v>
      </c>
      <c r="F991" s="47" t="e">
        <v>#N/A</v>
      </c>
      <c r="G991" s="49" t="e">
        <f t="shared" si="15"/>
        <v>#N/A</v>
      </c>
    </row>
    <row r="992" spans="1:7">
      <c r="A992" s="45">
        <v>39807</v>
      </c>
      <c r="B992" s="45">
        <v>39807</v>
      </c>
      <c r="C992" s="46">
        <v>2008</v>
      </c>
      <c r="D992">
        <v>2009</v>
      </c>
      <c r="E992" s="47">
        <v>5.33E-2</v>
      </c>
      <c r="F992" s="47" t="e">
        <v>#N/A</v>
      </c>
      <c r="G992" s="49" t="e">
        <f t="shared" si="15"/>
        <v>#N/A</v>
      </c>
    </row>
    <row r="993" spans="1:7">
      <c r="A993" s="45">
        <v>39814</v>
      </c>
      <c r="B993" s="45">
        <v>39814</v>
      </c>
      <c r="C993" s="46">
        <v>2009</v>
      </c>
      <c r="D993">
        <v>2009</v>
      </c>
      <c r="E993" s="47">
        <v>5.2400000000000002E-2</v>
      </c>
      <c r="F993" s="47" t="e">
        <v>#N/A</v>
      </c>
      <c r="G993" s="49" t="e">
        <f t="shared" si="15"/>
        <v>#N/A</v>
      </c>
    </row>
    <row r="994" spans="1:7">
      <c r="A994" s="45">
        <v>39821</v>
      </c>
      <c r="B994" s="45">
        <v>39821</v>
      </c>
      <c r="C994" s="46">
        <v>2009</v>
      </c>
      <c r="D994">
        <v>2009</v>
      </c>
      <c r="E994" s="47">
        <v>5.0199999999999995E-2</v>
      </c>
      <c r="F994" s="47">
        <v>4.561138E-2</v>
      </c>
      <c r="G994" s="49">
        <f t="shared" si="15"/>
        <v>4.5886199999999946E-3</v>
      </c>
    </row>
    <row r="995" spans="1:7">
      <c r="A995" s="45">
        <v>39828</v>
      </c>
      <c r="B995" s="45">
        <v>39828</v>
      </c>
      <c r="C995" s="46">
        <v>2009</v>
      </c>
      <c r="D995">
        <v>2009</v>
      </c>
      <c r="E995" s="47">
        <v>4.8000000000000001E-2</v>
      </c>
      <c r="F995" s="47" t="e">
        <v>#N/A</v>
      </c>
      <c r="G995" s="49" t="e">
        <f t="shared" si="15"/>
        <v>#N/A</v>
      </c>
    </row>
    <row r="996" spans="1:7">
      <c r="A996" s="45">
        <v>39835</v>
      </c>
      <c r="B996" s="45">
        <v>39835</v>
      </c>
      <c r="C996" s="46">
        <v>2009</v>
      </c>
      <c r="D996">
        <v>2009</v>
      </c>
      <c r="E996" s="47">
        <v>5.1299999999999998E-2</v>
      </c>
      <c r="F996" s="47" t="e">
        <v>#N/A</v>
      </c>
      <c r="G996" s="49" t="e">
        <f t="shared" si="15"/>
        <v>#N/A</v>
      </c>
    </row>
    <row r="997" spans="1:7">
      <c r="A997" s="45">
        <v>39842</v>
      </c>
      <c r="B997" s="45">
        <v>39842</v>
      </c>
      <c r="C997" s="46">
        <v>2009</v>
      </c>
      <c r="D997">
        <v>2009</v>
      </c>
      <c r="E997" s="47">
        <v>5.16E-2</v>
      </c>
      <c r="F997" s="47" t="e">
        <v>#N/A</v>
      </c>
      <c r="G997" s="49" t="e">
        <f t="shared" si="15"/>
        <v>#N/A</v>
      </c>
    </row>
    <row r="998" spans="1:7">
      <c r="A998" s="45">
        <v>39849</v>
      </c>
      <c r="B998" s="45">
        <v>39849</v>
      </c>
      <c r="C998" s="46">
        <v>2009</v>
      </c>
      <c r="D998">
        <v>2009</v>
      </c>
      <c r="E998" s="47">
        <v>4.9599999999999998E-2</v>
      </c>
      <c r="F998" s="47" t="e">
        <v>#N/A</v>
      </c>
      <c r="G998" s="49" t="e">
        <f t="shared" si="15"/>
        <v>#N/A</v>
      </c>
    </row>
    <row r="999" spans="1:7">
      <c r="A999" s="45">
        <v>39856</v>
      </c>
      <c r="B999" s="45">
        <v>39856</v>
      </c>
      <c r="C999" s="46">
        <v>2009</v>
      </c>
      <c r="D999">
        <v>2009</v>
      </c>
      <c r="E999" s="47">
        <v>4.8899999999999999E-2</v>
      </c>
      <c r="F999" s="47" t="e">
        <v>#N/A</v>
      </c>
      <c r="G999" s="49" t="e">
        <f t="shared" si="15"/>
        <v>#N/A</v>
      </c>
    </row>
    <row r="1000" spans="1:7">
      <c r="A1000" s="45">
        <v>39863</v>
      </c>
      <c r="B1000" s="45">
        <v>39863</v>
      </c>
      <c r="C1000" s="46">
        <v>2009</v>
      </c>
      <c r="D1000">
        <v>2009</v>
      </c>
      <c r="E1000" s="47">
        <v>4.8899999999999999E-2</v>
      </c>
      <c r="F1000" s="47" t="e">
        <v>#N/A</v>
      </c>
      <c r="G1000" s="49" t="e">
        <f t="shared" si="15"/>
        <v>#N/A</v>
      </c>
    </row>
    <row r="1001" spans="1:7">
      <c r="A1001" s="45">
        <v>39870</v>
      </c>
      <c r="B1001" s="45">
        <v>39870</v>
      </c>
      <c r="C1001" s="46">
        <v>2009</v>
      </c>
      <c r="D1001">
        <v>2009</v>
      </c>
      <c r="E1001" s="47">
        <v>4.87E-2</v>
      </c>
      <c r="F1001" s="47" t="e">
        <v>#N/A</v>
      </c>
      <c r="G1001" s="49" t="e">
        <f t="shared" si="15"/>
        <v>#N/A</v>
      </c>
    </row>
    <row r="1002" spans="1:7">
      <c r="A1002" s="45">
        <v>39877</v>
      </c>
      <c r="B1002" s="45">
        <v>39877</v>
      </c>
      <c r="C1002" s="46">
        <v>2009</v>
      </c>
      <c r="D1002">
        <v>2009</v>
      </c>
      <c r="E1002" s="47">
        <v>4.9599999999999998E-2</v>
      </c>
      <c r="F1002" s="47" t="e">
        <v>#N/A</v>
      </c>
      <c r="G1002" s="49" t="e">
        <f t="shared" si="15"/>
        <v>#N/A</v>
      </c>
    </row>
    <row r="1003" spans="1:7">
      <c r="A1003" s="45">
        <v>39884</v>
      </c>
      <c r="B1003" s="45">
        <v>39884</v>
      </c>
      <c r="C1003" s="46">
        <v>2009</v>
      </c>
      <c r="D1003">
        <v>2009</v>
      </c>
      <c r="E1003" s="47">
        <v>5.0300000000000004E-2</v>
      </c>
      <c r="F1003" s="47" t="e">
        <v>#N/A</v>
      </c>
      <c r="G1003" s="49" t="e">
        <f t="shared" si="15"/>
        <v>#N/A</v>
      </c>
    </row>
    <row r="1004" spans="1:7">
      <c r="A1004" s="45">
        <v>39891</v>
      </c>
      <c r="B1004" s="45">
        <v>39891</v>
      </c>
      <c r="C1004" s="46">
        <v>2009</v>
      </c>
      <c r="D1004">
        <v>2009</v>
      </c>
      <c r="E1004" s="47">
        <v>4.9800000000000004E-2</v>
      </c>
      <c r="F1004" s="47" t="e">
        <v>#N/A</v>
      </c>
      <c r="G1004" s="49" t="e">
        <f t="shared" si="15"/>
        <v>#N/A</v>
      </c>
    </row>
    <row r="1005" spans="1:7">
      <c r="A1005" s="45">
        <v>39898</v>
      </c>
      <c r="B1005" s="45">
        <v>39898</v>
      </c>
      <c r="C1005" s="46">
        <v>2009</v>
      </c>
      <c r="D1005">
        <v>2009</v>
      </c>
      <c r="E1005" s="47">
        <v>0.05</v>
      </c>
      <c r="F1005" s="47" t="e">
        <v>#N/A</v>
      </c>
      <c r="G1005" s="49" t="e">
        <f t="shared" si="15"/>
        <v>#N/A</v>
      </c>
    </row>
    <row r="1006" spans="1:7">
      <c r="A1006" s="45">
        <v>39905</v>
      </c>
      <c r="B1006" s="45">
        <v>39905</v>
      </c>
      <c r="C1006" s="46">
        <v>2009</v>
      </c>
      <c r="D1006">
        <v>2009</v>
      </c>
      <c r="E1006" s="47">
        <v>4.9200000000000001E-2</v>
      </c>
      <c r="F1006" s="47" t="e">
        <v>#N/A</v>
      </c>
      <c r="G1006" s="49" t="e">
        <f t="shared" si="15"/>
        <v>#N/A</v>
      </c>
    </row>
    <row r="1007" spans="1:7">
      <c r="A1007" s="45">
        <v>39912</v>
      </c>
      <c r="B1007" s="45">
        <v>39912</v>
      </c>
      <c r="C1007" s="46">
        <v>2009</v>
      </c>
      <c r="D1007">
        <v>2009</v>
      </c>
      <c r="E1007" s="47">
        <v>4.9200000000000001E-2</v>
      </c>
      <c r="F1007" s="47">
        <v>4.5466499999999993E-2</v>
      </c>
      <c r="G1007" s="49">
        <f t="shared" si="15"/>
        <v>3.7335000000000076E-3</v>
      </c>
    </row>
    <row r="1008" spans="1:7">
      <c r="A1008" s="45">
        <v>39919</v>
      </c>
      <c r="B1008" s="45">
        <v>39919</v>
      </c>
      <c r="C1008" s="46">
        <v>2009</v>
      </c>
      <c r="D1008">
        <v>2009</v>
      </c>
      <c r="E1008" s="47">
        <v>4.7800000000000002E-2</v>
      </c>
      <c r="F1008" s="47" t="e">
        <v>#N/A</v>
      </c>
      <c r="G1008" s="49" t="e">
        <f t="shared" si="15"/>
        <v>#N/A</v>
      </c>
    </row>
    <row r="1009" spans="1:7">
      <c r="A1009" s="45">
        <v>39926</v>
      </c>
      <c r="B1009" s="45">
        <v>39926</v>
      </c>
      <c r="C1009" s="46">
        <v>2009</v>
      </c>
      <c r="D1009">
        <v>2009</v>
      </c>
      <c r="E1009" s="47">
        <v>4.5700000000000005E-2</v>
      </c>
      <c r="F1009" s="47" t="e">
        <v>#N/A</v>
      </c>
      <c r="G1009" s="49" t="e">
        <f t="shared" si="15"/>
        <v>#N/A</v>
      </c>
    </row>
    <row r="1010" spans="1:7">
      <c r="A1010" s="45">
        <v>39933</v>
      </c>
      <c r="B1010" s="45">
        <v>39933</v>
      </c>
      <c r="C1010" s="46">
        <v>2009</v>
      </c>
      <c r="D1010">
        <v>2009</v>
      </c>
      <c r="E1010" s="47">
        <v>4.7E-2</v>
      </c>
      <c r="F1010" s="47" t="e">
        <v>#N/A</v>
      </c>
      <c r="G1010" s="49" t="e">
        <f t="shared" si="15"/>
        <v>#N/A</v>
      </c>
    </row>
    <row r="1011" spans="1:7">
      <c r="A1011" s="45">
        <v>39940</v>
      </c>
      <c r="B1011" s="45">
        <v>39940</v>
      </c>
      <c r="C1011" s="46">
        <v>2009</v>
      </c>
      <c r="D1011">
        <v>2009</v>
      </c>
      <c r="E1011" s="47">
        <v>4.6300000000000001E-2</v>
      </c>
      <c r="F1011" s="47" t="e">
        <v>#N/A</v>
      </c>
      <c r="G1011" s="49" t="e">
        <f t="shared" si="15"/>
        <v>#N/A</v>
      </c>
    </row>
    <row r="1012" spans="1:7">
      <c r="A1012" s="45">
        <v>39947</v>
      </c>
      <c r="B1012" s="45">
        <v>39947</v>
      </c>
      <c r="C1012" s="46">
        <v>2009</v>
      </c>
      <c r="D1012">
        <v>2009</v>
      </c>
      <c r="E1012" s="47">
        <v>4.5400000000000003E-2</v>
      </c>
      <c r="F1012" s="47" t="e">
        <v>#N/A</v>
      </c>
      <c r="G1012" s="49" t="e">
        <f t="shared" si="15"/>
        <v>#N/A</v>
      </c>
    </row>
    <row r="1013" spans="1:7">
      <c r="A1013" s="45">
        <v>39954</v>
      </c>
      <c r="B1013" s="45">
        <v>39954</v>
      </c>
      <c r="C1013" s="46">
        <v>2009</v>
      </c>
      <c r="D1013">
        <v>2009</v>
      </c>
      <c r="E1013" s="47">
        <v>4.4400000000000002E-2</v>
      </c>
      <c r="F1013" s="47" t="e">
        <v>#N/A</v>
      </c>
      <c r="G1013" s="49" t="e">
        <f t="shared" si="15"/>
        <v>#N/A</v>
      </c>
    </row>
    <row r="1014" spans="1:7">
      <c r="A1014" s="45">
        <v>39961</v>
      </c>
      <c r="B1014" s="45">
        <v>39961</v>
      </c>
      <c r="C1014" s="46">
        <v>2009</v>
      </c>
      <c r="D1014">
        <v>2009</v>
      </c>
      <c r="E1014" s="47">
        <v>4.6100000000000002E-2</v>
      </c>
      <c r="F1014" s="47" t="e">
        <v>#N/A</v>
      </c>
      <c r="G1014" s="49" t="e">
        <f t="shared" si="15"/>
        <v>#N/A</v>
      </c>
    </row>
    <row r="1015" spans="1:7">
      <c r="A1015" s="45">
        <v>39968</v>
      </c>
      <c r="B1015" s="45">
        <v>39968</v>
      </c>
      <c r="C1015" s="46">
        <v>2009</v>
      </c>
      <c r="D1015">
        <v>2009</v>
      </c>
      <c r="E1015" s="47">
        <v>4.7100000000000003E-2</v>
      </c>
      <c r="F1015" s="47" t="e">
        <v>#N/A</v>
      </c>
      <c r="G1015" s="49" t="e">
        <f t="shared" si="15"/>
        <v>#N/A</v>
      </c>
    </row>
    <row r="1016" spans="1:7">
      <c r="A1016" s="45">
        <v>39975</v>
      </c>
      <c r="B1016" s="45">
        <v>39975</v>
      </c>
      <c r="C1016" s="46">
        <v>2009</v>
      </c>
      <c r="D1016">
        <v>2009</v>
      </c>
      <c r="E1016" s="47">
        <v>4.8600000000000004E-2</v>
      </c>
      <c r="F1016" s="47" t="e">
        <v>#N/A</v>
      </c>
      <c r="G1016" s="49" t="e">
        <f t="shared" si="15"/>
        <v>#N/A</v>
      </c>
    </row>
    <row r="1017" spans="1:7">
      <c r="A1017" s="45">
        <v>39982</v>
      </c>
      <c r="B1017" s="45">
        <v>39982</v>
      </c>
      <c r="C1017" s="46">
        <v>2009</v>
      </c>
      <c r="D1017">
        <v>2009</v>
      </c>
      <c r="E1017" s="47">
        <v>4.8600000000000004E-2</v>
      </c>
      <c r="F1017" s="47" t="e">
        <v>#N/A</v>
      </c>
      <c r="G1017" s="49" t="e">
        <f t="shared" si="15"/>
        <v>#N/A</v>
      </c>
    </row>
    <row r="1018" spans="1:7">
      <c r="A1018" s="45">
        <v>39989</v>
      </c>
      <c r="B1018" s="45">
        <v>39989</v>
      </c>
      <c r="C1018" s="46">
        <v>2009</v>
      </c>
      <c r="D1018">
        <v>2009</v>
      </c>
      <c r="E1018" s="47">
        <v>4.7899999999999998E-2</v>
      </c>
      <c r="F1018" s="47" t="e">
        <v>#N/A</v>
      </c>
      <c r="G1018" s="49" t="e">
        <f t="shared" si="15"/>
        <v>#N/A</v>
      </c>
    </row>
    <row r="1019" spans="1:7">
      <c r="A1019" s="45">
        <v>39996</v>
      </c>
      <c r="B1019" s="45">
        <v>39996</v>
      </c>
      <c r="C1019" s="46">
        <v>2009</v>
      </c>
      <c r="D1019">
        <v>2010</v>
      </c>
      <c r="E1019" s="47">
        <v>4.8099999999999997E-2</v>
      </c>
      <c r="F1019" s="47" t="e">
        <v>#N/A</v>
      </c>
      <c r="G1019" s="49" t="e">
        <f t="shared" si="15"/>
        <v>#N/A</v>
      </c>
    </row>
    <row r="1020" spans="1:7">
      <c r="A1020" s="45">
        <v>40003</v>
      </c>
      <c r="B1020" s="45">
        <v>40003</v>
      </c>
      <c r="C1020" s="46">
        <v>2009</v>
      </c>
      <c r="D1020">
        <v>2010</v>
      </c>
      <c r="E1020" s="47">
        <v>4.7100000000000003E-2</v>
      </c>
      <c r="F1020" s="47" t="e">
        <v>#N/A</v>
      </c>
      <c r="G1020" s="49" t="e">
        <f t="shared" si="15"/>
        <v>#N/A</v>
      </c>
    </row>
    <row r="1021" spans="1:7">
      <c r="A1021" s="45">
        <v>40010</v>
      </c>
      <c r="B1021" s="45">
        <v>40010</v>
      </c>
      <c r="C1021" s="46">
        <v>2009</v>
      </c>
      <c r="D1021">
        <v>2010</v>
      </c>
      <c r="E1021" s="47">
        <v>4.6799999999999994E-2</v>
      </c>
      <c r="F1021" s="47">
        <v>4.274857E-2</v>
      </c>
      <c r="G1021" s="49">
        <f t="shared" si="15"/>
        <v>4.0514299999999948E-3</v>
      </c>
    </row>
    <row r="1022" spans="1:7">
      <c r="A1022" s="45">
        <v>40017</v>
      </c>
      <c r="B1022" s="45">
        <v>40017</v>
      </c>
      <c r="C1022" s="46">
        <v>2009</v>
      </c>
      <c r="D1022">
        <v>2010</v>
      </c>
      <c r="E1022" s="47">
        <v>4.6900000000000004E-2</v>
      </c>
      <c r="F1022" s="47" t="e">
        <v>#N/A</v>
      </c>
      <c r="G1022" s="49" t="e">
        <f t="shared" si="15"/>
        <v>#N/A</v>
      </c>
    </row>
    <row r="1023" spans="1:7">
      <c r="A1023" s="45">
        <v>40024</v>
      </c>
      <c r="B1023" s="45">
        <v>40024</v>
      </c>
      <c r="C1023" s="46">
        <v>2009</v>
      </c>
      <c r="D1023">
        <v>2010</v>
      </c>
      <c r="E1023" s="47">
        <v>4.6900000000000004E-2</v>
      </c>
      <c r="F1023" s="47" t="e">
        <v>#N/A</v>
      </c>
      <c r="G1023" s="49" t="e">
        <f t="shared" si="15"/>
        <v>#N/A</v>
      </c>
    </row>
    <row r="1024" spans="1:7">
      <c r="A1024" s="45">
        <v>40031</v>
      </c>
      <c r="B1024" s="45">
        <v>40031</v>
      </c>
      <c r="C1024" s="46">
        <v>2009</v>
      </c>
      <c r="D1024">
        <v>2010</v>
      </c>
      <c r="E1024" s="47">
        <v>4.6500000000000007E-2</v>
      </c>
      <c r="F1024" s="47" t="e">
        <v>#N/A</v>
      </c>
      <c r="G1024" s="49" t="e">
        <f t="shared" si="15"/>
        <v>#N/A</v>
      </c>
    </row>
    <row r="1025" spans="1:7">
      <c r="A1025" s="45">
        <v>40038</v>
      </c>
      <c r="B1025" s="45">
        <v>40038</v>
      </c>
      <c r="C1025" s="46">
        <v>2009</v>
      </c>
      <c r="D1025">
        <v>2010</v>
      </c>
      <c r="E1025" s="47">
        <v>4.6500000000000007E-2</v>
      </c>
      <c r="F1025" s="47" t="e">
        <v>#N/A</v>
      </c>
      <c r="G1025" s="49" t="e">
        <f t="shared" si="15"/>
        <v>#N/A</v>
      </c>
    </row>
    <row r="1026" spans="1:7">
      <c r="A1026" s="45">
        <v>40045</v>
      </c>
      <c r="B1026" s="45">
        <v>40045</v>
      </c>
      <c r="C1026" s="46">
        <v>2009</v>
      </c>
      <c r="D1026">
        <v>2010</v>
      </c>
      <c r="E1026" s="47">
        <v>4.58E-2</v>
      </c>
      <c r="F1026" s="47" t="e">
        <v>#N/A</v>
      </c>
      <c r="G1026" s="49" t="e">
        <f t="shared" si="15"/>
        <v>#N/A</v>
      </c>
    </row>
    <row r="1027" spans="1:7">
      <c r="A1027" s="45">
        <v>40052</v>
      </c>
      <c r="B1027" s="45">
        <v>40052</v>
      </c>
      <c r="C1027" s="46">
        <v>2009</v>
      </c>
      <c r="D1027">
        <v>2010</v>
      </c>
      <c r="E1027" s="47">
        <v>4.53E-2</v>
      </c>
      <c r="F1027" s="47" t="e">
        <v>#N/A</v>
      </c>
      <c r="G1027" s="49" t="e">
        <f t="shared" si="15"/>
        <v>#N/A</v>
      </c>
    </row>
    <row r="1028" spans="1:7">
      <c r="A1028" s="45">
        <v>40059</v>
      </c>
      <c r="B1028" s="45">
        <v>40059</v>
      </c>
      <c r="C1028" s="46">
        <v>2009</v>
      </c>
      <c r="D1028">
        <v>2010</v>
      </c>
      <c r="E1028" s="47">
        <v>4.3700000000000003E-2</v>
      </c>
      <c r="F1028" s="47" t="e">
        <v>#N/A</v>
      </c>
      <c r="G1028" s="49" t="e">
        <f t="shared" si="15"/>
        <v>#N/A</v>
      </c>
    </row>
    <row r="1029" spans="1:7">
      <c r="A1029" s="45">
        <v>40066</v>
      </c>
      <c r="B1029" s="45">
        <v>40066</v>
      </c>
      <c r="C1029" s="46">
        <v>2009</v>
      </c>
      <c r="D1029">
        <v>2010</v>
      </c>
      <c r="E1029" s="47">
        <v>4.3299999999999998E-2</v>
      </c>
      <c r="F1029" s="47" t="e">
        <v>#N/A</v>
      </c>
      <c r="G1029" s="49" t="e">
        <f t="shared" ref="G1029:G1092" si="16">E1029-F1029</f>
        <v>#N/A</v>
      </c>
    </row>
    <row r="1030" spans="1:7">
      <c r="A1030" s="45">
        <v>40073</v>
      </c>
      <c r="B1030" s="45">
        <v>40073</v>
      </c>
      <c r="C1030" s="46">
        <v>2009</v>
      </c>
      <c r="D1030">
        <v>2010</v>
      </c>
      <c r="E1030" s="47">
        <v>4.2000000000000003E-2</v>
      </c>
      <c r="F1030" s="47" t="e">
        <v>#N/A</v>
      </c>
      <c r="G1030" s="49" t="e">
        <f t="shared" si="16"/>
        <v>#N/A</v>
      </c>
    </row>
    <row r="1031" spans="1:7">
      <c r="A1031" s="45">
        <v>40080</v>
      </c>
      <c r="B1031" s="45">
        <v>40080</v>
      </c>
      <c r="C1031" s="46">
        <v>2009</v>
      </c>
      <c r="D1031">
        <v>2010</v>
      </c>
      <c r="E1031" s="47">
        <v>4.0399999999999998E-2</v>
      </c>
      <c r="F1031" s="47" t="e">
        <v>#N/A</v>
      </c>
      <c r="G1031" s="49" t="e">
        <f t="shared" si="16"/>
        <v>#N/A</v>
      </c>
    </row>
    <row r="1032" spans="1:7">
      <c r="A1032" s="45">
        <v>40087</v>
      </c>
      <c r="B1032" s="45">
        <v>40087</v>
      </c>
      <c r="C1032" s="46">
        <v>2009</v>
      </c>
      <c r="D1032">
        <v>2010</v>
      </c>
      <c r="E1032" s="47">
        <v>3.9399999999999998E-2</v>
      </c>
      <c r="F1032" s="47" t="e">
        <v>#N/A</v>
      </c>
      <c r="G1032" s="49" t="e">
        <f t="shared" si="16"/>
        <v>#N/A</v>
      </c>
    </row>
    <row r="1033" spans="1:7">
      <c r="A1033" s="45">
        <v>40094</v>
      </c>
      <c r="B1033" s="45">
        <v>40094</v>
      </c>
      <c r="C1033" s="46">
        <v>2009</v>
      </c>
      <c r="D1033">
        <v>2010</v>
      </c>
      <c r="E1033" s="47">
        <v>4.0599999999999997E-2</v>
      </c>
      <c r="F1033" s="47" t="e">
        <v>#N/A</v>
      </c>
      <c r="G1033" s="49" t="e">
        <f t="shared" si="16"/>
        <v>#N/A</v>
      </c>
    </row>
    <row r="1034" spans="1:7">
      <c r="A1034" s="45">
        <v>40101</v>
      </c>
      <c r="B1034" s="45">
        <v>40101</v>
      </c>
      <c r="C1034" s="46">
        <v>2009</v>
      </c>
      <c r="D1034">
        <v>2010</v>
      </c>
      <c r="E1034" s="47">
        <v>4.3200000000000002E-2</v>
      </c>
      <c r="F1034" s="47">
        <v>4.2309109999999997E-2</v>
      </c>
      <c r="G1034" s="49">
        <f t="shared" si="16"/>
        <v>8.9089000000000529E-4</v>
      </c>
    </row>
    <row r="1035" spans="1:7">
      <c r="A1035" s="45">
        <v>40101</v>
      </c>
      <c r="B1035" s="45">
        <v>40101</v>
      </c>
      <c r="C1035" s="46">
        <v>2009</v>
      </c>
      <c r="D1035">
        <v>2010</v>
      </c>
      <c r="E1035" s="47">
        <v>4.3200000000000002E-2</v>
      </c>
      <c r="F1035" s="47">
        <v>3.520657E-2</v>
      </c>
      <c r="G1035" s="49">
        <f t="shared" si="16"/>
        <v>7.9934300000000028E-3</v>
      </c>
    </row>
    <row r="1036" spans="1:7">
      <c r="A1036" s="45">
        <v>40108</v>
      </c>
      <c r="B1036" s="45">
        <v>40108</v>
      </c>
      <c r="C1036" s="46">
        <v>2009</v>
      </c>
      <c r="D1036">
        <v>2010</v>
      </c>
      <c r="E1036" s="47">
        <v>4.3099999999999999E-2</v>
      </c>
      <c r="F1036" s="47" t="e">
        <v>#N/A</v>
      </c>
      <c r="G1036" s="49" t="e">
        <f t="shared" si="16"/>
        <v>#N/A</v>
      </c>
    </row>
    <row r="1037" spans="1:7">
      <c r="A1037" s="45">
        <v>40115</v>
      </c>
      <c r="B1037" s="45">
        <v>40115</v>
      </c>
      <c r="C1037" s="46">
        <v>2009</v>
      </c>
      <c r="D1037">
        <v>2010</v>
      </c>
      <c r="E1037" s="47">
        <v>4.3899999999999995E-2</v>
      </c>
      <c r="F1037" s="47" t="e">
        <v>#N/A</v>
      </c>
      <c r="G1037" s="49" t="e">
        <f t="shared" si="16"/>
        <v>#N/A</v>
      </c>
    </row>
    <row r="1038" spans="1:7">
      <c r="A1038" s="45">
        <v>40122</v>
      </c>
      <c r="B1038" s="45">
        <v>40122</v>
      </c>
      <c r="C1038" s="46">
        <v>2009</v>
      </c>
      <c r="D1038">
        <v>2010</v>
      </c>
      <c r="E1038" s="47">
        <v>4.41E-2</v>
      </c>
      <c r="F1038" s="47" t="e">
        <v>#N/A</v>
      </c>
      <c r="G1038" s="49" t="e">
        <f t="shared" si="16"/>
        <v>#N/A</v>
      </c>
    </row>
    <row r="1039" spans="1:7">
      <c r="A1039" s="45">
        <v>40129</v>
      </c>
      <c r="B1039" s="45">
        <v>40129</v>
      </c>
      <c r="C1039" s="46">
        <v>2009</v>
      </c>
      <c r="D1039">
        <v>2010</v>
      </c>
      <c r="E1039" s="47">
        <v>4.4000000000000004E-2</v>
      </c>
      <c r="F1039" s="47" t="e">
        <v>#N/A</v>
      </c>
      <c r="G1039" s="49" t="e">
        <f t="shared" si="16"/>
        <v>#N/A</v>
      </c>
    </row>
    <row r="1040" spans="1:7">
      <c r="A1040" s="45">
        <v>40136</v>
      </c>
      <c r="B1040" s="45">
        <v>40136</v>
      </c>
      <c r="C1040" s="46">
        <v>2009</v>
      </c>
      <c r="D1040">
        <v>2010</v>
      </c>
      <c r="E1040" s="47">
        <v>4.3499999999999997E-2</v>
      </c>
      <c r="F1040" s="47" t="e">
        <v>#N/A</v>
      </c>
      <c r="G1040" s="49" t="e">
        <f t="shared" si="16"/>
        <v>#N/A</v>
      </c>
    </row>
    <row r="1041" spans="1:7">
      <c r="A1041" s="45">
        <v>40143</v>
      </c>
      <c r="B1041" s="45">
        <v>40143</v>
      </c>
      <c r="C1041" s="46">
        <v>2009</v>
      </c>
      <c r="D1041">
        <v>2010</v>
      </c>
      <c r="E1041" s="47">
        <v>4.3299999999999998E-2</v>
      </c>
      <c r="F1041" s="47" t="e">
        <v>#N/A</v>
      </c>
      <c r="G1041" s="49" t="e">
        <f t="shared" si="16"/>
        <v>#N/A</v>
      </c>
    </row>
    <row r="1042" spans="1:7">
      <c r="A1042" s="45">
        <v>40150</v>
      </c>
      <c r="B1042" s="45">
        <v>40150</v>
      </c>
      <c r="C1042" s="46">
        <v>2009</v>
      </c>
      <c r="D1042">
        <v>2010</v>
      </c>
      <c r="E1042" s="47">
        <v>4.24E-2</v>
      </c>
      <c r="F1042" s="47" t="e">
        <v>#N/A</v>
      </c>
      <c r="G1042" s="49" t="e">
        <f t="shared" si="16"/>
        <v>#N/A</v>
      </c>
    </row>
    <row r="1043" spans="1:7">
      <c r="A1043" s="45">
        <v>40157</v>
      </c>
      <c r="B1043" s="45">
        <v>40157</v>
      </c>
      <c r="C1043" s="46">
        <v>2009</v>
      </c>
      <c r="D1043">
        <v>2010</v>
      </c>
      <c r="E1043" s="47">
        <v>4.1900000000000007E-2</v>
      </c>
      <c r="F1043" s="47" t="e">
        <v>#N/A</v>
      </c>
      <c r="G1043" s="49" t="e">
        <f t="shared" si="16"/>
        <v>#N/A</v>
      </c>
    </row>
    <row r="1044" spans="1:7">
      <c r="A1044" s="45">
        <v>40164</v>
      </c>
      <c r="B1044" s="45">
        <v>40164</v>
      </c>
      <c r="C1044" s="46">
        <v>2009</v>
      </c>
      <c r="D1044">
        <v>2010</v>
      </c>
      <c r="E1044" s="47">
        <v>4.1799999999999997E-2</v>
      </c>
      <c r="F1044" s="47" t="e">
        <v>#N/A</v>
      </c>
      <c r="G1044" s="49" t="e">
        <f t="shared" si="16"/>
        <v>#N/A</v>
      </c>
    </row>
    <row r="1045" spans="1:7">
      <c r="A1045" s="45">
        <v>40171</v>
      </c>
      <c r="B1045" s="45">
        <v>40171</v>
      </c>
      <c r="C1045" s="46">
        <v>2009</v>
      </c>
      <c r="D1045">
        <v>2010</v>
      </c>
      <c r="E1045" s="47">
        <v>4.2099999999999999E-2</v>
      </c>
      <c r="F1045" s="47" t="e">
        <v>#N/A</v>
      </c>
      <c r="G1045" s="49" t="e">
        <f t="shared" si="16"/>
        <v>#N/A</v>
      </c>
    </row>
    <row r="1046" spans="1:7">
      <c r="A1046" s="45">
        <v>40178</v>
      </c>
      <c r="B1046" s="45">
        <v>40178</v>
      </c>
      <c r="C1046" s="46">
        <v>2009</v>
      </c>
      <c r="D1046">
        <v>2010</v>
      </c>
      <c r="E1046" s="47">
        <v>4.2500000000000003E-2</v>
      </c>
      <c r="F1046" s="47" t="e">
        <v>#N/A</v>
      </c>
      <c r="G1046" s="49" t="e">
        <f t="shared" si="16"/>
        <v>#N/A</v>
      </c>
    </row>
    <row r="1047" spans="1:7">
      <c r="A1047" s="45">
        <v>40185</v>
      </c>
      <c r="B1047" s="45">
        <v>40185</v>
      </c>
      <c r="C1047" s="46">
        <v>2010</v>
      </c>
      <c r="D1047">
        <v>2010</v>
      </c>
      <c r="E1047" s="47">
        <v>4.3099999999999999E-2</v>
      </c>
      <c r="F1047" s="47" t="e">
        <v>#N/A</v>
      </c>
      <c r="G1047" s="49" t="e">
        <f t="shared" si="16"/>
        <v>#N/A</v>
      </c>
    </row>
    <row r="1048" spans="1:7">
      <c r="A1048" s="45">
        <v>40192</v>
      </c>
      <c r="B1048" s="45">
        <v>40192</v>
      </c>
      <c r="C1048" s="46">
        <v>2010</v>
      </c>
      <c r="D1048">
        <v>2010</v>
      </c>
      <c r="E1048" s="47">
        <v>4.3099999999999999E-2</v>
      </c>
      <c r="F1048" s="47">
        <v>4.0953480000000007E-2</v>
      </c>
      <c r="G1048" s="49">
        <f t="shared" si="16"/>
        <v>2.146519999999992E-3</v>
      </c>
    </row>
    <row r="1049" spans="1:7">
      <c r="A1049" s="45">
        <v>40199</v>
      </c>
      <c r="B1049" s="45">
        <v>40199</v>
      </c>
      <c r="C1049" s="46">
        <v>2010</v>
      </c>
      <c r="D1049">
        <v>2010</v>
      </c>
      <c r="E1049" s="47">
        <v>4.2999999999999997E-2</v>
      </c>
      <c r="F1049" s="47" t="e">
        <v>#N/A</v>
      </c>
      <c r="G1049" s="49" t="e">
        <f t="shared" si="16"/>
        <v>#N/A</v>
      </c>
    </row>
    <row r="1050" spans="1:7">
      <c r="A1050" s="45">
        <v>40206</v>
      </c>
      <c r="B1050" s="45">
        <v>40206</v>
      </c>
      <c r="C1050" s="46">
        <v>2010</v>
      </c>
      <c r="D1050">
        <v>2010</v>
      </c>
      <c r="E1050" s="47">
        <v>4.3899999999999995E-2</v>
      </c>
      <c r="F1050" s="47" t="e">
        <v>#N/A</v>
      </c>
      <c r="G1050" s="49" t="e">
        <f t="shared" si="16"/>
        <v>#N/A</v>
      </c>
    </row>
    <row r="1051" spans="1:7">
      <c r="A1051" s="45">
        <v>40213</v>
      </c>
      <c r="B1051" s="45">
        <v>40213</v>
      </c>
      <c r="C1051" s="46">
        <v>2010</v>
      </c>
      <c r="D1051">
        <v>2010</v>
      </c>
      <c r="E1051" s="47">
        <v>4.36E-2</v>
      </c>
      <c r="F1051" s="47" t="e">
        <v>#N/A</v>
      </c>
      <c r="G1051" s="49" t="e">
        <f t="shared" si="16"/>
        <v>#N/A</v>
      </c>
    </row>
    <row r="1052" spans="1:7">
      <c r="A1052" s="45">
        <v>40220</v>
      </c>
      <c r="B1052" s="45">
        <v>40220</v>
      </c>
      <c r="C1052" s="46">
        <v>2010</v>
      </c>
      <c r="D1052">
        <v>2010</v>
      </c>
      <c r="E1052" s="47">
        <v>4.3400000000000001E-2</v>
      </c>
      <c r="F1052" s="47" t="e">
        <v>#N/A</v>
      </c>
      <c r="G1052" s="49" t="e">
        <f t="shared" si="16"/>
        <v>#N/A</v>
      </c>
    </row>
    <row r="1053" spans="1:7">
      <c r="A1053" s="45">
        <v>40227</v>
      </c>
      <c r="B1053" s="45">
        <v>40227</v>
      </c>
      <c r="C1053" s="46">
        <v>2010</v>
      </c>
      <c r="D1053">
        <v>2010</v>
      </c>
      <c r="E1053" s="47">
        <v>4.3799999999999999E-2</v>
      </c>
      <c r="F1053" s="47" t="e">
        <v>#N/A</v>
      </c>
      <c r="G1053" s="49" t="e">
        <f t="shared" si="16"/>
        <v>#N/A</v>
      </c>
    </row>
    <row r="1054" spans="1:7">
      <c r="A1054" s="45">
        <v>40234</v>
      </c>
      <c r="B1054" s="45">
        <v>40234</v>
      </c>
      <c r="C1054" s="46">
        <v>2010</v>
      </c>
      <c r="D1054">
        <v>2010</v>
      </c>
      <c r="E1054" s="47">
        <v>4.36E-2</v>
      </c>
      <c r="F1054" s="47" t="e">
        <v>#N/A</v>
      </c>
      <c r="G1054" s="49" t="e">
        <f t="shared" si="16"/>
        <v>#N/A</v>
      </c>
    </row>
    <row r="1055" spans="1:7">
      <c r="A1055" s="45">
        <v>40241</v>
      </c>
      <c r="B1055" s="45">
        <v>40241</v>
      </c>
      <c r="C1055" s="46">
        <v>2010</v>
      </c>
      <c r="D1055">
        <v>2010</v>
      </c>
      <c r="E1055" s="47">
        <v>4.3400000000000001E-2</v>
      </c>
      <c r="F1055" s="47" t="e">
        <v>#N/A</v>
      </c>
      <c r="G1055" s="49" t="e">
        <f t="shared" si="16"/>
        <v>#N/A</v>
      </c>
    </row>
    <row r="1056" spans="1:7">
      <c r="A1056" s="45">
        <v>40248</v>
      </c>
      <c r="B1056" s="45">
        <v>40248</v>
      </c>
      <c r="C1056" s="46">
        <v>2010</v>
      </c>
      <c r="D1056">
        <v>2010</v>
      </c>
      <c r="E1056" s="47">
        <v>4.3299999999999998E-2</v>
      </c>
      <c r="F1056" s="47" t="e">
        <v>#N/A</v>
      </c>
      <c r="G1056" s="49" t="e">
        <f t="shared" si="16"/>
        <v>#N/A</v>
      </c>
    </row>
    <row r="1057" spans="1:7">
      <c r="A1057" s="45">
        <v>40255</v>
      </c>
      <c r="B1057" s="45">
        <v>40255</v>
      </c>
      <c r="C1057" s="46">
        <v>2010</v>
      </c>
      <c r="D1057">
        <v>2010</v>
      </c>
      <c r="E1057" s="47">
        <v>4.3200000000000002E-2</v>
      </c>
      <c r="F1057" s="47" t="e">
        <v>#N/A</v>
      </c>
      <c r="G1057" s="49" t="e">
        <f t="shared" si="16"/>
        <v>#N/A</v>
      </c>
    </row>
    <row r="1058" spans="1:7">
      <c r="A1058" s="45">
        <v>40262</v>
      </c>
      <c r="B1058" s="45">
        <v>40262</v>
      </c>
      <c r="C1058" s="46">
        <v>2010</v>
      </c>
      <c r="D1058">
        <v>2010</v>
      </c>
      <c r="E1058" s="47">
        <v>4.4400000000000002E-2</v>
      </c>
      <c r="F1058" s="47" t="e">
        <v>#N/A</v>
      </c>
      <c r="G1058" s="49" t="e">
        <f t="shared" si="16"/>
        <v>#N/A</v>
      </c>
    </row>
    <row r="1059" spans="1:7">
      <c r="A1059" s="45">
        <v>40269</v>
      </c>
      <c r="B1059" s="45">
        <v>40269</v>
      </c>
      <c r="C1059" s="46">
        <v>2010</v>
      </c>
      <c r="D1059">
        <v>2010</v>
      </c>
      <c r="E1059" s="47">
        <v>4.4400000000000002E-2</v>
      </c>
      <c r="F1059" s="47" t="e">
        <v>#N/A</v>
      </c>
      <c r="G1059" s="49" t="e">
        <f t="shared" si="16"/>
        <v>#N/A</v>
      </c>
    </row>
    <row r="1060" spans="1:7">
      <c r="A1060" s="45">
        <v>40276</v>
      </c>
      <c r="B1060" s="45">
        <v>40276</v>
      </c>
      <c r="C1060" s="46">
        <v>2010</v>
      </c>
      <c r="D1060">
        <v>2010</v>
      </c>
      <c r="E1060" s="47">
        <v>4.4500000000000005E-2</v>
      </c>
      <c r="F1060" s="47" t="e">
        <v>#N/A</v>
      </c>
      <c r="G1060" s="49" t="e">
        <f t="shared" si="16"/>
        <v>#N/A</v>
      </c>
    </row>
    <row r="1061" spans="1:7">
      <c r="A1061" s="45">
        <v>40283</v>
      </c>
      <c r="B1061" s="45">
        <v>40283</v>
      </c>
      <c r="C1061" s="46">
        <v>2010</v>
      </c>
      <c r="D1061">
        <v>2010</v>
      </c>
      <c r="E1061" s="47">
        <v>4.4299999999999999E-2</v>
      </c>
      <c r="F1061" s="47" t="e">
        <v>#N/A</v>
      </c>
      <c r="G1061" s="49" t="e">
        <f t="shared" si="16"/>
        <v>#N/A</v>
      </c>
    </row>
    <row r="1062" spans="1:7">
      <c r="A1062" s="45">
        <v>40290</v>
      </c>
      <c r="B1062" s="45">
        <v>40290</v>
      </c>
      <c r="C1062" s="46">
        <v>2010</v>
      </c>
      <c r="D1062">
        <v>2010</v>
      </c>
      <c r="E1062" s="47">
        <v>4.3700000000000003E-2</v>
      </c>
      <c r="F1062" s="47" t="e">
        <v>#N/A</v>
      </c>
      <c r="G1062" s="49" t="e">
        <f t="shared" si="16"/>
        <v>#N/A</v>
      </c>
    </row>
    <row r="1063" spans="1:7">
      <c r="A1063" s="45">
        <v>40297</v>
      </c>
      <c r="B1063" s="45">
        <v>40297</v>
      </c>
      <c r="C1063" s="46">
        <v>2010</v>
      </c>
      <c r="D1063">
        <v>2010</v>
      </c>
      <c r="E1063" s="47">
        <v>4.3700000000000003E-2</v>
      </c>
      <c r="F1063" s="47" t="e">
        <v>#N/A</v>
      </c>
      <c r="G1063" s="49" t="e">
        <f t="shared" si="16"/>
        <v>#N/A</v>
      </c>
    </row>
    <row r="1064" spans="1:7">
      <c r="A1064" s="45">
        <v>40304</v>
      </c>
      <c r="B1064" s="45">
        <v>40304</v>
      </c>
      <c r="C1064" s="46">
        <v>2010</v>
      </c>
      <c r="D1064">
        <v>2010</v>
      </c>
      <c r="E1064" s="47">
        <v>4.2900000000000001E-2</v>
      </c>
      <c r="F1064" s="47" t="e">
        <v>#N/A</v>
      </c>
      <c r="G1064" s="49" t="e">
        <f t="shared" si="16"/>
        <v>#N/A</v>
      </c>
    </row>
    <row r="1065" spans="1:7">
      <c r="A1065" s="45">
        <v>40311</v>
      </c>
      <c r="B1065" s="45">
        <v>40311</v>
      </c>
      <c r="C1065" s="46">
        <v>2010</v>
      </c>
      <c r="D1065">
        <v>2010</v>
      </c>
      <c r="E1065" s="47">
        <v>4.3200000000000002E-2</v>
      </c>
      <c r="F1065" s="47" t="e">
        <v>#N/A</v>
      </c>
      <c r="G1065" s="49" t="e">
        <f t="shared" si="16"/>
        <v>#N/A</v>
      </c>
    </row>
    <row r="1066" spans="1:7">
      <c r="A1066" s="45">
        <v>40318</v>
      </c>
      <c r="B1066" s="45">
        <v>40318</v>
      </c>
      <c r="C1066" s="46">
        <v>2010</v>
      </c>
      <c r="D1066">
        <v>2010</v>
      </c>
      <c r="E1066" s="47">
        <v>4.2699999999999995E-2</v>
      </c>
      <c r="F1066" s="47" t="e">
        <v>#N/A</v>
      </c>
      <c r="G1066" s="49" t="e">
        <f t="shared" si="16"/>
        <v>#N/A</v>
      </c>
    </row>
    <row r="1067" spans="1:7">
      <c r="A1067" s="45">
        <v>40325</v>
      </c>
      <c r="B1067" s="45">
        <v>40325</v>
      </c>
      <c r="C1067" s="46">
        <v>2010</v>
      </c>
      <c r="D1067">
        <v>2010</v>
      </c>
      <c r="E1067" s="47">
        <v>4.2800000000000005E-2</v>
      </c>
      <c r="F1067" s="47">
        <v>3.2173140000000003E-2</v>
      </c>
      <c r="G1067" s="49">
        <f t="shared" si="16"/>
        <v>1.0626860000000002E-2</v>
      </c>
    </row>
    <row r="1068" spans="1:7">
      <c r="A1068" s="45">
        <v>40332</v>
      </c>
      <c r="B1068" s="45">
        <v>40332</v>
      </c>
      <c r="C1068" s="46">
        <v>2010</v>
      </c>
      <c r="D1068">
        <v>2010</v>
      </c>
      <c r="E1068" s="47">
        <v>4.2800000000000005E-2</v>
      </c>
      <c r="F1068" s="47" t="e">
        <v>#N/A</v>
      </c>
      <c r="G1068" s="49" t="e">
        <f t="shared" si="16"/>
        <v>#N/A</v>
      </c>
    </row>
    <row r="1069" spans="1:7">
      <c r="A1069" s="45">
        <v>40339</v>
      </c>
      <c r="B1069" s="45">
        <v>40339</v>
      </c>
      <c r="C1069" s="46">
        <v>2010</v>
      </c>
      <c r="D1069">
        <v>2010</v>
      </c>
      <c r="E1069" s="47">
        <v>4.3700000000000003E-2</v>
      </c>
      <c r="F1069" s="47" t="e">
        <v>#N/A</v>
      </c>
      <c r="G1069" s="49" t="e">
        <f t="shared" si="16"/>
        <v>#N/A</v>
      </c>
    </row>
    <row r="1070" spans="1:7">
      <c r="A1070" s="45">
        <v>40346</v>
      </c>
      <c r="B1070" s="45">
        <v>40346</v>
      </c>
      <c r="C1070" s="46">
        <v>2010</v>
      </c>
      <c r="D1070">
        <v>2010</v>
      </c>
      <c r="E1070" s="47">
        <v>4.4000000000000004E-2</v>
      </c>
      <c r="F1070" s="47" t="e">
        <v>#N/A</v>
      </c>
      <c r="G1070" s="49" t="e">
        <f t="shared" si="16"/>
        <v>#N/A</v>
      </c>
    </row>
    <row r="1071" spans="1:7">
      <c r="A1071" s="45">
        <v>40353</v>
      </c>
      <c r="B1071" s="45">
        <v>40353</v>
      </c>
      <c r="C1071" s="46">
        <v>2010</v>
      </c>
      <c r="D1071">
        <v>2010</v>
      </c>
      <c r="E1071" s="47">
        <v>4.4000000000000004E-2</v>
      </c>
      <c r="F1071" s="47" t="e">
        <v>#N/A</v>
      </c>
      <c r="G1071" s="49" t="e">
        <f t="shared" si="16"/>
        <v>#N/A</v>
      </c>
    </row>
    <row r="1072" spans="1:7">
      <c r="A1072" s="45">
        <v>40360</v>
      </c>
      <c r="B1072" s="45">
        <v>40360</v>
      </c>
      <c r="C1072" s="46">
        <v>2010</v>
      </c>
      <c r="D1072">
        <v>2011</v>
      </c>
      <c r="E1072" s="47">
        <v>4.3799999999999999E-2</v>
      </c>
      <c r="F1072" s="47" t="e">
        <v>#N/A</v>
      </c>
      <c r="G1072" s="49" t="e">
        <f t="shared" si="16"/>
        <v>#N/A</v>
      </c>
    </row>
    <row r="1073" spans="1:7">
      <c r="A1073" s="45">
        <v>40367</v>
      </c>
      <c r="B1073" s="45">
        <v>40367</v>
      </c>
      <c r="C1073" s="46">
        <v>2010</v>
      </c>
      <c r="D1073">
        <v>2011</v>
      </c>
      <c r="E1073" s="47">
        <v>4.36E-2</v>
      </c>
      <c r="F1073" s="47" t="e">
        <v>#N/A</v>
      </c>
      <c r="G1073" s="49" t="e">
        <f t="shared" si="16"/>
        <v>#N/A</v>
      </c>
    </row>
    <row r="1074" spans="1:7">
      <c r="A1074" s="45">
        <v>40374</v>
      </c>
      <c r="B1074" s="45">
        <v>40374</v>
      </c>
      <c r="C1074" s="46">
        <v>2010</v>
      </c>
      <c r="D1074">
        <v>2011</v>
      </c>
      <c r="E1074" s="47">
        <v>4.3700000000000003E-2</v>
      </c>
      <c r="F1074" s="47" t="e">
        <v>#N/A</v>
      </c>
      <c r="G1074" s="49" t="e">
        <f t="shared" si="16"/>
        <v>#N/A</v>
      </c>
    </row>
    <row r="1075" spans="1:7">
      <c r="A1075" s="45">
        <v>40381</v>
      </c>
      <c r="B1075" s="45">
        <v>40381</v>
      </c>
      <c r="C1075" s="46">
        <v>2010</v>
      </c>
      <c r="D1075">
        <v>2011</v>
      </c>
      <c r="E1075" s="47">
        <v>4.2599999999999999E-2</v>
      </c>
      <c r="F1075" s="47" t="e">
        <v>#N/A</v>
      </c>
      <c r="G1075" s="49" t="e">
        <f t="shared" si="16"/>
        <v>#N/A</v>
      </c>
    </row>
    <row r="1076" spans="1:7">
      <c r="A1076" s="45">
        <v>40388</v>
      </c>
      <c r="B1076" s="45">
        <v>40388</v>
      </c>
      <c r="C1076" s="46">
        <v>2010</v>
      </c>
      <c r="D1076">
        <v>2011</v>
      </c>
      <c r="E1076" s="47">
        <v>4.2099999999999999E-2</v>
      </c>
      <c r="F1076" s="47" t="e">
        <v>#N/A</v>
      </c>
      <c r="G1076" s="49" t="e">
        <f t="shared" si="16"/>
        <v>#N/A</v>
      </c>
    </row>
    <row r="1077" spans="1:7">
      <c r="A1077" s="45">
        <v>40395</v>
      </c>
      <c r="B1077" s="45">
        <v>40395</v>
      </c>
      <c r="C1077" s="46">
        <v>2010</v>
      </c>
      <c r="D1077">
        <v>2011</v>
      </c>
      <c r="E1077" s="47">
        <v>4.1599999999999998E-2</v>
      </c>
      <c r="F1077" s="47" t="e">
        <v>#N/A</v>
      </c>
      <c r="G1077" s="49" t="e">
        <f t="shared" si="16"/>
        <v>#N/A</v>
      </c>
    </row>
    <row r="1078" spans="1:7">
      <c r="A1078" s="45">
        <v>40402</v>
      </c>
      <c r="B1078" s="45">
        <v>40402</v>
      </c>
      <c r="C1078" s="46">
        <v>2010</v>
      </c>
      <c r="D1078">
        <v>2011</v>
      </c>
      <c r="E1078" s="47">
        <v>4.0599999999999997E-2</v>
      </c>
      <c r="F1078" s="47" t="e">
        <v>#N/A</v>
      </c>
      <c r="G1078" s="49" t="e">
        <f t="shared" si="16"/>
        <v>#N/A</v>
      </c>
    </row>
    <row r="1079" spans="1:7">
      <c r="A1079" s="45">
        <v>40409</v>
      </c>
      <c r="B1079" s="45">
        <v>40409</v>
      </c>
      <c r="C1079" s="46">
        <v>2010</v>
      </c>
      <c r="D1079">
        <v>2011</v>
      </c>
      <c r="E1079" s="47">
        <v>4.0300000000000002E-2</v>
      </c>
      <c r="F1079" s="47" t="e">
        <v>#N/A</v>
      </c>
      <c r="G1079" s="49" t="e">
        <f t="shared" si="16"/>
        <v>#N/A</v>
      </c>
    </row>
    <row r="1080" spans="1:7">
      <c r="A1080" s="45">
        <v>40416</v>
      </c>
      <c r="B1080" s="45">
        <v>40416</v>
      </c>
      <c r="C1080" s="46">
        <v>2010</v>
      </c>
      <c r="D1080">
        <v>2011</v>
      </c>
      <c r="E1080" s="47">
        <v>3.8800000000000001E-2</v>
      </c>
      <c r="F1080" s="47" t="e">
        <v>#N/A</v>
      </c>
      <c r="G1080" s="49" t="e">
        <f t="shared" si="16"/>
        <v>#N/A</v>
      </c>
    </row>
    <row r="1081" spans="1:7">
      <c r="A1081" s="45">
        <v>40423</v>
      </c>
      <c r="B1081" s="45">
        <v>40423</v>
      </c>
      <c r="C1081" s="46">
        <v>2010</v>
      </c>
      <c r="D1081">
        <v>2011</v>
      </c>
      <c r="E1081" s="47">
        <v>3.8599999999999995E-2</v>
      </c>
      <c r="F1081" s="47" t="e">
        <v>#N/A</v>
      </c>
      <c r="G1081" s="49" t="e">
        <f t="shared" si="16"/>
        <v>#N/A</v>
      </c>
    </row>
    <row r="1082" spans="1:7">
      <c r="A1082" s="45">
        <v>40430</v>
      </c>
      <c r="B1082" s="45">
        <v>40430</v>
      </c>
      <c r="C1082" s="46">
        <v>2010</v>
      </c>
      <c r="D1082">
        <v>2011</v>
      </c>
      <c r="E1082" s="47">
        <v>3.9199999999999999E-2</v>
      </c>
      <c r="F1082" s="47" t="e">
        <v>#N/A</v>
      </c>
      <c r="G1082" s="49" t="e">
        <f t="shared" si="16"/>
        <v>#N/A</v>
      </c>
    </row>
    <row r="1083" spans="1:7">
      <c r="A1083" s="45">
        <v>40437</v>
      </c>
      <c r="B1083" s="45">
        <v>40437</v>
      </c>
      <c r="C1083" s="46">
        <v>2010</v>
      </c>
      <c r="D1083">
        <v>2011</v>
      </c>
      <c r="E1083" s="47">
        <v>3.8900000000000004E-2</v>
      </c>
      <c r="F1083" s="47" t="e">
        <v>#N/A</v>
      </c>
      <c r="G1083" s="49" t="e">
        <f t="shared" si="16"/>
        <v>#N/A</v>
      </c>
    </row>
    <row r="1084" spans="1:7">
      <c r="A1084" s="45">
        <v>40444</v>
      </c>
      <c r="B1084" s="45">
        <v>40444</v>
      </c>
      <c r="C1084" s="46">
        <v>2010</v>
      </c>
      <c r="D1084">
        <v>2011</v>
      </c>
      <c r="E1084" s="47">
        <v>3.8300000000000001E-2</v>
      </c>
      <c r="F1084" s="47" t="e">
        <v>#N/A</v>
      </c>
      <c r="G1084" s="49" t="e">
        <f t="shared" si="16"/>
        <v>#N/A</v>
      </c>
    </row>
    <row r="1085" spans="1:7">
      <c r="A1085" s="45">
        <v>40451</v>
      </c>
      <c r="B1085" s="45">
        <v>40451</v>
      </c>
      <c r="C1085" s="46">
        <v>2010</v>
      </c>
      <c r="D1085">
        <v>2011</v>
      </c>
      <c r="E1085" s="47">
        <v>3.8399999999999997E-2</v>
      </c>
      <c r="F1085" s="47" t="e">
        <v>#N/A</v>
      </c>
      <c r="G1085" s="49" t="e">
        <f t="shared" si="16"/>
        <v>#N/A</v>
      </c>
    </row>
    <row r="1086" spans="1:7">
      <c r="A1086" s="45">
        <v>40458</v>
      </c>
      <c r="B1086" s="45">
        <v>40458</v>
      </c>
      <c r="C1086" s="46">
        <v>2010</v>
      </c>
      <c r="D1086">
        <v>2011</v>
      </c>
      <c r="E1086" s="47">
        <v>3.8399999999999997E-2</v>
      </c>
      <c r="F1086" s="47" t="e">
        <v>#N/A</v>
      </c>
      <c r="G1086" s="49" t="e">
        <f t="shared" si="16"/>
        <v>#N/A</v>
      </c>
    </row>
    <row r="1087" spans="1:7">
      <c r="A1087" s="45">
        <v>40465</v>
      </c>
      <c r="B1087" s="45">
        <v>40465</v>
      </c>
      <c r="C1087" s="46">
        <v>2010</v>
      </c>
      <c r="D1087">
        <v>2011</v>
      </c>
      <c r="E1087" s="47">
        <v>3.8199999999999998E-2</v>
      </c>
      <c r="F1087" s="47" t="e">
        <v>#N/A</v>
      </c>
      <c r="G1087" s="49" t="e">
        <f t="shared" si="16"/>
        <v>#N/A</v>
      </c>
    </row>
    <row r="1088" spans="1:7">
      <c r="A1088" s="45">
        <v>40472</v>
      </c>
      <c r="B1088" s="45">
        <v>40472</v>
      </c>
      <c r="C1088" s="46">
        <v>2010</v>
      </c>
      <c r="D1088">
        <v>2011</v>
      </c>
      <c r="E1088" s="47">
        <v>3.8399999999999997E-2</v>
      </c>
      <c r="F1088" s="47" t="e">
        <v>#N/A</v>
      </c>
      <c r="G1088" s="49" t="e">
        <f t="shared" si="16"/>
        <v>#N/A</v>
      </c>
    </row>
    <row r="1089" spans="1:7">
      <c r="A1089" s="45">
        <v>40479</v>
      </c>
      <c r="B1089" s="45">
        <v>40479</v>
      </c>
      <c r="C1089" s="46">
        <v>2010</v>
      </c>
      <c r="D1089">
        <v>2011</v>
      </c>
      <c r="E1089" s="47">
        <v>3.9599999999999996E-2</v>
      </c>
      <c r="F1089" s="47" t="e">
        <v>#N/A</v>
      </c>
      <c r="G1089" s="49" t="e">
        <f t="shared" si="16"/>
        <v>#N/A</v>
      </c>
    </row>
    <row r="1090" spans="1:7">
      <c r="A1090" s="45">
        <v>40486</v>
      </c>
      <c r="B1090" s="45">
        <v>40486</v>
      </c>
      <c r="C1090" s="46">
        <v>2010</v>
      </c>
      <c r="D1090">
        <v>2011</v>
      </c>
      <c r="E1090" s="47">
        <v>4.0199999999999993E-2</v>
      </c>
      <c r="F1090" s="47" t="e">
        <v>#N/A</v>
      </c>
      <c r="G1090" s="49" t="e">
        <f t="shared" si="16"/>
        <v>#N/A</v>
      </c>
    </row>
    <row r="1091" spans="1:7">
      <c r="A1091" s="45">
        <v>40493</v>
      </c>
      <c r="B1091" s="45">
        <v>40493</v>
      </c>
      <c r="C1091" s="46">
        <v>2010</v>
      </c>
      <c r="D1091">
        <v>2011</v>
      </c>
      <c r="E1091" s="47">
        <v>4.24E-2</v>
      </c>
      <c r="F1091" s="47" t="e">
        <v>#N/A</v>
      </c>
      <c r="G1091" s="49" t="e">
        <f t="shared" si="16"/>
        <v>#N/A</v>
      </c>
    </row>
    <row r="1092" spans="1:7">
      <c r="A1092" s="45">
        <v>40500</v>
      </c>
      <c r="B1092" s="45">
        <v>40500</v>
      </c>
      <c r="C1092" s="46">
        <v>2010</v>
      </c>
      <c r="D1092">
        <v>2011</v>
      </c>
      <c r="E1092" s="47">
        <v>4.7199999999999999E-2</v>
      </c>
      <c r="F1092" s="47" t="e">
        <v>#N/A</v>
      </c>
      <c r="G1092" s="49" t="e">
        <f t="shared" si="16"/>
        <v>#N/A</v>
      </c>
    </row>
    <row r="1093" spans="1:7">
      <c r="A1093" s="45">
        <v>40507</v>
      </c>
      <c r="B1093" s="45">
        <v>40507</v>
      </c>
      <c r="C1093" s="46">
        <v>2010</v>
      </c>
      <c r="D1093">
        <v>2011</v>
      </c>
      <c r="E1093" s="47">
        <v>4.5999999999999999E-2</v>
      </c>
      <c r="F1093" s="47" t="e">
        <v>#N/A</v>
      </c>
      <c r="G1093" s="49" t="e">
        <f t="shared" ref="G1093:G1156" si="17">E1093-F1093</f>
        <v>#N/A</v>
      </c>
    </row>
    <row r="1094" spans="1:7">
      <c r="A1094" s="45">
        <v>40514</v>
      </c>
      <c r="B1094" s="45">
        <v>40514</v>
      </c>
      <c r="C1094" s="46">
        <v>2010</v>
      </c>
      <c r="D1094">
        <v>2011</v>
      </c>
      <c r="E1094" s="47">
        <v>4.6500000000000007E-2</v>
      </c>
      <c r="F1094" s="47" t="e">
        <v>#N/A</v>
      </c>
      <c r="G1094" s="49" t="e">
        <f t="shared" si="17"/>
        <v>#N/A</v>
      </c>
    </row>
    <row r="1095" spans="1:7">
      <c r="A1095" s="45">
        <v>40521</v>
      </c>
      <c r="B1095" s="45">
        <v>40521</v>
      </c>
      <c r="C1095" s="46">
        <v>2010</v>
      </c>
      <c r="D1095">
        <v>2011</v>
      </c>
      <c r="E1095" s="47">
        <v>4.8600000000000004E-2</v>
      </c>
      <c r="F1095" s="47" t="e">
        <v>#N/A</v>
      </c>
      <c r="G1095" s="49" t="e">
        <f t="shared" si="17"/>
        <v>#N/A</v>
      </c>
    </row>
    <row r="1096" spans="1:7">
      <c r="A1096" s="45">
        <v>40528</v>
      </c>
      <c r="B1096" s="45">
        <v>40528</v>
      </c>
      <c r="C1096" s="46">
        <v>2010</v>
      </c>
      <c r="D1096">
        <v>2011</v>
      </c>
      <c r="E1096" s="47">
        <v>5.1500000000000004E-2</v>
      </c>
      <c r="F1096" s="47" t="e">
        <v>#N/A</v>
      </c>
      <c r="G1096" s="49" t="e">
        <f t="shared" si="17"/>
        <v>#N/A</v>
      </c>
    </row>
    <row r="1097" spans="1:7">
      <c r="A1097" s="45">
        <v>40535</v>
      </c>
      <c r="B1097" s="45">
        <v>40535</v>
      </c>
      <c r="C1097" s="46">
        <v>2010</v>
      </c>
      <c r="D1097">
        <v>2011</v>
      </c>
      <c r="E1097" s="47">
        <v>0.05</v>
      </c>
      <c r="F1097" s="47" t="e">
        <v>#N/A</v>
      </c>
      <c r="G1097" s="49" t="e">
        <f t="shared" si="17"/>
        <v>#N/A</v>
      </c>
    </row>
    <row r="1098" spans="1:7">
      <c r="A1098" s="45">
        <v>40542</v>
      </c>
      <c r="B1098" s="45">
        <v>40542</v>
      </c>
      <c r="C1098" s="46">
        <v>2010</v>
      </c>
      <c r="D1098">
        <v>2011</v>
      </c>
      <c r="E1098" s="47">
        <v>4.9500000000000002E-2</v>
      </c>
      <c r="F1098" s="47" t="e">
        <v>#N/A</v>
      </c>
      <c r="G1098" s="49" t="e">
        <f t="shared" si="17"/>
        <v>#N/A</v>
      </c>
    </row>
    <row r="1099" spans="1:7">
      <c r="A1099" s="45">
        <v>40549</v>
      </c>
      <c r="B1099" s="45">
        <v>40549</v>
      </c>
      <c r="C1099" s="46">
        <v>2011</v>
      </c>
      <c r="D1099">
        <v>2011</v>
      </c>
      <c r="E1099" s="47">
        <v>5.0799999999999998E-2</v>
      </c>
      <c r="F1099" s="47" t="e">
        <v>#N/A</v>
      </c>
      <c r="G1099" s="49" t="e">
        <f t="shared" si="17"/>
        <v>#N/A</v>
      </c>
    </row>
    <row r="1100" spans="1:7">
      <c r="A1100" s="45">
        <v>40556</v>
      </c>
      <c r="B1100" s="45">
        <v>40556</v>
      </c>
      <c r="C1100" s="46">
        <v>2011</v>
      </c>
      <c r="D1100">
        <v>2011</v>
      </c>
      <c r="E1100" s="47">
        <v>5.3899999999999997E-2</v>
      </c>
      <c r="F1100" s="47" t="e">
        <v>#N/A</v>
      </c>
      <c r="G1100" s="49" t="e">
        <f t="shared" si="17"/>
        <v>#N/A</v>
      </c>
    </row>
    <row r="1101" spans="1:7">
      <c r="A1101" s="45">
        <v>40563</v>
      </c>
      <c r="B1101" s="45">
        <v>40563</v>
      </c>
      <c r="C1101" s="46">
        <v>2011</v>
      </c>
      <c r="D1101">
        <v>2011</v>
      </c>
      <c r="E1101" s="47">
        <v>5.4100000000000002E-2</v>
      </c>
      <c r="F1101" s="47" t="e">
        <v>#N/A</v>
      </c>
      <c r="G1101" s="49" t="e">
        <f t="shared" si="17"/>
        <v>#N/A</v>
      </c>
    </row>
    <row r="1102" spans="1:7">
      <c r="A1102" s="45">
        <v>40570</v>
      </c>
      <c r="B1102" s="45">
        <v>40570</v>
      </c>
      <c r="C1102" s="46">
        <v>2011</v>
      </c>
      <c r="D1102">
        <v>2011</v>
      </c>
      <c r="E1102" s="47">
        <v>5.2499999999999998E-2</v>
      </c>
      <c r="F1102" s="47" t="e">
        <v>#N/A</v>
      </c>
      <c r="G1102" s="49" t="e">
        <f t="shared" si="17"/>
        <v>#N/A</v>
      </c>
    </row>
    <row r="1103" spans="1:7">
      <c r="A1103" s="45">
        <v>40577</v>
      </c>
      <c r="B1103" s="45">
        <v>40577</v>
      </c>
      <c r="C1103" s="46">
        <v>2011</v>
      </c>
      <c r="D1103">
        <v>2011</v>
      </c>
      <c r="E1103" s="47">
        <v>5.2499999999999998E-2</v>
      </c>
      <c r="F1103" s="47" t="e">
        <v>#N/A</v>
      </c>
      <c r="G1103" s="49" t="e">
        <f t="shared" si="17"/>
        <v>#N/A</v>
      </c>
    </row>
    <row r="1104" spans="1:7">
      <c r="A1104" s="45">
        <v>40584</v>
      </c>
      <c r="B1104" s="45">
        <v>40584</v>
      </c>
      <c r="C1104" s="46">
        <v>2011</v>
      </c>
      <c r="D1104">
        <v>2011</v>
      </c>
      <c r="E1104" s="47">
        <v>5.2900000000000003E-2</v>
      </c>
      <c r="F1104" s="47" t="e">
        <v>#N/A</v>
      </c>
      <c r="G1104" s="49" t="e">
        <f t="shared" si="17"/>
        <v>#N/A</v>
      </c>
    </row>
    <row r="1105" spans="1:7">
      <c r="A1105" s="45">
        <v>40591</v>
      </c>
      <c r="B1105" s="45">
        <v>40591</v>
      </c>
      <c r="C1105" s="46">
        <v>2011</v>
      </c>
      <c r="D1105">
        <v>2011</v>
      </c>
      <c r="E1105" s="47">
        <v>5.0999999999999997E-2</v>
      </c>
      <c r="F1105" s="47" t="e">
        <v>#N/A</v>
      </c>
      <c r="G1105" s="49" t="e">
        <f t="shared" si="17"/>
        <v>#N/A</v>
      </c>
    </row>
    <row r="1106" spans="1:7">
      <c r="A1106" s="45">
        <v>40598</v>
      </c>
      <c r="B1106" s="45">
        <v>40598</v>
      </c>
      <c r="C1106" s="46">
        <v>2011</v>
      </c>
      <c r="D1106">
        <v>2011</v>
      </c>
      <c r="E1106" s="47">
        <v>4.9500000000000002E-2</v>
      </c>
      <c r="F1106" s="47" t="e">
        <v>#N/A</v>
      </c>
      <c r="G1106" s="49" t="e">
        <f t="shared" si="17"/>
        <v>#N/A</v>
      </c>
    </row>
    <row r="1107" spans="1:7">
      <c r="A1107" s="45">
        <v>40605</v>
      </c>
      <c r="B1107" s="45">
        <v>40605</v>
      </c>
      <c r="C1107" s="46">
        <v>2011</v>
      </c>
      <c r="D1107">
        <v>2011</v>
      </c>
      <c r="E1107" s="47">
        <v>4.9000000000000002E-2</v>
      </c>
      <c r="F1107" s="47" t="e">
        <v>#N/A</v>
      </c>
      <c r="G1107" s="49" t="e">
        <f t="shared" si="17"/>
        <v>#N/A</v>
      </c>
    </row>
    <row r="1108" spans="1:7">
      <c r="A1108" s="45">
        <v>40612</v>
      </c>
      <c r="B1108" s="45">
        <v>40612</v>
      </c>
      <c r="C1108" s="46">
        <v>2011</v>
      </c>
      <c r="D1108">
        <v>2011</v>
      </c>
      <c r="E1108" s="47">
        <v>4.9100000000000005E-2</v>
      </c>
      <c r="F1108" s="47" t="e">
        <v>#N/A</v>
      </c>
      <c r="G1108" s="49" t="e">
        <f t="shared" si="17"/>
        <v>#N/A</v>
      </c>
    </row>
    <row r="1109" spans="1:7">
      <c r="A1109" s="45">
        <v>40619</v>
      </c>
      <c r="B1109" s="45">
        <v>40619</v>
      </c>
      <c r="C1109" s="46">
        <v>2011</v>
      </c>
      <c r="D1109">
        <v>2011</v>
      </c>
      <c r="E1109" s="47">
        <v>4.8600000000000004E-2</v>
      </c>
      <c r="F1109" s="47" t="e">
        <v>#N/A</v>
      </c>
      <c r="G1109" s="49" t="e">
        <f t="shared" si="17"/>
        <v>#N/A</v>
      </c>
    </row>
    <row r="1110" spans="1:7">
      <c r="A1110" s="45">
        <v>40626</v>
      </c>
      <c r="B1110" s="45">
        <v>40626</v>
      </c>
      <c r="C1110" s="46">
        <v>2011</v>
      </c>
      <c r="D1110">
        <v>2011</v>
      </c>
      <c r="E1110" s="47">
        <v>4.9100000000000005E-2</v>
      </c>
      <c r="F1110" s="47" t="e">
        <v>#N/A</v>
      </c>
      <c r="G1110" s="49" t="e">
        <f t="shared" si="17"/>
        <v>#N/A</v>
      </c>
    </row>
    <row r="1111" spans="1:7">
      <c r="A1111" s="45">
        <v>40633</v>
      </c>
      <c r="B1111" s="45">
        <v>40633</v>
      </c>
      <c r="C1111" s="46">
        <v>2011</v>
      </c>
      <c r="D1111">
        <v>2011</v>
      </c>
      <c r="E1111" s="47">
        <v>0.05</v>
      </c>
      <c r="F1111" s="47" t="e">
        <v>#N/A</v>
      </c>
      <c r="G1111" s="49" t="e">
        <f t="shared" si="17"/>
        <v>#N/A</v>
      </c>
    </row>
    <row r="1112" spans="1:7">
      <c r="A1112" s="45">
        <v>40640</v>
      </c>
      <c r="B1112" s="45">
        <v>40640</v>
      </c>
      <c r="C1112" s="46">
        <v>2011</v>
      </c>
      <c r="D1112">
        <v>2011</v>
      </c>
      <c r="E1112" s="47">
        <v>5.04E-2</v>
      </c>
      <c r="F1112" s="47" t="e">
        <v>#N/A</v>
      </c>
      <c r="G1112" s="49" t="e">
        <f t="shared" si="17"/>
        <v>#N/A</v>
      </c>
    </row>
    <row r="1113" spans="1:7">
      <c r="A1113" s="45">
        <v>40647</v>
      </c>
      <c r="B1113" s="45">
        <v>40647</v>
      </c>
      <c r="C1113" s="46">
        <v>2011</v>
      </c>
      <c r="D1113">
        <v>2011</v>
      </c>
      <c r="E1113" s="47">
        <v>5.0599999999999999E-2</v>
      </c>
      <c r="F1113" s="47" t="e">
        <v>#N/A</v>
      </c>
      <c r="G1113" s="49" t="e">
        <f t="shared" si="17"/>
        <v>#N/A</v>
      </c>
    </row>
    <row r="1114" spans="1:7">
      <c r="A1114" s="45">
        <v>40654</v>
      </c>
      <c r="B1114" s="45">
        <v>40654</v>
      </c>
      <c r="C1114" s="46">
        <v>2011</v>
      </c>
      <c r="D1114">
        <v>2011</v>
      </c>
      <c r="E1114" s="47">
        <v>4.9800000000000004E-2</v>
      </c>
      <c r="F1114" s="47" t="e">
        <v>#N/A</v>
      </c>
      <c r="G1114" s="49" t="e">
        <f t="shared" si="17"/>
        <v>#N/A</v>
      </c>
    </row>
    <row r="1115" spans="1:7">
      <c r="A1115" s="45">
        <v>40661</v>
      </c>
      <c r="B1115" s="45">
        <v>40661</v>
      </c>
      <c r="C1115" s="46">
        <v>2011</v>
      </c>
      <c r="D1115">
        <v>2011</v>
      </c>
      <c r="E1115" s="47">
        <v>4.8600000000000004E-2</v>
      </c>
      <c r="F1115" s="47" t="e">
        <v>#N/A</v>
      </c>
      <c r="G1115" s="49" t="e">
        <f t="shared" si="17"/>
        <v>#N/A</v>
      </c>
    </row>
    <row r="1116" spans="1:7">
      <c r="A1116" s="45">
        <v>40668</v>
      </c>
      <c r="B1116" s="45">
        <v>40668</v>
      </c>
      <c r="C1116" s="46">
        <v>2011</v>
      </c>
      <c r="D1116">
        <v>2011</v>
      </c>
      <c r="E1116" s="47">
        <v>4.6900000000000004E-2</v>
      </c>
      <c r="F1116" s="47" t="e">
        <v>#N/A</v>
      </c>
      <c r="G1116" s="49" t="e">
        <f t="shared" si="17"/>
        <v>#N/A</v>
      </c>
    </row>
    <row r="1117" spans="1:7">
      <c r="A1117" s="45">
        <v>40675</v>
      </c>
      <c r="B1117" s="45">
        <v>40675</v>
      </c>
      <c r="C1117" s="46">
        <v>2011</v>
      </c>
      <c r="D1117">
        <v>2011</v>
      </c>
      <c r="E1117" s="47">
        <v>4.6100000000000002E-2</v>
      </c>
      <c r="F1117" s="47" t="e">
        <v>#N/A</v>
      </c>
      <c r="G1117" s="49" t="e">
        <f t="shared" si="17"/>
        <v>#N/A</v>
      </c>
    </row>
    <row r="1118" spans="1:7">
      <c r="A1118" s="45">
        <v>40682</v>
      </c>
      <c r="B1118" s="45">
        <v>40682</v>
      </c>
      <c r="C1118" s="46">
        <v>2011</v>
      </c>
      <c r="D1118">
        <v>2011</v>
      </c>
      <c r="E1118" s="47">
        <v>4.5499999999999999E-2</v>
      </c>
      <c r="F1118" s="47" t="e">
        <v>#N/A</v>
      </c>
      <c r="G1118" s="49" t="e">
        <f t="shared" si="17"/>
        <v>#N/A</v>
      </c>
    </row>
    <row r="1119" spans="1:7">
      <c r="A1119" s="45">
        <v>40689</v>
      </c>
      <c r="B1119" s="45">
        <v>40689</v>
      </c>
      <c r="C1119" s="46">
        <v>2011</v>
      </c>
      <c r="D1119">
        <v>2011</v>
      </c>
      <c r="E1119" s="47">
        <v>4.5199999999999997E-2</v>
      </c>
      <c r="F1119" s="47" t="e">
        <v>#N/A</v>
      </c>
      <c r="G1119" s="49" t="e">
        <f t="shared" si="17"/>
        <v>#N/A</v>
      </c>
    </row>
    <row r="1120" spans="1:7">
      <c r="A1120" s="45">
        <v>40696</v>
      </c>
      <c r="B1120" s="45">
        <v>40696</v>
      </c>
      <c r="C1120" s="46">
        <v>2011</v>
      </c>
      <c r="D1120">
        <v>2011</v>
      </c>
      <c r="E1120" s="47">
        <v>4.5100000000000001E-2</v>
      </c>
      <c r="F1120" s="47" t="e">
        <v>#N/A</v>
      </c>
      <c r="G1120" s="49" t="e">
        <f t="shared" si="17"/>
        <v>#N/A</v>
      </c>
    </row>
    <row r="1121" spans="1:7">
      <c r="A1121" s="45">
        <v>40703</v>
      </c>
      <c r="B1121" s="45">
        <v>40703</v>
      </c>
      <c r="C1121" s="46">
        <v>2011</v>
      </c>
      <c r="D1121">
        <v>2011</v>
      </c>
      <c r="E1121" s="47">
        <v>4.4900000000000002E-2</v>
      </c>
      <c r="F1121" s="47" t="e">
        <v>#N/A</v>
      </c>
      <c r="G1121" s="49" t="e">
        <f t="shared" si="17"/>
        <v>#N/A</v>
      </c>
    </row>
    <row r="1122" spans="1:7">
      <c r="A1122" s="45">
        <v>40710</v>
      </c>
      <c r="B1122" s="45">
        <v>40710</v>
      </c>
      <c r="C1122" s="46">
        <v>2011</v>
      </c>
      <c r="D1122">
        <v>2011</v>
      </c>
      <c r="E1122" s="47">
        <v>4.4900000000000002E-2</v>
      </c>
      <c r="F1122" s="47" t="e">
        <v>#N/A</v>
      </c>
      <c r="G1122" s="49" t="e">
        <f t="shared" si="17"/>
        <v>#N/A</v>
      </c>
    </row>
    <row r="1123" spans="1:7">
      <c r="A1123" s="45">
        <v>40717</v>
      </c>
      <c r="B1123" s="45">
        <v>40717</v>
      </c>
      <c r="C1123" s="46">
        <v>2011</v>
      </c>
      <c r="D1123">
        <v>2011</v>
      </c>
      <c r="E1123" s="47">
        <v>4.4600000000000001E-2</v>
      </c>
      <c r="F1123" s="47" t="e">
        <v>#N/A</v>
      </c>
      <c r="G1123" s="49" t="e">
        <f t="shared" si="17"/>
        <v>#N/A</v>
      </c>
    </row>
    <row r="1124" spans="1:7">
      <c r="A1124" s="45">
        <v>40724</v>
      </c>
      <c r="B1124" s="45">
        <v>40724</v>
      </c>
      <c r="C1124" s="46">
        <v>2011</v>
      </c>
      <c r="D1124">
        <v>2011</v>
      </c>
      <c r="E1124" s="47">
        <v>4.5899999999999996E-2</v>
      </c>
      <c r="F1124" s="47" t="e">
        <v>#N/A</v>
      </c>
      <c r="G1124" s="49" t="e">
        <f t="shared" si="17"/>
        <v>#N/A</v>
      </c>
    </row>
    <row r="1125" spans="1:7">
      <c r="A1125" s="45">
        <v>40731</v>
      </c>
      <c r="B1125" s="45">
        <v>40731</v>
      </c>
      <c r="C1125" s="46">
        <v>2011</v>
      </c>
      <c r="D1125">
        <v>2012</v>
      </c>
      <c r="E1125" s="47">
        <v>4.6500000000000007E-2</v>
      </c>
      <c r="F1125" s="47" t="e">
        <v>#N/A</v>
      </c>
      <c r="G1125" s="49" t="e">
        <f t="shared" si="17"/>
        <v>#N/A</v>
      </c>
    </row>
    <row r="1126" spans="1:7">
      <c r="A1126" s="45">
        <v>40738</v>
      </c>
      <c r="B1126" s="45">
        <v>40738</v>
      </c>
      <c r="C1126" s="46">
        <v>2011</v>
      </c>
      <c r="D1126">
        <v>2012</v>
      </c>
      <c r="E1126" s="47">
        <v>4.5100000000000001E-2</v>
      </c>
      <c r="F1126" s="47" t="e">
        <v>#N/A</v>
      </c>
      <c r="G1126" s="49" t="e">
        <f t="shared" si="17"/>
        <v>#N/A</v>
      </c>
    </row>
    <row r="1127" spans="1:7">
      <c r="A1127" s="45">
        <v>40745</v>
      </c>
      <c r="B1127" s="45">
        <v>40745</v>
      </c>
      <c r="C1127" s="46">
        <v>2011</v>
      </c>
      <c r="D1127">
        <v>2012</v>
      </c>
      <c r="E1127" s="47">
        <v>4.4600000000000001E-2</v>
      </c>
      <c r="F1127" s="47">
        <v>4.0412175325000001E-2</v>
      </c>
      <c r="G1127" s="49">
        <f t="shared" si="17"/>
        <v>4.1878246750000001E-3</v>
      </c>
    </row>
    <row r="1128" spans="1:7">
      <c r="A1128" s="45">
        <v>40752</v>
      </c>
      <c r="B1128" s="45">
        <v>40752</v>
      </c>
      <c r="C1128" s="46">
        <v>2011</v>
      </c>
      <c r="D1128">
        <v>2012</v>
      </c>
      <c r="E1128" s="47">
        <v>4.4699999999999997E-2</v>
      </c>
      <c r="F1128" s="47" t="e">
        <v>#N/A</v>
      </c>
      <c r="G1128" s="49" t="e">
        <f t="shared" si="17"/>
        <v>#N/A</v>
      </c>
    </row>
    <row r="1129" spans="1:7">
      <c r="A1129" s="45">
        <v>40759</v>
      </c>
      <c r="B1129" s="45">
        <v>40759</v>
      </c>
      <c r="C1129" s="46">
        <v>2011</v>
      </c>
      <c r="D1129">
        <v>2012</v>
      </c>
      <c r="E1129" s="47">
        <v>4.1900000000000007E-2</v>
      </c>
      <c r="F1129" s="47" t="e">
        <v>#N/A</v>
      </c>
      <c r="G1129" s="49" t="e">
        <f t="shared" si="17"/>
        <v>#N/A</v>
      </c>
    </row>
    <row r="1130" spans="1:7">
      <c r="A1130" s="45">
        <v>40766</v>
      </c>
      <c r="B1130" s="45">
        <v>40766</v>
      </c>
      <c r="C1130" s="46">
        <v>2011</v>
      </c>
      <c r="D1130">
        <v>2012</v>
      </c>
      <c r="E1130" s="47">
        <v>3.9699999999999999E-2</v>
      </c>
      <c r="F1130" s="47" t="e">
        <v>#N/A</v>
      </c>
      <c r="G1130" s="49" t="e">
        <f t="shared" si="17"/>
        <v>#N/A</v>
      </c>
    </row>
    <row r="1131" spans="1:7">
      <c r="A1131" s="45">
        <v>40773</v>
      </c>
      <c r="B1131" s="45">
        <v>40773</v>
      </c>
      <c r="C1131" s="46">
        <v>2011</v>
      </c>
      <c r="D1131">
        <v>2012</v>
      </c>
      <c r="E1131" s="47">
        <v>3.8300000000000001E-2</v>
      </c>
      <c r="F1131" s="47" t="e">
        <v>#N/A</v>
      </c>
      <c r="G1131" s="49" t="e">
        <f t="shared" si="17"/>
        <v>#N/A</v>
      </c>
    </row>
    <row r="1132" spans="1:7">
      <c r="A1132" s="45">
        <v>40780</v>
      </c>
      <c r="B1132" s="45">
        <v>40780</v>
      </c>
      <c r="C1132" s="46">
        <v>2011</v>
      </c>
      <c r="D1132">
        <v>2012</v>
      </c>
      <c r="E1132" s="47">
        <v>4.0899999999999999E-2</v>
      </c>
      <c r="F1132" s="47" t="e">
        <v>#N/A</v>
      </c>
      <c r="G1132" s="49" t="e">
        <f t="shared" si="17"/>
        <v>#N/A</v>
      </c>
    </row>
    <row r="1133" spans="1:7">
      <c r="A1133" s="45">
        <v>40787</v>
      </c>
      <c r="B1133" s="45">
        <v>40787</v>
      </c>
      <c r="C1133" s="46">
        <v>2011</v>
      </c>
      <c r="D1133">
        <v>2012</v>
      </c>
      <c r="E1133" s="47">
        <v>4.1399999999999999E-2</v>
      </c>
      <c r="F1133" s="47" t="e">
        <v>#N/A</v>
      </c>
      <c r="G1133" s="49" t="e">
        <f t="shared" si="17"/>
        <v>#N/A</v>
      </c>
    </row>
    <row r="1134" spans="1:7">
      <c r="A1134" s="45">
        <v>40794</v>
      </c>
      <c r="B1134" s="45">
        <v>40794</v>
      </c>
      <c r="C1134" s="46">
        <v>2011</v>
      </c>
      <c r="D1134">
        <v>2012</v>
      </c>
      <c r="E1134" s="47">
        <v>4.0500000000000001E-2</v>
      </c>
      <c r="F1134" s="47" t="e">
        <v>#N/A</v>
      </c>
      <c r="G1134" s="49" t="e">
        <f t="shared" si="17"/>
        <v>#N/A</v>
      </c>
    </row>
    <row r="1135" spans="1:7">
      <c r="A1135" s="45">
        <v>40801</v>
      </c>
      <c r="B1135" s="45">
        <v>40801</v>
      </c>
      <c r="C1135" s="46">
        <v>2011</v>
      </c>
      <c r="D1135">
        <v>2012</v>
      </c>
      <c r="E1135" s="47">
        <v>4.07E-2</v>
      </c>
      <c r="F1135" s="47" t="e">
        <v>#N/A</v>
      </c>
      <c r="G1135" s="49" t="e">
        <f t="shared" si="17"/>
        <v>#N/A</v>
      </c>
    </row>
    <row r="1136" spans="1:7">
      <c r="A1136" s="45">
        <v>40808</v>
      </c>
      <c r="B1136" s="45">
        <v>40808</v>
      </c>
      <c r="C1136" s="46">
        <v>2011</v>
      </c>
      <c r="D1136">
        <v>2012</v>
      </c>
      <c r="E1136" s="47">
        <v>3.85E-2</v>
      </c>
      <c r="F1136" s="47" t="e">
        <v>#N/A</v>
      </c>
      <c r="G1136" s="49" t="e">
        <f t="shared" si="17"/>
        <v>#N/A</v>
      </c>
    </row>
    <row r="1137" spans="1:7">
      <c r="A1137" s="45">
        <v>40815</v>
      </c>
      <c r="B1137" s="45">
        <v>40815</v>
      </c>
      <c r="C1137" s="46">
        <v>2011</v>
      </c>
      <c r="D1137">
        <v>2012</v>
      </c>
      <c r="E1137" s="47">
        <v>3.9300000000000002E-2</v>
      </c>
      <c r="F1137" s="47" t="e">
        <v>#N/A</v>
      </c>
      <c r="G1137" s="49" t="e">
        <f t="shared" si="17"/>
        <v>#N/A</v>
      </c>
    </row>
    <row r="1138" spans="1:7">
      <c r="A1138" s="45">
        <v>40822</v>
      </c>
      <c r="B1138" s="45">
        <v>40822</v>
      </c>
      <c r="C1138" s="46">
        <v>2011</v>
      </c>
      <c r="D1138">
        <v>2012</v>
      </c>
      <c r="E1138" s="47">
        <v>4.1399999999999999E-2</v>
      </c>
      <c r="F1138" s="47" t="e">
        <v>#N/A</v>
      </c>
      <c r="G1138" s="49" t="e">
        <f t="shared" si="17"/>
        <v>#N/A</v>
      </c>
    </row>
    <row r="1139" spans="1:7">
      <c r="A1139" s="45">
        <v>40829</v>
      </c>
      <c r="B1139" s="45">
        <v>40829</v>
      </c>
      <c r="C1139" s="46">
        <v>2011</v>
      </c>
      <c r="D1139">
        <v>2012</v>
      </c>
      <c r="E1139" s="47">
        <v>4.1700000000000001E-2</v>
      </c>
      <c r="F1139" s="47">
        <v>4.3110095000000001E-2</v>
      </c>
      <c r="G1139" s="49">
        <f t="shared" si="17"/>
        <v>-1.4100950000000001E-3</v>
      </c>
    </row>
    <row r="1140" spans="1:7">
      <c r="A1140" s="45">
        <v>40836</v>
      </c>
      <c r="B1140" s="45">
        <v>40836</v>
      </c>
      <c r="C1140" s="46">
        <v>2011</v>
      </c>
      <c r="D1140">
        <v>2012</v>
      </c>
      <c r="E1140" s="47">
        <v>4.0800000000000003E-2</v>
      </c>
      <c r="F1140" s="47" t="e">
        <v>#N/A</v>
      </c>
      <c r="G1140" s="49" t="e">
        <f t="shared" si="17"/>
        <v>#N/A</v>
      </c>
    </row>
    <row r="1141" spans="1:7">
      <c r="A1141" s="45">
        <v>40843</v>
      </c>
      <c r="B1141" s="45">
        <v>40843</v>
      </c>
      <c r="C1141" s="46">
        <v>2011</v>
      </c>
      <c r="D1141">
        <v>2012</v>
      </c>
      <c r="E1141" s="47">
        <v>4.1200000000000001E-2</v>
      </c>
      <c r="F1141" s="47" t="e">
        <v>#N/A</v>
      </c>
      <c r="G1141" s="49" t="e">
        <f t="shared" si="17"/>
        <v>#N/A</v>
      </c>
    </row>
    <row r="1142" spans="1:7">
      <c r="A1142" s="45">
        <v>40850</v>
      </c>
      <c r="B1142" s="45">
        <v>40850</v>
      </c>
      <c r="C1142" s="46">
        <v>2011</v>
      </c>
      <c r="D1142">
        <v>2012</v>
      </c>
      <c r="E1142" s="47">
        <v>4.0199999999999993E-2</v>
      </c>
      <c r="F1142" s="47" t="e">
        <v>#N/A</v>
      </c>
      <c r="G1142" s="49" t="e">
        <f t="shared" si="17"/>
        <v>#N/A</v>
      </c>
    </row>
    <row r="1143" spans="1:7">
      <c r="A1143" s="45">
        <v>40857</v>
      </c>
      <c r="B1143" s="45">
        <v>40857</v>
      </c>
      <c r="C1143" s="46">
        <v>2011</v>
      </c>
      <c r="D1143">
        <v>2012</v>
      </c>
      <c r="E1143" s="47">
        <v>4.0199999999999993E-2</v>
      </c>
      <c r="F1143" s="47" t="e">
        <v>#N/A</v>
      </c>
      <c r="G1143" s="49" t="e">
        <f t="shared" si="17"/>
        <v>#N/A</v>
      </c>
    </row>
    <row r="1144" spans="1:7">
      <c r="A1144" s="45">
        <v>40864</v>
      </c>
      <c r="B1144" s="45">
        <v>40864</v>
      </c>
      <c r="C1144" s="46">
        <v>2011</v>
      </c>
      <c r="D1144">
        <v>2012</v>
      </c>
      <c r="E1144" s="47">
        <v>4.0899999999999999E-2</v>
      </c>
      <c r="F1144" s="47" t="e">
        <v>#N/A</v>
      </c>
      <c r="G1144" s="49" t="e">
        <f t="shared" si="17"/>
        <v>#N/A</v>
      </c>
    </row>
    <row r="1145" spans="1:7">
      <c r="A1145" s="45">
        <v>40871</v>
      </c>
      <c r="B1145" s="45">
        <v>40871</v>
      </c>
      <c r="C1145" s="46">
        <v>2011</v>
      </c>
      <c r="D1145">
        <v>2012</v>
      </c>
      <c r="E1145" s="47">
        <v>4.07E-2</v>
      </c>
      <c r="F1145" s="47" t="e">
        <v>#N/A</v>
      </c>
      <c r="G1145" s="49" t="e">
        <f t="shared" si="17"/>
        <v>#N/A</v>
      </c>
    </row>
    <row r="1146" spans="1:7">
      <c r="A1146" s="45">
        <v>40878</v>
      </c>
      <c r="B1146" s="45">
        <v>40878</v>
      </c>
      <c r="C1146" s="46">
        <v>2011</v>
      </c>
      <c r="D1146">
        <v>2012</v>
      </c>
      <c r="E1146" s="47">
        <v>4.1200000000000001E-2</v>
      </c>
      <c r="F1146" s="47" t="e">
        <v>#N/A</v>
      </c>
      <c r="G1146" s="49" t="e">
        <f t="shared" si="17"/>
        <v>#N/A</v>
      </c>
    </row>
    <row r="1147" spans="1:7">
      <c r="A1147" s="45">
        <v>40885</v>
      </c>
      <c r="B1147" s="45">
        <v>40885</v>
      </c>
      <c r="C1147" s="46">
        <v>2011</v>
      </c>
      <c r="D1147">
        <v>2012</v>
      </c>
      <c r="E1147" s="47">
        <v>3.9300000000000002E-2</v>
      </c>
      <c r="F1147" s="47" t="e">
        <v>#N/A</v>
      </c>
      <c r="G1147" s="49" t="e">
        <f t="shared" si="17"/>
        <v>#N/A</v>
      </c>
    </row>
    <row r="1148" spans="1:7">
      <c r="A1148" s="45">
        <v>40892</v>
      </c>
      <c r="B1148" s="45">
        <v>40892</v>
      </c>
      <c r="C1148" s="46">
        <v>2011</v>
      </c>
      <c r="D1148">
        <v>2012</v>
      </c>
      <c r="E1148" s="47">
        <v>3.9199999999999999E-2</v>
      </c>
      <c r="F1148" s="47" t="e">
        <v>#N/A</v>
      </c>
      <c r="G1148" s="49" t="e">
        <f t="shared" si="17"/>
        <v>#N/A</v>
      </c>
    </row>
    <row r="1149" spans="1:7">
      <c r="A1149" s="45">
        <v>40899</v>
      </c>
      <c r="B1149" s="45">
        <v>40899</v>
      </c>
      <c r="C1149" s="46">
        <v>2011</v>
      </c>
      <c r="D1149">
        <v>2012</v>
      </c>
      <c r="E1149" s="47">
        <v>3.9199999999999999E-2</v>
      </c>
      <c r="F1149" s="47" t="e">
        <v>#N/A</v>
      </c>
      <c r="G1149" s="49" t="e">
        <f t="shared" si="17"/>
        <v>#N/A</v>
      </c>
    </row>
    <row r="1150" spans="1:7">
      <c r="A1150" s="45">
        <v>40906</v>
      </c>
      <c r="B1150" s="45">
        <v>40906</v>
      </c>
      <c r="C1150" s="46">
        <v>2011</v>
      </c>
      <c r="D1150">
        <v>2012</v>
      </c>
      <c r="E1150" s="47">
        <v>3.8800000000000001E-2</v>
      </c>
      <c r="F1150" s="47" t="e">
        <v>#N/A</v>
      </c>
      <c r="G1150" s="49" t="e">
        <f t="shared" si="17"/>
        <v>#N/A</v>
      </c>
    </row>
    <row r="1151" spans="1:7">
      <c r="A1151" s="45">
        <v>40913</v>
      </c>
      <c r="B1151" s="45">
        <v>40913</v>
      </c>
      <c r="C1151" s="46">
        <v>2012</v>
      </c>
      <c r="D1151">
        <v>2012</v>
      </c>
      <c r="E1151" s="47">
        <v>3.8300000000000001E-2</v>
      </c>
      <c r="F1151" s="47" t="e">
        <v>#N/A</v>
      </c>
      <c r="G1151" s="49" t="e">
        <f t="shared" si="17"/>
        <v>#N/A</v>
      </c>
    </row>
    <row r="1152" spans="1:7">
      <c r="A1152" s="45">
        <v>40920</v>
      </c>
      <c r="B1152" s="45">
        <v>40920</v>
      </c>
      <c r="C1152" s="46">
        <v>2012</v>
      </c>
      <c r="D1152">
        <v>2012</v>
      </c>
      <c r="E1152" s="47">
        <v>3.6200000000000003E-2</v>
      </c>
      <c r="F1152" s="47" t="e">
        <v>#N/A</v>
      </c>
      <c r="G1152" s="49" t="e">
        <f t="shared" si="17"/>
        <v>#N/A</v>
      </c>
    </row>
    <row r="1153" spans="1:7">
      <c r="A1153" s="45">
        <v>40927</v>
      </c>
      <c r="B1153" s="45">
        <v>40927</v>
      </c>
      <c r="C1153" s="46">
        <v>2012</v>
      </c>
      <c r="D1153">
        <v>2012</v>
      </c>
      <c r="E1153" s="47">
        <v>3.6000000000000004E-2</v>
      </c>
      <c r="F1153" s="47" t="e">
        <v>#N/A</v>
      </c>
      <c r="G1153" s="49" t="e">
        <f t="shared" si="17"/>
        <v>#N/A</v>
      </c>
    </row>
    <row r="1154" spans="1:7">
      <c r="A1154" s="45">
        <v>40934</v>
      </c>
      <c r="B1154" s="45">
        <v>40934</v>
      </c>
      <c r="C1154" s="46">
        <v>2012</v>
      </c>
      <c r="D1154">
        <v>2012</v>
      </c>
      <c r="E1154" s="47">
        <v>3.6799999999999999E-2</v>
      </c>
      <c r="F1154" s="47" t="e">
        <v>#N/A</v>
      </c>
      <c r="G1154" s="49" t="e">
        <f t="shared" si="17"/>
        <v>#N/A</v>
      </c>
    </row>
    <row r="1155" spans="1:7">
      <c r="A1155" s="45">
        <v>40941</v>
      </c>
      <c r="B1155" s="45">
        <v>40941</v>
      </c>
      <c r="C1155" s="46">
        <v>2012</v>
      </c>
      <c r="D1155">
        <v>2012</v>
      </c>
      <c r="E1155" s="47">
        <v>3.6000000000000004E-2</v>
      </c>
      <c r="F1155" s="47" t="e">
        <v>#N/A</v>
      </c>
      <c r="G1155" s="49" t="e">
        <f t="shared" si="17"/>
        <v>#N/A</v>
      </c>
    </row>
    <row r="1156" spans="1:7">
      <c r="A1156" s="45">
        <v>40948</v>
      </c>
      <c r="B1156" s="45">
        <v>40948</v>
      </c>
      <c r="C1156" s="46">
        <v>2012</v>
      </c>
      <c r="D1156">
        <v>2012</v>
      </c>
      <c r="E1156" s="47">
        <v>3.7000000000000005E-2</v>
      </c>
      <c r="F1156" s="47" t="e">
        <v>#N/A</v>
      </c>
      <c r="G1156" s="49" t="e">
        <f t="shared" si="17"/>
        <v>#N/A</v>
      </c>
    </row>
    <row r="1157" spans="1:7">
      <c r="A1157" s="45">
        <v>40955</v>
      </c>
      <c r="B1157" s="45">
        <v>40955</v>
      </c>
      <c r="C1157" s="46">
        <v>2012</v>
      </c>
      <c r="D1157">
        <v>2012</v>
      </c>
      <c r="E1157" s="47">
        <v>3.6499999999999998E-2</v>
      </c>
      <c r="F1157" s="47" t="e">
        <v>#N/A</v>
      </c>
      <c r="G1157" s="49" t="e">
        <f t="shared" ref="G1157:G1220" si="18">E1157-F1157</f>
        <v>#N/A</v>
      </c>
    </row>
    <row r="1158" spans="1:7">
      <c r="A1158" s="45">
        <v>40962</v>
      </c>
      <c r="B1158" s="45">
        <v>40962</v>
      </c>
      <c r="C1158" s="46">
        <v>2012</v>
      </c>
      <c r="D1158">
        <v>2012</v>
      </c>
      <c r="E1158" s="47">
        <v>3.6900000000000002E-2</v>
      </c>
      <c r="F1158" s="47" t="e">
        <v>#N/A</v>
      </c>
      <c r="G1158" s="49" t="e">
        <f t="shared" si="18"/>
        <v>#N/A</v>
      </c>
    </row>
    <row r="1159" spans="1:7">
      <c r="A1159" s="45">
        <v>40969</v>
      </c>
      <c r="B1159" s="45">
        <v>40969</v>
      </c>
      <c r="C1159" s="46">
        <v>2012</v>
      </c>
      <c r="D1159">
        <v>2012</v>
      </c>
      <c r="E1159" s="47">
        <v>3.7200000000000004E-2</v>
      </c>
      <c r="F1159" s="47">
        <v>3.4310765999999999E-2</v>
      </c>
      <c r="G1159" s="49">
        <f t="shared" si="18"/>
        <v>2.8892340000000044E-3</v>
      </c>
    </row>
    <row r="1160" spans="1:7">
      <c r="A1160" s="45">
        <v>40976</v>
      </c>
      <c r="B1160" s="45">
        <v>40976</v>
      </c>
      <c r="C1160" s="46">
        <v>2012</v>
      </c>
      <c r="D1160">
        <v>2012</v>
      </c>
      <c r="E1160" s="47">
        <v>3.8399999999999997E-2</v>
      </c>
      <c r="F1160" s="47" t="e">
        <v>#N/A</v>
      </c>
      <c r="G1160" s="49" t="e">
        <f t="shared" si="18"/>
        <v>#N/A</v>
      </c>
    </row>
    <row r="1161" spans="1:7">
      <c r="A1161" s="45">
        <v>40983</v>
      </c>
      <c r="B1161" s="45">
        <v>40983</v>
      </c>
      <c r="C1161" s="46">
        <v>2012</v>
      </c>
      <c r="D1161">
        <v>2012</v>
      </c>
      <c r="E1161" s="47">
        <v>3.95E-2</v>
      </c>
      <c r="F1161" s="47" t="e">
        <v>#N/A</v>
      </c>
      <c r="G1161" s="49" t="e">
        <f t="shared" si="18"/>
        <v>#N/A</v>
      </c>
    </row>
    <row r="1162" spans="1:7">
      <c r="A1162" s="45">
        <v>40990</v>
      </c>
      <c r="B1162" s="45">
        <v>40990</v>
      </c>
      <c r="C1162" s="46">
        <v>2012</v>
      </c>
      <c r="D1162">
        <v>2012</v>
      </c>
      <c r="E1162" s="47">
        <v>4.0099999999999997E-2</v>
      </c>
      <c r="F1162" s="47" t="e">
        <v>#N/A</v>
      </c>
      <c r="G1162" s="49" t="e">
        <f t="shared" si="18"/>
        <v>#N/A</v>
      </c>
    </row>
    <row r="1163" spans="1:7">
      <c r="A1163" s="45">
        <v>40997</v>
      </c>
      <c r="B1163" s="45">
        <v>40997</v>
      </c>
      <c r="C1163" s="46">
        <v>2012</v>
      </c>
      <c r="D1163">
        <v>2012</v>
      </c>
      <c r="E1163" s="47">
        <v>4.0199999999999993E-2</v>
      </c>
      <c r="F1163" s="47" t="e">
        <v>#N/A</v>
      </c>
      <c r="G1163" s="49" t="e">
        <f t="shared" si="18"/>
        <v>#N/A</v>
      </c>
    </row>
    <row r="1164" spans="1:7">
      <c r="A1164" s="45">
        <v>41004</v>
      </c>
      <c r="B1164" s="45">
        <v>41004</v>
      </c>
      <c r="C1164" s="46">
        <v>2012</v>
      </c>
      <c r="D1164">
        <v>2012</v>
      </c>
      <c r="E1164" s="47">
        <v>4.0800000000000003E-2</v>
      </c>
      <c r="F1164" s="47" t="e">
        <v>#N/A</v>
      </c>
      <c r="G1164" s="49" t="e">
        <f t="shared" si="18"/>
        <v>#N/A</v>
      </c>
    </row>
    <row r="1165" spans="1:7">
      <c r="A1165" s="45">
        <v>41011</v>
      </c>
      <c r="B1165" s="45">
        <v>41011</v>
      </c>
      <c r="C1165" s="46">
        <v>2012</v>
      </c>
      <c r="D1165">
        <v>2012</v>
      </c>
      <c r="E1165" s="47">
        <v>3.9699999999999999E-2</v>
      </c>
      <c r="F1165" s="47" t="e">
        <v>#N/A</v>
      </c>
      <c r="G1165" s="49" t="e">
        <f t="shared" si="18"/>
        <v>#N/A</v>
      </c>
    </row>
    <row r="1166" spans="1:7">
      <c r="A1166" s="45">
        <v>41018</v>
      </c>
      <c r="B1166" s="45">
        <v>41018</v>
      </c>
      <c r="C1166" s="46">
        <v>2012</v>
      </c>
      <c r="D1166">
        <v>2012</v>
      </c>
      <c r="E1166" s="47">
        <v>3.9E-2</v>
      </c>
      <c r="F1166" s="47" t="e">
        <v>#N/A</v>
      </c>
      <c r="G1166" s="49" t="e">
        <f t="shared" si="18"/>
        <v>#N/A</v>
      </c>
    </row>
    <row r="1167" spans="1:7">
      <c r="A1167" s="45">
        <v>41025</v>
      </c>
      <c r="B1167" s="45">
        <v>41025</v>
      </c>
      <c r="C1167" s="46">
        <v>2012</v>
      </c>
      <c r="D1167">
        <v>2012</v>
      </c>
      <c r="E1167" s="47">
        <v>3.8599999999999995E-2</v>
      </c>
      <c r="F1167" s="47" t="e">
        <v>#N/A</v>
      </c>
      <c r="G1167" s="49" t="e">
        <f t="shared" si="18"/>
        <v>#N/A</v>
      </c>
    </row>
    <row r="1168" spans="1:7">
      <c r="A1168" s="45">
        <v>41032</v>
      </c>
      <c r="B1168" s="45">
        <v>41032</v>
      </c>
      <c r="C1168" s="46">
        <v>2012</v>
      </c>
      <c r="D1168">
        <v>2012</v>
      </c>
      <c r="E1168" s="47">
        <v>3.8100000000000002E-2</v>
      </c>
      <c r="F1168" s="47" t="e">
        <v>#N/A</v>
      </c>
      <c r="G1168" s="49" t="e">
        <f t="shared" si="18"/>
        <v>#N/A</v>
      </c>
    </row>
    <row r="1169" spans="1:7">
      <c r="A1169" s="45">
        <v>41039</v>
      </c>
      <c r="B1169" s="45">
        <v>41039</v>
      </c>
      <c r="C1169" s="46">
        <v>2012</v>
      </c>
      <c r="D1169">
        <v>2012</v>
      </c>
      <c r="E1169" s="47">
        <v>3.7100000000000001E-2</v>
      </c>
      <c r="F1169" s="47" t="e">
        <v>#N/A</v>
      </c>
      <c r="G1169" s="49" t="e">
        <f t="shared" si="18"/>
        <v>#N/A</v>
      </c>
    </row>
    <row r="1170" spans="1:7">
      <c r="A1170" s="45">
        <v>41046</v>
      </c>
      <c r="B1170" s="45">
        <v>41046</v>
      </c>
      <c r="C1170" s="46">
        <v>2012</v>
      </c>
      <c r="D1170">
        <v>2012</v>
      </c>
      <c r="E1170" s="47">
        <v>3.7499999999999999E-2</v>
      </c>
      <c r="F1170" s="47" t="e">
        <v>#N/A</v>
      </c>
      <c r="G1170" s="49" t="e">
        <f t="shared" si="18"/>
        <v>#N/A</v>
      </c>
    </row>
    <row r="1171" spans="1:7">
      <c r="A1171" s="45">
        <v>41053</v>
      </c>
      <c r="B1171" s="45">
        <v>41053</v>
      </c>
      <c r="C1171" s="46">
        <v>2012</v>
      </c>
      <c r="D1171">
        <v>2012</v>
      </c>
      <c r="E1171" s="47">
        <v>3.8100000000000002E-2</v>
      </c>
      <c r="F1171" s="47" t="e">
        <v>#N/A</v>
      </c>
      <c r="G1171" s="49" t="e">
        <f t="shared" si="18"/>
        <v>#N/A</v>
      </c>
    </row>
    <row r="1172" spans="1:7">
      <c r="A1172" s="45">
        <v>41060</v>
      </c>
      <c r="B1172" s="45">
        <v>41060</v>
      </c>
      <c r="C1172" s="46">
        <v>2012</v>
      </c>
      <c r="D1172">
        <v>2012</v>
      </c>
      <c r="E1172" s="47">
        <v>3.7699999999999997E-2</v>
      </c>
      <c r="F1172" s="47" t="e">
        <v>#N/A</v>
      </c>
      <c r="G1172" s="49" t="e">
        <f t="shared" si="18"/>
        <v>#N/A</v>
      </c>
    </row>
    <row r="1173" spans="1:7">
      <c r="A1173" s="45">
        <v>41067</v>
      </c>
      <c r="B1173" s="45">
        <v>41067</v>
      </c>
      <c r="C1173" s="46">
        <v>2012</v>
      </c>
      <c r="D1173">
        <v>2012</v>
      </c>
      <c r="E1173" s="47">
        <v>3.9199999999999999E-2</v>
      </c>
      <c r="F1173" s="47" t="e">
        <v>#N/A</v>
      </c>
      <c r="G1173" s="49" t="e">
        <f t="shared" si="18"/>
        <v>#N/A</v>
      </c>
    </row>
    <row r="1174" spans="1:7">
      <c r="A1174" s="45">
        <v>41074</v>
      </c>
      <c r="B1174" s="45">
        <v>41074</v>
      </c>
      <c r="C1174" s="46">
        <v>2012</v>
      </c>
      <c r="D1174">
        <v>2012</v>
      </c>
      <c r="E1174" s="47">
        <v>3.95E-2</v>
      </c>
      <c r="F1174" s="47" t="e">
        <v>#N/A</v>
      </c>
      <c r="G1174" s="49" t="e">
        <f t="shared" si="18"/>
        <v>#N/A</v>
      </c>
    </row>
    <row r="1175" spans="1:7">
      <c r="A1175" s="45">
        <v>41081</v>
      </c>
      <c r="B1175" s="45">
        <v>41081</v>
      </c>
      <c r="C1175" s="46">
        <v>2012</v>
      </c>
      <c r="D1175">
        <v>2012</v>
      </c>
      <c r="E1175" s="47">
        <v>3.95E-2</v>
      </c>
      <c r="F1175" s="47" t="e">
        <v>#N/A</v>
      </c>
      <c r="G1175" s="49" t="e">
        <f t="shared" si="18"/>
        <v>#N/A</v>
      </c>
    </row>
    <row r="1176" spans="1:7">
      <c r="A1176" s="45">
        <v>41088</v>
      </c>
      <c r="B1176" s="45">
        <v>41088</v>
      </c>
      <c r="C1176" s="46">
        <v>2012</v>
      </c>
      <c r="D1176">
        <v>2012</v>
      </c>
      <c r="E1176" s="47">
        <v>3.95E-2</v>
      </c>
      <c r="F1176" s="47" t="e">
        <v>#N/A</v>
      </c>
      <c r="G1176" s="49" t="e">
        <f t="shared" si="18"/>
        <v>#N/A</v>
      </c>
    </row>
    <row r="1177" spans="1:7">
      <c r="A1177" s="45">
        <v>41095</v>
      </c>
      <c r="B1177" s="45">
        <v>41095</v>
      </c>
      <c r="C1177" s="46">
        <v>2012</v>
      </c>
      <c r="D1177">
        <v>2013</v>
      </c>
      <c r="E1177" s="47">
        <v>3.9399999999999998E-2</v>
      </c>
      <c r="F1177" s="47" t="e">
        <v>#N/A</v>
      </c>
      <c r="G1177" s="49" t="e">
        <f t="shared" si="18"/>
        <v>#N/A</v>
      </c>
    </row>
    <row r="1178" spans="1:7">
      <c r="A1178" s="45">
        <v>41102</v>
      </c>
      <c r="B1178" s="45">
        <v>41102</v>
      </c>
      <c r="C1178" s="46">
        <v>2012</v>
      </c>
      <c r="D1178">
        <v>2013</v>
      </c>
      <c r="E1178" s="47">
        <v>3.8300000000000001E-2</v>
      </c>
      <c r="F1178" s="47" t="e">
        <v>#N/A</v>
      </c>
      <c r="G1178" s="49" t="e">
        <f t="shared" si="18"/>
        <v>#N/A</v>
      </c>
    </row>
    <row r="1179" spans="1:7">
      <c r="A1179" s="45">
        <v>41109</v>
      </c>
      <c r="B1179" s="45">
        <v>41109</v>
      </c>
      <c r="C1179" s="46">
        <v>2012</v>
      </c>
      <c r="D1179">
        <v>2013</v>
      </c>
      <c r="E1179" s="47">
        <v>3.7499999999999999E-2</v>
      </c>
      <c r="F1179" s="47">
        <v>3.3309571771000003E-2</v>
      </c>
      <c r="G1179" s="49">
        <f t="shared" si="18"/>
        <v>4.1904282289999956E-3</v>
      </c>
    </row>
    <row r="1180" spans="1:7">
      <c r="A1180" s="45">
        <v>41116</v>
      </c>
      <c r="B1180" s="45">
        <v>41116</v>
      </c>
      <c r="C1180" s="46">
        <v>2012</v>
      </c>
      <c r="D1180">
        <v>2013</v>
      </c>
      <c r="E1180" s="47">
        <v>3.61E-2</v>
      </c>
      <c r="F1180" s="47" t="e">
        <v>#N/A</v>
      </c>
      <c r="G1180" s="49" t="e">
        <f t="shared" si="18"/>
        <v>#N/A</v>
      </c>
    </row>
    <row r="1181" spans="1:7">
      <c r="A1181" s="45">
        <v>41123</v>
      </c>
      <c r="B1181" s="45">
        <v>41123</v>
      </c>
      <c r="C1181" s="46">
        <v>2012</v>
      </c>
      <c r="D1181">
        <v>2013</v>
      </c>
      <c r="E1181" s="47">
        <v>3.6600000000000001E-2</v>
      </c>
      <c r="F1181" s="47" t="e">
        <v>#N/A</v>
      </c>
      <c r="G1181" s="49" t="e">
        <f t="shared" si="18"/>
        <v>#N/A</v>
      </c>
    </row>
    <row r="1182" spans="1:7">
      <c r="A1182" s="45">
        <v>41130</v>
      </c>
      <c r="B1182" s="45">
        <v>41130</v>
      </c>
      <c r="C1182" s="46">
        <v>2012</v>
      </c>
      <c r="D1182">
        <v>2013</v>
      </c>
      <c r="E1182" s="47">
        <v>3.7499999999999999E-2</v>
      </c>
      <c r="F1182" s="47" t="e">
        <v>#N/A</v>
      </c>
      <c r="G1182" s="49" t="e">
        <f t="shared" si="18"/>
        <v>#N/A</v>
      </c>
    </row>
    <row r="1183" spans="1:7">
      <c r="A1183" s="45">
        <v>41137</v>
      </c>
      <c r="B1183" s="45">
        <v>41137</v>
      </c>
      <c r="C1183" s="46">
        <v>2012</v>
      </c>
      <c r="D1183">
        <v>2013</v>
      </c>
      <c r="E1183" s="47">
        <v>3.7999999999999999E-2</v>
      </c>
      <c r="F1183" s="47" t="e">
        <v>#N/A</v>
      </c>
      <c r="G1183" s="49" t="e">
        <f t="shared" si="18"/>
        <v>#N/A</v>
      </c>
    </row>
    <row r="1184" spans="1:7">
      <c r="A1184" s="45">
        <v>41144</v>
      </c>
      <c r="B1184" s="45">
        <v>41144</v>
      </c>
      <c r="C1184" s="46">
        <v>2012</v>
      </c>
      <c r="D1184">
        <v>2013</v>
      </c>
      <c r="E1184" s="47">
        <v>3.7599999999999995E-2</v>
      </c>
      <c r="F1184" s="47" t="e">
        <v>#N/A</v>
      </c>
      <c r="G1184" s="49" t="e">
        <f t="shared" si="18"/>
        <v>#N/A</v>
      </c>
    </row>
    <row r="1185" spans="1:7">
      <c r="A1185" s="45">
        <v>41151</v>
      </c>
      <c r="B1185" s="45">
        <v>41151</v>
      </c>
      <c r="C1185" s="46">
        <v>2012</v>
      </c>
      <c r="D1185">
        <v>2013</v>
      </c>
      <c r="E1185" s="47">
        <v>3.7200000000000004E-2</v>
      </c>
      <c r="F1185" s="47" t="e">
        <v>#N/A</v>
      </c>
      <c r="G1185" s="49" t="e">
        <f t="shared" si="18"/>
        <v>#N/A</v>
      </c>
    </row>
    <row r="1186" spans="1:7">
      <c r="A1186" s="45">
        <v>41158</v>
      </c>
      <c r="B1186" s="45">
        <v>41158</v>
      </c>
      <c r="C1186" s="46">
        <v>2012</v>
      </c>
      <c r="D1186">
        <v>2013</v>
      </c>
      <c r="E1186" s="47">
        <v>3.73E-2</v>
      </c>
      <c r="F1186" s="47" t="e">
        <v>#N/A</v>
      </c>
      <c r="G1186" s="49" t="e">
        <f t="shared" si="18"/>
        <v>#N/A</v>
      </c>
    </row>
    <row r="1187" spans="1:7">
      <c r="A1187" s="45">
        <v>41165</v>
      </c>
      <c r="B1187" s="45">
        <v>41165</v>
      </c>
      <c r="C1187" s="46">
        <v>2012</v>
      </c>
      <c r="D1187">
        <v>2013</v>
      </c>
      <c r="E1187" s="47">
        <v>3.7900000000000003E-2</v>
      </c>
      <c r="F1187" s="47" t="e">
        <v>#N/A</v>
      </c>
      <c r="G1187" s="49" t="e">
        <f t="shared" si="18"/>
        <v>#N/A</v>
      </c>
    </row>
    <row r="1188" spans="1:7">
      <c r="A1188" s="45">
        <v>41172</v>
      </c>
      <c r="B1188" s="45">
        <v>41172</v>
      </c>
      <c r="C1188" s="46">
        <v>2012</v>
      </c>
      <c r="D1188">
        <v>2013</v>
      </c>
      <c r="E1188" s="47">
        <v>3.7200000000000004E-2</v>
      </c>
      <c r="F1188" s="47" t="e">
        <v>#N/A</v>
      </c>
      <c r="G1188" s="49" t="e">
        <f t="shared" si="18"/>
        <v>#N/A</v>
      </c>
    </row>
    <row r="1189" spans="1:7">
      <c r="A1189" s="45">
        <v>41179</v>
      </c>
      <c r="B1189" s="45">
        <v>41179</v>
      </c>
      <c r="C1189" s="46">
        <v>2012</v>
      </c>
      <c r="D1189">
        <v>2013</v>
      </c>
      <c r="E1189" s="47">
        <v>3.6699999999999997E-2</v>
      </c>
      <c r="F1189" s="47" t="e">
        <v>#N/A</v>
      </c>
      <c r="G1189" s="49" t="e">
        <f t="shared" si="18"/>
        <v>#N/A</v>
      </c>
    </row>
    <row r="1190" spans="1:7">
      <c r="A1190" s="45">
        <v>41186</v>
      </c>
      <c r="B1190" s="45">
        <v>41186</v>
      </c>
      <c r="C1190" s="46">
        <v>2012</v>
      </c>
      <c r="D1190">
        <v>2013</v>
      </c>
      <c r="E1190" s="47">
        <v>3.61E-2</v>
      </c>
      <c r="F1190" s="47" t="e">
        <v>#N/A</v>
      </c>
      <c r="G1190" s="49" t="e">
        <f t="shared" si="18"/>
        <v>#N/A</v>
      </c>
    </row>
    <row r="1191" spans="1:7">
      <c r="A1191" s="45">
        <v>41193</v>
      </c>
      <c r="B1191" s="45">
        <v>41193</v>
      </c>
      <c r="C1191" s="46">
        <v>2012</v>
      </c>
      <c r="D1191">
        <v>2013</v>
      </c>
      <c r="E1191" s="47">
        <v>3.6400000000000002E-2</v>
      </c>
      <c r="F1191" s="47" t="e">
        <v>#N/A</v>
      </c>
      <c r="G1191" s="49" t="e">
        <f t="shared" si="18"/>
        <v>#N/A</v>
      </c>
    </row>
    <row r="1192" spans="1:7">
      <c r="A1192" s="45">
        <v>41200</v>
      </c>
      <c r="B1192" s="45">
        <v>41200</v>
      </c>
      <c r="C1192" s="46">
        <v>2012</v>
      </c>
      <c r="D1192">
        <v>2013</v>
      </c>
      <c r="E1192" s="47">
        <v>3.6799999999999999E-2</v>
      </c>
      <c r="F1192" s="47" t="e">
        <v>#N/A</v>
      </c>
      <c r="G1192" s="49" t="e">
        <f t="shared" si="18"/>
        <v>#N/A</v>
      </c>
    </row>
    <row r="1193" spans="1:7">
      <c r="A1193" s="45">
        <v>41207</v>
      </c>
      <c r="B1193" s="45">
        <v>41207</v>
      </c>
      <c r="C1193" s="46">
        <v>2012</v>
      </c>
      <c r="D1193">
        <v>2013</v>
      </c>
      <c r="E1193" s="47">
        <v>3.6799999999999999E-2</v>
      </c>
      <c r="F1193" s="47" t="e">
        <v>#N/A</v>
      </c>
      <c r="G1193" s="49" t="e">
        <f t="shared" si="18"/>
        <v>#N/A</v>
      </c>
    </row>
    <row r="1194" spans="1:7">
      <c r="A1194" s="45">
        <v>41214</v>
      </c>
      <c r="B1194" s="45">
        <v>41214</v>
      </c>
      <c r="C1194" s="46">
        <v>2012</v>
      </c>
      <c r="D1194">
        <v>2013</v>
      </c>
      <c r="E1194" s="47">
        <v>3.6699999999999997E-2</v>
      </c>
      <c r="F1194" s="47" t="e">
        <v>#N/A</v>
      </c>
      <c r="G1194" s="49" t="e">
        <f t="shared" si="18"/>
        <v>#N/A</v>
      </c>
    </row>
    <row r="1195" spans="1:7">
      <c r="A1195" s="45">
        <v>41221</v>
      </c>
      <c r="B1195" s="45">
        <v>41221</v>
      </c>
      <c r="C1195" s="46">
        <v>2012</v>
      </c>
      <c r="D1195">
        <v>2013</v>
      </c>
      <c r="E1195" s="47">
        <v>3.5499999999999997E-2</v>
      </c>
      <c r="F1195" s="47" t="e">
        <v>#N/A</v>
      </c>
      <c r="G1195" s="49" t="e">
        <f t="shared" si="18"/>
        <v>#N/A</v>
      </c>
    </row>
    <row r="1196" spans="1:7">
      <c r="A1196" s="45">
        <v>41228</v>
      </c>
      <c r="B1196" s="45">
        <v>41228</v>
      </c>
      <c r="C1196" s="46">
        <v>2012</v>
      </c>
      <c r="D1196">
        <v>2013</v>
      </c>
      <c r="E1196" s="47">
        <v>3.4099999999999998E-2</v>
      </c>
      <c r="F1196" s="47" t="e">
        <v>#N/A</v>
      </c>
      <c r="G1196" s="49" t="e">
        <f t="shared" si="18"/>
        <v>#N/A</v>
      </c>
    </row>
    <row r="1197" spans="1:7">
      <c r="A1197" s="45">
        <v>41235</v>
      </c>
      <c r="B1197" s="45">
        <v>41235</v>
      </c>
      <c r="C1197" s="46">
        <v>2012</v>
      </c>
      <c r="D1197">
        <v>2013</v>
      </c>
      <c r="E1197" s="47">
        <v>3.3700000000000001E-2</v>
      </c>
      <c r="F1197" s="47" t="e">
        <v>#N/A</v>
      </c>
      <c r="G1197" s="49" t="e">
        <f t="shared" si="18"/>
        <v>#N/A</v>
      </c>
    </row>
    <row r="1198" spans="1:7">
      <c r="A1198" s="45">
        <v>41242</v>
      </c>
      <c r="B1198" s="45">
        <v>41242</v>
      </c>
      <c r="C1198" s="46">
        <v>2012</v>
      </c>
      <c r="D1198">
        <v>2013</v>
      </c>
      <c r="E1198" s="47">
        <v>3.2899999999999999E-2</v>
      </c>
      <c r="F1198" s="47" t="e">
        <v>#N/A</v>
      </c>
      <c r="G1198" s="49" t="e">
        <f t="shared" si="18"/>
        <v>#N/A</v>
      </c>
    </row>
    <row r="1199" spans="1:7">
      <c r="A1199" s="45">
        <v>41249</v>
      </c>
      <c r="B1199" s="45">
        <v>41249</v>
      </c>
      <c r="C1199" s="46">
        <v>2012</v>
      </c>
      <c r="D1199">
        <v>2013</v>
      </c>
      <c r="E1199" s="47">
        <v>3.27E-2</v>
      </c>
      <c r="F1199" s="47" t="e">
        <v>#N/A</v>
      </c>
      <c r="G1199" s="49" t="e">
        <f t="shared" si="18"/>
        <v>#N/A</v>
      </c>
    </row>
    <row r="1200" spans="1:7">
      <c r="A1200" s="45">
        <v>41256</v>
      </c>
      <c r="B1200" s="45">
        <v>41256</v>
      </c>
      <c r="C1200" s="46">
        <v>2012</v>
      </c>
      <c r="D1200">
        <v>2013</v>
      </c>
      <c r="E1200" s="47">
        <v>3.44E-2</v>
      </c>
      <c r="F1200" s="47" t="e">
        <v>#N/A</v>
      </c>
      <c r="G1200" s="49" t="e">
        <f t="shared" si="18"/>
        <v>#N/A</v>
      </c>
    </row>
    <row r="1201" spans="1:7">
      <c r="A1201" s="45">
        <v>41263</v>
      </c>
      <c r="B1201" s="45">
        <v>41263</v>
      </c>
      <c r="C1201" s="46">
        <v>2012</v>
      </c>
      <c r="D1201">
        <v>2013</v>
      </c>
      <c r="E1201" s="47">
        <v>3.6400000000000002E-2</v>
      </c>
      <c r="F1201" s="47" t="e">
        <v>#N/A</v>
      </c>
      <c r="G1201" s="49" t="e">
        <f t="shared" si="18"/>
        <v>#N/A</v>
      </c>
    </row>
    <row r="1202" spans="1:7">
      <c r="A1202" s="45">
        <v>41270</v>
      </c>
      <c r="B1202" s="45">
        <v>41270</v>
      </c>
      <c r="C1202" s="46">
        <v>2012</v>
      </c>
      <c r="D1202">
        <v>2013</v>
      </c>
      <c r="E1202" s="47">
        <v>3.5799999999999998E-2</v>
      </c>
      <c r="F1202" s="47" t="e">
        <v>#N/A</v>
      </c>
      <c r="G1202" s="49" t="e">
        <f t="shared" si="18"/>
        <v>#N/A</v>
      </c>
    </row>
    <row r="1203" spans="1:7">
      <c r="A1203" s="45">
        <v>41277</v>
      </c>
      <c r="B1203" s="45">
        <v>41277</v>
      </c>
      <c r="C1203" s="46">
        <v>2013</v>
      </c>
      <c r="D1203">
        <v>2013</v>
      </c>
      <c r="E1203" s="47">
        <v>3.6799999999999999E-2</v>
      </c>
      <c r="F1203" s="47" t="e">
        <v>#N/A</v>
      </c>
      <c r="G1203" s="49" t="e">
        <f t="shared" si="18"/>
        <v>#N/A</v>
      </c>
    </row>
    <row r="1204" spans="1:7">
      <c r="A1204" s="45">
        <v>41284</v>
      </c>
      <c r="B1204" s="45">
        <v>41284</v>
      </c>
      <c r="C1204" s="46">
        <v>2013</v>
      </c>
      <c r="D1204">
        <v>2013</v>
      </c>
      <c r="E1204" s="47">
        <v>3.6000000000000004E-2</v>
      </c>
      <c r="F1204" s="47" t="e">
        <v>#N/A</v>
      </c>
      <c r="G1204" s="49" t="e">
        <f t="shared" si="18"/>
        <v>#N/A</v>
      </c>
    </row>
    <row r="1205" spans="1:7">
      <c r="A1205" s="45">
        <v>41291</v>
      </c>
      <c r="B1205" s="45">
        <v>41291</v>
      </c>
      <c r="C1205" s="46">
        <v>2013</v>
      </c>
      <c r="D1205">
        <v>2013</v>
      </c>
      <c r="E1205" s="47">
        <v>3.5299999999999998E-2</v>
      </c>
      <c r="F1205" s="47" t="e">
        <v>#N/A</v>
      </c>
      <c r="G1205" s="49" t="e">
        <f t="shared" si="18"/>
        <v>#N/A</v>
      </c>
    </row>
    <row r="1206" spans="1:7">
      <c r="A1206" s="45">
        <v>41298</v>
      </c>
      <c r="B1206" s="45">
        <v>41298</v>
      </c>
      <c r="C1206" s="46">
        <v>2013</v>
      </c>
      <c r="D1206">
        <v>2013</v>
      </c>
      <c r="E1206" s="47">
        <v>3.5400000000000001E-2</v>
      </c>
      <c r="F1206" s="47">
        <v>3.0897281999999998E-2</v>
      </c>
      <c r="G1206" s="49">
        <f t="shared" si="18"/>
        <v>4.5027180000000028E-3</v>
      </c>
    </row>
    <row r="1207" spans="1:7">
      <c r="A1207" s="45">
        <v>41305</v>
      </c>
      <c r="B1207" s="45">
        <v>41305</v>
      </c>
      <c r="C1207" s="46">
        <v>2013</v>
      </c>
      <c r="D1207">
        <v>2013</v>
      </c>
      <c r="E1207" s="47">
        <v>3.6699999999999997E-2</v>
      </c>
      <c r="F1207" s="47" t="e">
        <v>#N/A</v>
      </c>
      <c r="G1207" s="49" t="e">
        <f t="shared" si="18"/>
        <v>#N/A</v>
      </c>
    </row>
    <row r="1208" spans="1:7">
      <c r="A1208" s="45">
        <v>41312</v>
      </c>
      <c r="B1208" s="45">
        <v>41312</v>
      </c>
      <c r="C1208" s="46">
        <v>2013</v>
      </c>
      <c r="D1208">
        <v>2013</v>
      </c>
      <c r="E1208" s="47">
        <v>3.6799999999999999E-2</v>
      </c>
      <c r="F1208" s="47" t="e">
        <v>#N/A</v>
      </c>
      <c r="G1208" s="49" t="e">
        <f t="shared" si="18"/>
        <v>#N/A</v>
      </c>
    </row>
    <row r="1209" spans="1:7">
      <c r="A1209" s="45">
        <v>41319</v>
      </c>
      <c r="B1209" s="45">
        <v>41319</v>
      </c>
      <c r="C1209" s="46">
        <v>2013</v>
      </c>
      <c r="D1209">
        <v>2013</v>
      </c>
      <c r="E1209" s="47">
        <v>3.7200000000000004E-2</v>
      </c>
      <c r="F1209" s="47" t="e">
        <v>#N/A</v>
      </c>
      <c r="G1209" s="49" t="e">
        <f t="shared" si="18"/>
        <v>#N/A</v>
      </c>
    </row>
    <row r="1210" spans="1:7">
      <c r="A1210" s="45">
        <v>41326</v>
      </c>
      <c r="B1210" s="45">
        <v>41326</v>
      </c>
      <c r="C1210" s="46">
        <v>2013</v>
      </c>
      <c r="D1210">
        <v>2013</v>
      </c>
      <c r="E1210" s="47">
        <v>3.7400000000000003E-2</v>
      </c>
      <c r="F1210" s="47" t="e">
        <v>#N/A</v>
      </c>
      <c r="G1210" s="49" t="e">
        <f t="shared" si="18"/>
        <v>#N/A</v>
      </c>
    </row>
    <row r="1211" spans="1:7">
      <c r="A1211" s="45">
        <v>41333</v>
      </c>
      <c r="B1211" s="45">
        <v>41333</v>
      </c>
      <c r="C1211" s="46">
        <v>2013</v>
      </c>
      <c r="D1211">
        <v>2013</v>
      </c>
      <c r="E1211" s="47">
        <v>3.7400000000000003E-2</v>
      </c>
      <c r="F1211" s="47" t="e">
        <v>#N/A</v>
      </c>
      <c r="G1211" s="49" t="e">
        <f t="shared" si="18"/>
        <v>#N/A</v>
      </c>
    </row>
    <row r="1212" spans="1:7">
      <c r="A1212" s="45">
        <v>41340</v>
      </c>
      <c r="B1212" s="45">
        <v>41340</v>
      </c>
      <c r="C1212" s="46">
        <v>2013</v>
      </c>
      <c r="D1212">
        <v>2013</v>
      </c>
      <c r="E1212" s="47">
        <v>3.8599999999999995E-2</v>
      </c>
      <c r="F1212" s="47" t="e">
        <v>#N/A</v>
      </c>
      <c r="G1212" s="49" t="e">
        <f t="shared" si="18"/>
        <v>#N/A</v>
      </c>
    </row>
    <row r="1213" spans="1:7">
      <c r="A1213" s="45">
        <v>41347</v>
      </c>
      <c r="B1213" s="45">
        <v>41347</v>
      </c>
      <c r="C1213" s="46">
        <v>2013</v>
      </c>
      <c r="D1213">
        <v>2013</v>
      </c>
      <c r="E1213" s="47">
        <v>0.04</v>
      </c>
      <c r="F1213" s="47" t="e">
        <v>#N/A</v>
      </c>
      <c r="G1213" s="49" t="e">
        <f t="shared" si="18"/>
        <v>#N/A</v>
      </c>
    </row>
    <row r="1214" spans="1:7">
      <c r="A1214" s="45">
        <v>41354</v>
      </c>
      <c r="B1214" s="45">
        <v>41354</v>
      </c>
      <c r="C1214" s="46">
        <v>2013</v>
      </c>
      <c r="D1214">
        <v>2013</v>
      </c>
      <c r="E1214" s="47">
        <v>3.9900000000000005E-2</v>
      </c>
      <c r="F1214" s="47" t="e">
        <v>#N/A</v>
      </c>
      <c r="G1214" s="49" t="e">
        <f t="shared" si="18"/>
        <v>#N/A</v>
      </c>
    </row>
    <row r="1215" spans="1:7">
      <c r="A1215" s="45">
        <v>41361</v>
      </c>
      <c r="B1215" s="45">
        <v>41361</v>
      </c>
      <c r="C1215" s="46">
        <v>2013</v>
      </c>
      <c r="D1215">
        <v>2013</v>
      </c>
      <c r="E1215" s="47">
        <v>3.9900000000000005E-2</v>
      </c>
      <c r="F1215" s="47" t="e">
        <v>#N/A</v>
      </c>
      <c r="G1215" s="49" t="e">
        <f t="shared" si="18"/>
        <v>#N/A</v>
      </c>
    </row>
    <row r="1216" spans="1:7">
      <c r="A1216" s="45">
        <v>41368</v>
      </c>
      <c r="B1216" s="45">
        <v>41368</v>
      </c>
      <c r="C1216" s="46">
        <v>2013</v>
      </c>
      <c r="D1216">
        <v>2013</v>
      </c>
      <c r="E1216" s="47">
        <v>3.9599999999999996E-2</v>
      </c>
      <c r="F1216" s="47" t="e">
        <v>#N/A</v>
      </c>
      <c r="G1216" s="49" t="e">
        <f t="shared" si="18"/>
        <v>#N/A</v>
      </c>
    </row>
    <row r="1217" spans="1:7">
      <c r="A1217" s="45">
        <v>41375</v>
      </c>
      <c r="B1217" s="45">
        <v>41375</v>
      </c>
      <c r="C1217" s="46">
        <v>2013</v>
      </c>
      <c r="D1217">
        <v>2013</v>
      </c>
      <c r="E1217" s="47">
        <v>3.9300000000000002E-2</v>
      </c>
      <c r="F1217" s="47" t="e">
        <v>#N/A</v>
      </c>
      <c r="G1217" s="49" t="e">
        <f t="shared" si="18"/>
        <v>#N/A</v>
      </c>
    </row>
    <row r="1218" spans="1:7">
      <c r="A1218" s="45">
        <v>41382</v>
      </c>
      <c r="B1218" s="45">
        <v>41382</v>
      </c>
      <c r="C1218" s="46">
        <v>2013</v>
      </c>
      <c r="D1218">
        <v>2013</v>
      </c>
      <c r="E1218" s="47">
        <v>3.8900000000000004E-2</v>
      </c>
      <c r="F1218" s="47" t="e">
        <v>#N/A</v>
      </c>
      <c r="G1218" s="49" t="e">
        <f t="shared" si="18"/>
        <v>#N/A</v>
      </c>
    </row>
    <row r="1219" spans="1:7">
      <c r="A1219" s="45">
        <v>41389</v>
      </c>
      <c r="B1219" s="45">
        <v>41389</v>
      </c>
      <c r="C1219" s="46">
        <v>2013</v>
      </c>
      <c r="D1219">
        <v>2013</v>
      </c>
      <c r="E1219" s="47">
        <v>3.9E-2</v>
      </c>
      <c r="F1219" s="47" t="e">
        <v>#N/A</v>
      </c>
      <c r="G1219" s="49" t="e">
        <f t="shared" si="18"/>
        <v>#N/A</v>
      </c>
    </row>
    <row r="1220" spans="1:7">
      <c r="A1220" s="45">
        <v>41396</v>
      </c>
      <c r="B1220" s="45">
        <v>41396</v>
      </c>
      <c r="C1220" s="46">
        <v>2013</v>
      </c>
      <c r="D1220">
        <v>2013</v>
      </c>
      <c r="E1220" s="47">
        <v>3.7699999999999997E-2</v>
      </c>
      <c r="F1220" s="47" t="e">
        <v>#N/A</v>
      </c>
      <c r="G1220" s="49" t="e">
        <f t="shared" si="18"/>
        <v>#N/A</v>
      </c>
    </row>
    <row r="1221" spans="1:7">
      <c r="A1221" s="45">
        <v>41403</v>
      </c>
      <c r="B1221" s="45">
        <v>41403</v>
      </c>
      <c r="C1221" s="46">
        <v>2013</v>
      </c>
      <c r="D1221">
        <v>2013</v>
      </c>
      <c r="E1221" s="47">
        <v>3.6699999999999997E-2</v>
      </c>
      <c r="F1221" s="47" t="e">
        <v>#N/A</v>
      </c>
      <c r="G1221" s="49" t="e">
        <f t="shared" ref="G1221:G1284" si="19">E1221-F1221</f>
        <v>#N/A</v>
      </c>
    </row>
    <row r="1222" spans="1:7">
      <c r="A1222" s="45">
        <v>41410</v>
      </c>
      <c r="B1222" s="45">
        <v>41410</v>
      </c>
      <c r="C1222" s="46">
        <v>2013</v>
      </c>
      <c r="D1222">
        <v>2013</v>
      </c>
      <c r="E1222" s="47">
        <v>3.61E-2</v>
      </c>
      <c r="F1222" s="47" t="e">
        <v>#N/A</v>
      </c>
      <c r="G1222" s="49" t="e">
        <f t="shared" si="19"/>
        <v>#N/A</v>
      </c>
    </row>
    <row r="1223" spans="1:7">
      <c r="A1223" s="45">
        <v>41417</v>
      </c>
      <c r="B1223" s="45">
        <v>41417</v>
      </c>
      <c r="C1223" s="46">
        <v>2013</v>
      </c>
      <c r="D1223">
        <v>2013</v>
      </c>
      <c r="E1223" s="47">
        <v>3.7000000000000005E-2</v>
      </c>
      <c r="F1223" s="47" t="e">
        <v>#N/A</v>
      </c>
      <c r="G1223" s="49" t="e">
        <f t="shared" si="19"/>
        <v>#N/A</v>
      </c>
    </row>
    <row r="1224" spans="1:7">
      <c r="A1224" s="45">
        <v>41424</v>
      </c>
      <c r="B1224" s="45">
        <v>41424</v>
      </c>
      <c r="C1224" s="46">
        <v>2013</v>
      </c>
      <c r="D1224">
        <v>2013</v>
      </c>
      <c r="E1224" s="47">
        <v>3.8399999999999997E-2</v>
      </c>
      <c r="F1224" s="47" t="e">
        <v>#N/A</v>
      </c>
      <c r="G1224" s="49" t="e">
        <f t="shared" si="19"/>
        <v>#N/A</v>
      </c>
    </row>
    <row r="1225" spans="1:7">
      <c r="A1225" s="45">
        <v>41431</v>
      </c>
      <c r="B1225" s="45">
        <v>41431</v>
      </c>
      <c r="C1225" s="46">
        <v>2013</v>
      </c>
      <c r="D1225">
        <v>2013</v>
      </c>
      <c r="E1225" s="47">
        <v>3.9300000000000002E-2</v>
      </c>
      <c r="F1225" s="47" t="e">
        <v>#N/A</v>
      </c>
      <c r="G1225" s="49" t="e">
        <f t="shared" si="19"/>
        <v>#N/A</v>
      </c>
    </row>
    <row r="1226" spans="1:7">
      <c r="A1226" s="45">
        <v>41438</v>
      </c>
      <c r="B1226" s="45">
        <v>41438</v>
      </c>
      <c r="C1226" s="46">
        <v>2013</v>
      </c>
      <c r="D1226">
        <v>2013</v>
      </c>
      <c r="E1226" s="47">
        <v>4.1599999999999998E-2</v>
      </c>
      <c r="F1226" s="47" t="e">
        <v>#N/A</v>
      </c>
      <c r="G1226" s="49" t="e">
        <f t="shared" si="19"/>
        <v>#N/A</v>
      </c>
    </row>
    <row r="1227" spans="1:7">
      <c r="A1227" s="45">
        <v>41445</v>
      </c>
      <c r="B1227" s="45">
        <v>41445</v>
      </c>
      <c r="C1227" s="46">
        <v>2013</v>
      </c>
      <c r="D1227">
        <v>2013</v>
      </c>
      <c r="E1227" s="47">
        <v>4.3700000000000003E-2</v>
      </c>
      <c r="F1227" s="47" t="e">
        <v>#N/A</v>
      </c>
      <c r="G1227" s="49" t="e">
        <f t="shared" si="19"/>
        <v>#N/A</v>
      </c>
    </row>
    <row r="1228" spans="1:7">
      <c r="A1228" s="45">
        <v>41452</v>
      </c>
      <c r="B1228" s="45">
        <v>41452</v>
      </c>
      <c r="C1228" s="46">
        <v>2013</v>
      </c>
      <c r="D1228">
        <v>2013</v>
      </c>
      <c r="E1228" s="47">
        <v>4.6300000000000001E-2</v>
      </c>
      <c r="F1228" s="47" t="e">
        <v>#N/A</v>
      </c>
      <c r="G1228" s="49" t="e">
        <f t="shared" si="19"/>
        <v>#N/A</v>
      </c>
    </row>
    <row r="1229" spans="1:7">
      <c r="A1229" s="45">
        <v>41459</v>
      </c>
      <c r="B1229" s="45">
        <v>41459</v>
      </c>
      <c r="C1229" s="46">
        <v>2013</v>
      </c>
      <c r="D1229">
        <v>2014</v>
      </c>
      <c r="E1229" s="47">
        <v>4.3899999999999995E-2</v>
      </c>
      <c r="F1229" s="47" t="e">
        <v>#N/A</v>
      </c>
      <c r="G1229" s="49" t="e">
        <f t="shared" si="19"/>
        <v>#N/A</v>
      </c>
    </row>
    <row r="1230" spans="1:7">
      <c r="A1230" s="45">
        <v>41466</v>
      </c>
      <c r="B1230" s="45">
        <v>41466</v>
      </c>
      <c r="C1230" s="46">
        <v>2013</v>
      </c>
      <c r="D1230">
        <v>2014</v>
      </c>
      <c r="E1230" s="47">
        <v>4.5499999999999999E-2</v>
      </c>
      <c r="F1230" s="47" t="e">
        <v>#N/A</v>
      </c>
      <c r="G1230" s="49" t="e">
        <f t="shared" si="19"/>
        <v>#N/A</v>
      </c>
    </row>
    <row r="1231" spans="1:7">
      <c r="A1231" s="45">
        <v>41473</v>
      </c>
      <c r="B1231" s="45">
        <v>41473</v>
      </c>
      <c r="C1231" s="46">
        <v>2013</v>
      </c>
      <c r="D1231">
        <v>2014</v>
      </c>
      <c r="E1231" s="47">
        <v>4.5199999999999997E-2</v>
      </c>
      <c r="F1231" s="47" t="e">
        <v>#N/A</v>
      </c>
      <c r="G1231" s="49" t="e">
        <f t="shared" si="19"/>
        <v>#N/A</v>
      </c>
    </row>
    <row r="1232" spans="1:7">
      <c r="A1232" s="45">
        <v>41480</v>
      </c>
      <c r="B1232" s="45">
        <v>41480</v>
      </c>
      <c r="C1232" s="46">
        <v>2013</v>
      </c>
      <c r="D1232">
        <v>2014</v>
      </c>
      <c r="E1232" s="47">
        <v>4.7699999999999992E-2</v>
      </c>
      <c r="F1232" s="47" t="e">
        <v>#N/A</v>
      </c>
      <c r="G1232" s="49" t="e">
        <f t="shared" si="19"/>
        <v>#N/A</v>
      </c>
    </row>
    <row r="1233" spans="1:7">
      <c r="A1233" s="45">
        <v>41487</v>
      </c>
      <c r="B1233" s="45">
        <v>41487</v>
      </c>
      <c r="C1233" s="46">
        <v>2013</v>
      </c>
      <c r="D1233">
        <v>2014</v>
      </c>
      <c r="E1233" s="47">
        <v>4.7E-2</v>
      </c>
      <c r="F1233" s="47" t="e">
        <v>#N/A</v>
      </c>
      <c r="G1233" s="49" t="e">
        <f t="shared" si="19"/>
        <v>#N/A</v>
      </c>
    </row>
    <row r="1234" spans="1:7">
      <c r="A1234" s="45">
        <v>41494</v>
      </c>
      <c r="B1234" s="45">
        <v>41494</v>
      </c>
      <c r="C1234" s="46">
        <v>2013</v>
      </c>
      <c r="D1234">
        <v>2014</v>
      </c>
      <c r="E1234" s="47">
        <v>4.7300000000000002E-2</v>
      </c>
      <c r="F1234" s="47">
        <v>4.195024E-2</v>
      </c>
      <c r="G1234" s="49">
        <f t="shared" si="19"/>
        <v>5.349760000000002E-3</v>
      </c>
    </row>
    <row r="1235" spans="1:7">
      <c r="A1235" s="45">
        <v>41501</v>
      </c>
      <c r="B1235" s="45">
        <v>41501</v>
      </c>
      <c r="C1235" s="46">
        <v>2013</v>
      </c>
      <c r="D1235">
        <v>2014</v>
      </c>
      <c r="E1235" s="47">
        <v>4.8000000000000001E-2</v>
      </c>
      <c r="F1235" s="47" t="e">
        <v>#N/A</v>
      </c>
      <c r="G1235" s="49" t="e">
        <f t="shared" si="19"/>
        <v>#N/A</v>
      </c>
    </row>
    <row r="1236" spans="1:7">
      <c r="A1236" s="45">
        <v>41508</v>
      </c>
      <c r="B1236" s="45">
        <v>41508</v>
      </c>
      <c r="C1236" s="46">
        <v>2013</v>
      </c>
      <c r="D1236">
        <v>2014</v>
      </c>
      <c r="E1236" s="47">
        <v>4.9100000000000005E-2</v>
      </c>
      <c r="F1236" s="47" t="e">
        <v>#N/A</v>
      </c>
      <c r="G1236" s="49" t="e">
        <f t="shared" si="19"/>
        <v>#N/A</v>
      </c>
    </row>
    <row r="1237" spans="1:7">
      <c r="A1237" s="45">
        <v>41515</v>
      </c>
      <c r="B1237" s="45">
        <v>41515</v>
      </c>
      <c r="C1237" s="46">
        <v>2013</v>
      </c>
      <c r="D1237">
        <v>2014</v>
      </c>
      <c r="E1237" s="47">
        <v>4.9599999999999998E-2</v>
      </c>
      <c r="F1237" s="47" t="e">
        <v>#N/A</v>
      </c>
      <c r="G1237" s="49" t="e">
        <f t="shared" si="19"/>
        <v>#N/A</v>
      </c>
    </row>
    <row r="1238" spans="1:7">
      <c r="A1238" s="45">
        <v>41522</v>
      </c>
      <c r="B1238" s="45">
        <v>41522</v>
      </c>
      <c r="C1238" s="46">
        <v>2013</v>
      </c>
      <c r="D1238">
        <v>2014</v>
      </c>
      <c r="E1238" s="47">
        <v>5.0300000000000004E-2</v>
      </c>
      <c r="F1238" s="47" t="e">
        <v>#N/A</v>
      </c>
      <c r="G1238" s="49" t="e">
        <f t="shared" si="19"/>
        <v>#N/A</v>
      </c>
    </row>
    <row r="1239" spans="1:7">
      <c r="A1239" s="45">
        <v>41529</v>
      </c>
      <c r="B1239" s="45">
        <v>41529</v>
      </c>
      <c r="C1239" s="46">
        <v>2013</v>
      </c>
      <c r="D1239">
        <v>2014</v>
      </c>
      <c r="E1239" s="47">
        <v>4.9299999999999997E-2</v>
      </c>
      <c r="F1239" s="47" t="e">
        <v>#N/A</v>
      </c>
      <c r="G1239" s="49" t="e">
        <f t="shared" si="19"/>
        <v>#N/A</v>
      </c>
    </row>
    <row r="1240" spans="1:7">
      <c r="A1240" s="45">
        <v>41536</v>
      </c>
      <c r="B1240" s="45">
        <v>41536</v>
      </c>
      <c r="C1240" s="46">
        <v>2013</v>
      </c>
      <c r="D1240">
        <v>2014</v>
      </c>
      <c r="E1240" s="47">
        <v>4.6600000000000003E-2</v>
      </c>
      <c r="F1240" s="47" t="e">
        <v>#N/A</v>
      </c>
      <c r="G1240" s="49" t="e">
        <f t="shared" si="19"/>
        <v>#N/A</v>
      </c>
    </row>
    <row r="1241" spans="1:7">
      <c r="A1241" s="45">
        <v>41543</v>
      </c>
      <c r="B1241" s="45">
        <v>41543</v>
      </c>
      <c r="C1241" s="46">
        <v>2013</v>
      </c>
      <c r="D1241">
        <v>2014</v>
      </c>
      <c r="E1241" s="47">
        <v>4.53E-2</v>
      </c>
      <c r="F1241" s="47" t="e">
        <v>#N/A</v>
      </c>
      <c r="G1241" s="49" t="e">
        <f t="shared" si="19"/>
        <v>#N/A</v>
      </c>
    </row>
    <row r="1242" spans="1:7">
      <c r="A1242" s="45">
        <v>41550</v>
      </c>
      <c r="B1242" s="45">
        <v>41550</v>
      </c>
      <c r="C1242" s="46">
        <v>2013</v>
      </c>
      <c r="D1242">
        <v>2014</v>
      </c>
      <c r="E1242" s="47">
        <v>4.53E-2</v>
      </c>
      <c r="F1242" s="47" t="e">
        <v>#N/A</v>
      </c>
      <c r="G1242" s="49" t="e">
        <f t="shared" si="19"/>
        <v>#N/A</v>
      </c>
    </row>
    <row r="1243" spans="1:7">
      <c r="A1243" s="45">
        <v>41557</v>
      </c>
      <c r="B1243" s="45">
        <v>41557</v>
      </c>
      <c r="C1243" s="46">
        <v>2013</v>
      </c>
      <c r="D1243">
        <v>2014</v>
      </c>
      <c r="E1243" s="47">
        <v>4.5700000000000005E-2</v>
      </c>
      <c r="F1243" s="47" t="e">
        <v>#N/A</v>
      </c>
      <c r="G1243" s="49" t="e">
        <f t="shared" si="19"/>
        <v>#N/A</v>
      </c>
    </row>
    <row r="1244" spans="1:7">
      <c r="A1244" s="45">
        <v>41564</v>
      </c>
      <c r="B1244" s="45">
        <v>41564</v>
      </c>
      <c r="C1244" s="46">
        <v>2013</v>
      </c>
      <c r="D1244">
        <v>2014</v>
      </c>
      <c r="E1244" s="47">
        <v>4.6799999999999994E-2</v>
      </c>
      <c r="F1244" s="47" t="e">
        <v>#N/A</v>
      </c>
      <c r="G1244" s="49" t="e">
        <f t="shared" si="19"/>
        <v>#N/A</v>
      </c>
    </row>
    <row r="1245" spans="1:7">
      <c r="A1245" s="45">
        <v>41571</v>
      </c>
      <c r="B1245" s="45">
        <v>41571</v>
      </c>
      <c r="C1245" s="46">
        <v>2013</v>
      </c>
      <c r="D1245">
        <v>2014</v>
      </c>
      <c r="E1245" s="47">
        <v>4.5599999999999995E-2</v>
      </c>
      <c r="F1245" s="47" t="e">
        <v>#N/A</v>
      </c>
      <c r="G1245" s="49" t="e">
        <f t="shared" si="19"/>
        <v>#N/A</v>
      </c>
    </row>
    <row r="1246" spans="1:7">
      <c r="A1246" s="45">
        <v>41578</v>
      </c>
      <c r="B1246" s="45">
        <v>41578</v>
      </c>
      <c r="C1246" s="46">
        <v>2013</v>
      </c>
      <c r="D1246">
        <v>2014</v>
      </c>
      <c r="E1246" s="47">
        <v>4.4800000000000006E-2</v>
      </c>
      <c r="F1246" s="47" t="e">
        <v>#N/A</v>
      </c>
      <c r="G1246" s="49" t="e">
        <f t="shared" si="19"/>
        <v>#N/A</v>
      </c>
    </row>
    <row r="1247" spans="1:7">
      <c r="A1247" s="45">
        <v>41585</v>
      </c>
      <c r="B1247" s="45">
        <v>41585</v>
      </c>
      <c r="C1247" s="46">
        <v>2013</v>
      </c>
      <c r="D1247">
        <v>2014</v>
      </c>
      <c r="E1247" s="47">
        <v>4.5599999999999995E-2</v>
      </c>
      <c r="F1247" s="47" t="e">
        <v>#N/A</v>
      </c>
      <c r="G1247" s="49" t="e">
        <f t="shared" si="19"/>
        <v>#N/A</v>
      </c>
    </row>
    <row r="1248" spans="1:7">
      <c r="A1248" s="45">
        <v>41592</v>
      </c>
      <c r="B1248" s="45">
        <v>41592</v>
      </c>
      <c r="C1248" s="46">
        <v>2013</v>
      </c>
      <c r="D1248">
        <v>2014</v>
      </c>
      <c r="E1248" s="47">
        <v>4.6399999999999997E-2</v>
      </c>
      <c r="F1248" s="47" t="e">
        <v>#N/A</v>
      </c>
      <c r="G1248" s="49" t="e">
        <f t="shared" si="19"/>
        <v>#N/A</v>
      </c>
    </row>
    <row r="1249" spans="1:7">
      <c r="A1249" s="45">
        <v>41599</v>
      </c>
      <c r="B1249" s="45">
        <v>41599</v>
      </c>
      <c r="C1249" s="46">
        <v>2013</v>
      </c>
      <c r="D1249">
        <v>2014</v>
      </c>
      <c r="E1249" s="47">
        <v>4.5999999999999999E-2</v>
      </c>
      <c r="F1249" s="47" t="e">
        <v>#N/A</v>
      </c>
      <c r="G1249" s="49" t="e">
        <f t="shared" si="19"/>
        <v>#N/A</v>
      </c>
    </row>
    <row r="1250" spans="1:7">
      <c r="A1250" s="45">
        <v>41606</v>
      </c>
      <c r="B1250" s="45">
        <v>41606</v>
      </c>
      <c r="C1250" s="46">
        <v>2013</v>
      </c>
      <c r="D1250">
        <v>2014</v>
      </c>
      <c r="E1250" s="47">
        <v>4.6100000000000002E-2</v>
      </c>
      <c r="F1250" s="47" t="e">
        <v>#N/A</v>
      </c>
      <c r="G1250" s="49" t="e">
        <f t="shared" si="19"/>
        <v>#N/A</v>
      </c>
    </row>
    <row r="1251" spans="1:7">
      <c r="A1251" s="45">
        <v>41613</v>
      </c>
      <c r="B1251" s="45">
        <v>41613</v>
      </c>
      <c r="C1251" s="46">
        <v>2013</v>
      </c>
      <c r="D1251">
        <v>2014</v>
      </c>
      <c r="E1251" s="47">
        <v>4.7E-2</v>
      </c>
      <c r="F1251" s="47" t="e">
        <v>#N/A</v>
      </c>
      <c r="G1251" s="49" t="e">
        <f t="shared" si="19"/>
        <v>#N/A</v>
      </c>
    </row>
    <row r="1252" spans="1:7">
      <c r="A1252" s="45">
        <v>41620</v>
      </c>
      <c r="B1252" s="45">
        <v>41620</v>
      </c>
      <c r="C1252" s="46">
        <v>2013</v>
      </c>
      <c r="D1252">
        <v>2014</v>
      </c>
      <c r="E1252" s="47">
        <v>4.7400000000000005E-2</v>
      </c>
      <c r="F1252" s="47" t="e">
        <v>#N/A</v>
      </c>
      <c r="G1252" s="49" t="e">
        <f t="shared" si="19"/>
        <v>#N/A</v>
      </c>
    </row>
    <row r="1253" spans="1:7">
      <c r="A1253" s="45">
        <v>41627</v>
      </c>
      <c r="B1253" s="45">
        <v>41627</v>
      </c>
      <c r="C1253" s="46">
        <v>2013</v>
      </c>
      <c r="D1253">
        <v>2014</v>
      </c>
      <c r="E1253" s="47">
        <v>4.7300000000000002E-2</v>
      </c>
      <c r="F1253" s="47" t="e">
        <v>#N/A</v>
      </c>
      <c r="G1253" s="49" t="e">
        <f t="shared" si="19"/>
        <v>#N/A</v>
      </c>
    </row>
    <row r="1254" spans="1:7">
      <c r="A1254" s="45">
        <v>41634</v>
      </c>
      <c r="B1254" s="45">
        <v>41634</v>
      </c>
      <c r="C1254" s="46">
        <v>2013</v>
      </c>
      <c r="D1254">
        <v>2014</v>
      </c>
      <c r="E1254" s="47">
        <v>4.7300000000000002E-2</v>
      </c>
      <c r="F1254" s="47" t="e">
        <v>#N/A</v>
      </c>
      <c r="G1254" s="49" t="e">
        <f t="shared" si="19"/>
        <v>#N/A</v>
      </c>
    </row>
    <row r="1255" spans="1:7">
      <c r="A1255" s="45">
        <v>41641</v>
      </c>
      <c r="B1255" s="45">
        <v>41641</v>
      </c>
      <c r="C1255" s="46">
        <v>2014</v>
      </c>
      <c r="D1255">
        <v>2014</v>
      </c>
      <c r="E1255" s="47">
        <v>4.7500000000000001E-2</v>
      </c>
      <c r="F1255" s="47" t="e">
        <v>#N/A</v>
      </c>
      <c r="G1255" s="49" t="e">
        <f t="shared" si="19"/>
        <v>#N/A</v>
      </c>
    </row>
    <row r="1256" spans="1:7">
      <c r="A1256" s="45">
        <v>41648</v>
      </c>
      <c r="B1256" s="45">
        <v>41648</v>
      </c>
      <c r="C1256" s="46">
        <v>2014</v>
      </c>
      <c r="D1256">
        <v>2014</v>
      </c>
      <c r="E1256" s="47">
        <v>4.6799999999999994E-2</v>
      </c>
      <c r="F1256" s="47" t="e">
        <v>#N/A</v>
      </c>
      <c r="G1256" s="49" t="e">
        <f t="shared" si="19"/>
        <v>#N/A</v>
      </c>
    </row>
    <row r="1257" spans="1:7">
      <c r="A1257" s="45">
        <v>41655</v>
      </c>
      <c r="B1257" s="45">
        <v>41655</v>
      </c>
      <c r="C1257" s="46">
        <v>2014</v>
      </c>
      <c r="D1257">
        <v>2014</v>
      </c>
      <c r="E1257" s="47">
        <v>4.5499999999999999E-2</v>
      </c>
      <c r="F1257" s="47" t="e">
        <v>#N/A</v>
      </c>
      <c r="G1257" s="49" t="e">
        <f t="shared" si="19"/>
        <v>#N/A</v>
      </c>
    </row>
    <row r="1258" spans="1:7">
      <c r="A1258" s="45">
        <v>41662</v>
      </c>
      <c r="B1258" s="45">
        <v>41662</v>
      </c>
      <c r="C1258" s="46">
        <v>2014</v>
      </c>
      <c r="D1258">
        <v>2014</v>
      </c>
      <c r="E1258" s="47">
        <v>4.4999999999999998E-2</v>
      </c>
      <c r="F1258" s="47">
        <v>3.8498612000000001E-2</v>
      </c>
      <c r="G1258" s="49">
        <f t="shared" si="19"/>
        <v>6.5013879999999968E-3</v>
      </c>
    </row>
    <row r="1259" spans="1:7">
      <c r="A1259" s="45">
        <v>41669</v>
      </c>
      <c r="B1259" s="45">
        <v>41669</v>
      </c>
      <c r="C1259" s="46">
        <v>2014</v>
      </c>
      <c r="D1259">
        <v>2014</v>
      </c>
      <c r="E1259" s="47">
        <v>4.4800000000000006E-2</v>
      </c>
      <c r="F1259" s="47" t="e">
        <v>#N/A</v>
      </c>
      <c r="G1259" s="49" t="e">
        <f t="shared" si="19"/>
        <v>#N/A</v>
      </c>
    </row>
    <row r="1260" spans="1:7">
      <c r="A1260" s="45">
        <v>41676</v>
      </c>
      <c r="B1260" s="45">
        <v>41676</v>
      </c>
      <c r="C1260" s="46">
        <v>2014</v>
      </c>
      <c r="D1260">
        <v>2014</v>
      </c>
      <c r="E1260" s="47">
        <v>4.4600000000000001E-2</v>
      </c>
      <c r="F1260" s="47" t="e">
        <v>#N/A</v>
      </c>
      <c r="G1260" s="49" t="e">
        <f t="shared" si="19"/>
        <v>#N/A</v>
      </c>
    </row>
    <row r="1261" spans="1:7">
      <c r="A1261" s="45">
        <v>41683</v>
      </c>
      <c r="B1261" s="45">
        <v>41683</v>
      </c>
      <c r="C1261" s="46">
        <v>2014</v>
      </c>
      <c r="D1261">
        <v>2014</v>
      </c>
      <c r="E1261" s="47">
        <v>4.4600000000000001E-2</v>
      </c>
      <c r="F1261" s="47" t="e">
        <v>#N/A</v>
      </c>
      <c r="G1261" s="49" t="e">
        <f t="shared" si="19"/>
        <v>#N/A</v>
      </c>
    </row>
    <row r="1262" spans="1:7">
      <c r="A1262" s="45">
        <v>41690</v>
      </c>
      <c r="B1262" s="45">
        <v>41690</v>
      </c>
      <c r="C1262" s="46">
        <v>2014</v>
      </c>
      <c r="D1262">
        <v>2014</v>
      </c>
      <c r="E1262" s="47">
        <v>4.4400000000000002E-2</v>
      </c>
      <c r="F1262" s="47" t="e">
        <v>#N/A</v>
      </c>
      <c r="G1262" s="49" t="e">
        <f t="shared" si="19"/>
        <v>#N/A</v>
      </c>
    </row>
    <row r="1263" spans="1:7">
      <c r="A1263" s="45">
        <v>41697</v>
      </c>
      <c r="B1263" s="45">
        <v>41697</v>
      </c>
      <c r="C1263" s="46">
        <v>2014</v>
      </c>
      <c r="D1263">
        <v>2014</v>
      </c>
      <c r="E1263" s="47">
        <v>4.3799999999999999E-2</v>
      </c>
      <c r="F1263" s="47" t="e">
        <v>#N/A</v>
      </c>
      <c r="G1263" s="49" t="e">
        <f t="shared" si="19"/>
        <v>#N/A</v>
      </c>
    </row>
    <row r="1264" spans="1:7">
      <c r="A1264" s="45">
        <v>41704</v>
      </c>
      <c r="B1264" s="45">
        <v>41704</v>
      </c>
      <c r="C1264" s="46">
        <v>2014</v>
      </c>
      <c r="D1264">
        <v>2014</v>
      </c>
      <c r="E1264" s="47">
        <v>4.41E-2</v>
      </c>
      <c r="F1264" s="47" t="e">
        <v>#N/A</v>
      </c>
      <c r="G1264" s="49" t="e">
        <f t="shared" si="19"/>
        <v>#N/A</v>
      </c>
    </row>
    <row r="1265" spans="1:7">
      <c r="A1265" s="45">
        <v>41711</v>
      </c>
      <c r="B1265" s="45">
        <v>41711</v>
      </c>
      <c r="C1265" s="46">
        <v>2014</v>
      </c>
      <c r="D1265">
        <v>2014</v>
      </c>
      <c r="E1265" s="47">
        <v>4.4699999999999997E-2</v>
      </c>
      <c r="F1265" s="47" t="e">
        <v>#N/A</v>
      </c>
      <c r="G1265" s="49" t="e">
        <f t="shared" si="19"/>
        <v>#N/A</v>
      </c>
    </row>
    <row r="1266" spans="1:7">
      <c r="A1266" s="45">
        <v>41718</v>
      </c>
      <c r="B1266" s="45">
        <v>41718</v>
      </c>
      <c r="C1266" s="46">
        <v>2014</v>
      </c>
      <c r="D1266">
        <v>2014</v>
      </c>
      <c r="E1266" s="47">
        <v>4.5100000000000001E-2</v>
      </c>
      <c r="F1266" s="47" t="e">
        <v>#N/A</v>
      </c>
      <c r="G1266" s="49" t="e">
        <f t="shared" si="19"/>
        <v>#N/A</v>
      </c>
    </row>
    <row r="1267" spans="1:7">
      <c r="A1267" s="45">
        <v>41725</v>
      </c>
      <c r="B1267" s="45">
        <v>41725</v>
      </c>
      <c r="C1267" s="46">
        <v>2014</v>
      </c>
      <c r="D1267">
        <v>2014</v>
      </c>
      <c r="E1267" s="47">
        <v>4.4299999999999999E-2</v>
      </c>
      <c r="F1267" s="47" t="e">
        <v>#N/A</v>
      </c>
      <c r="G1267" s="49" t="e">
        <f t="shared" si="19"/>
        <v>#N/A</v>
      </c>
    </row>
    <row r="1268" spans="1:7">
      <c r="A1268" s="45">
        <v>41732</v>
      </c>
      <c r="B1268" s="45">
        <v>41732</v>
      </c>
      <c r="C1268" s="46">
        <v>2014</v>
      </c>
      <c r="D1268">
        <v>2014</v>
      </c>
      <c r="E1268" s="47">
        <v>4.4400000000000002E-2</v>
      </c>
      <c r="F1268" s="47" t="e">
        <v>#N/A</v>
      </c>
      <c r="G1268" s="49" t="e">
        <f t="shared" si="19"/>
        <v>#N/A</v>
      </c>
    </row>
    <row r="1269" spans="1:7">
      <c r="A1269" s="45">
        <v>41739</v>
      </c>
      <c r="B1269" s="45">
        <v>41739</v>
      </c>
      <c r="C1269" s="46">
        <v>2014</v>
      </c>
      <c r="D1269">
        <v>2014</v>
      </c>
      <c r="E1269" s="47">
        <v>4.3200000000000002E-2</v>
      </c>
      <c r="F1269" s="47" t="e">
        <v>#N/A</v>
      </c>
      <c r="G1269" s="49" t="e">
        <f t="shared" si="19"/>
        <v>#N/A</v>
      </c>
    </row>
    <row r="1270" spans="1:7">
      <c r="A1270" s="45">
        <v>41746</v>
      </c>
      <c r="B1270" s="45">
        <v>41746</v>
      </c>
      <c r="C1270" s="46">
        <v>2014</v>
      </c>
      <c r="D1270">
        <v>2014</v>
      </c>
      <c r="E1270" s="47">
        <v>4.3200000000000002E-2</v>
      </c>
      <c r="F1270" s="47" t="e">
        <v>#N/A</v>
      </c>
      <c r="G1270" s="49" t="e">
        <f t="shared" si="19"/>
        <v>#N/A</v>
      </c>
    </row>
    <row r="1271" spans="1:7">
      <c r="A1271" s="45">
        <v>41753</v>
      </c>
      <c r="B1271" s="45">
        <v>41753</v>
      </c>
      <c r="C1271" s="46">
        <v>2014</v>
      </c>
      <c r="D1271">
        <v>2014</v>
      </c>
      <c r="E1271" s="47">
        <v>4.3299999999999998E-2</v>
      </c>
      <c r="F1271" s="47" t="e">
        <v>#N/A</v>
      </c>
      <c r="G1271" s="49" t="e">
        <f t="shared" si="19"/>
        <v>#N/A</v>
      </c>
    </row>
    <row r="1272" spans="1:7">
      <c r="A1272" s="45">
        <v>41760</v>
      </c>
      <c r="B1272" s="45">
        <v>41760</v>
      </c>
      <c r="C1272" s="46">
        <v>2014</v>
      </c>
      <c r="D1272">
        <v>2014</v>
      </c>
      <c r="E1272" s="47">
        <v>4.3299999999999998E-2</v>
      </c>
      <c r="F1272" s="47" t="e">
        <v>#N/A</v>
      </c>
      <c r="G1272" s="49" t="e">
        <f t="shared" si="19"/>
        <v>#N/A</v>
      </c>
    </row>
    <row r="1273" spans="1:7">
      <c r="A1273" s="45">
        <v>41767</v>
      </c>
      <c r="B1273" s="45">
        <v>41767</v>
      </c>
      <c r="C1273" s="46">
        <v>2014</v>
      </c>
      <c r="D1273">
        <v>2014</v>
      </c>
      <c r="E1273" s="47">
        <v>4.3099999999999999E-2</v>
      </c>
      <c r="F1273" s="47" t="e">
        <v>#N/A</v>
      </c>
      <c r="G1273" s="49" t="e">
        <f t="shared" si="19"/>
        <v>#N/A</v>
      </c>
    </row>
    <row r="1274" spans="1:7">
      <c r="A1274" s="45">
        <v>41774</v>
      </c>
      <c r="B1274" s="45">
        <v>41774</v>
      </c>
      <c r="C1274" s="46">
        <v>2014</v>
      </c>
      <c r="D1274">
        <v>2014</v>
      </c>
      <c r="E1274" s="47">
        <v>4.2599999999999999E-2</v>
      </c>
      <c r="F1274" s="47" t="e">
        <v>#N/A</v>
      </c>
      <c r="G1274" s="49" t="e">
        <f t="shared" si="19"/>
        <v>#N/A</v>
      </c>
    </row>
    <row r="1275" spans="1:7">
      <c r="A1275" s="45">
        <v>41781</v>
      </c>
      <c r="B1275" s="45">
        <v>41781</v>
      </c>
      <c r="C1275" s="46">
        <v>2014</v>
      </c>
      <c r="D1275">
        <v>2014</v>
      </c>
      <c r="E1275" s="47">
        <v>4.2800000000000005E-2</v>
      </c>
      <c r="F1275" s="47" t="e">
        <v>#N/A</v>
      </c>
      <c r="G1275" s="49" t="e">
        <f t="shared" si="19"/>
        <v>#N/A</v>
      </c>
    </row>
    <row r="1276" spans="1:7">
      <c r="A1276" s="45">
        <v>41788</v>
      </c>
      <c r="B1276" s="45">
        <v>41788</v>
      </c>
      <c r="C1276" s="46">
        <v>2014</v>
      </c>
      <c r="D1276">
        <v>2014</v>
      </c>
      <c r="E1276" s="47">
        <v>4.2599999999999999E-2</v>
      </c>
      <c r="F1276" s="47" t="e">
        <v>#N/A</v>
      </c>
      <c r="G1276" s="49" t="e">
        <f t="shared" si="19"/>
        <v>#N/A</v>
      </c>
    </row>
    <row r="1277" spans="1:7">
      <c r="A1277" s="45">
        <v>41795</v>
      </c>
      <c r="B1277" s="45">
        <v>41795</v>
      </c>
      <c r="C1277" s="46">
        <v>2014</v>
      </c>
      <c r="D1277">
        <v>2014</v>
      </c>
      <c r="E1277" s="47">
        <v>4.3700000000000003E-2</v>
      </c>
      <c r="F1277" s="47" t="e">
        <v>#N/A</v>
      </c>
      <c r="G1277" s="49" t="e">
        <f t="shared" si="19"/>
        <v>#N/A</v>
      </c>
    </row>
    <row r="1278" spans="1:7">
      <c r="A1278" s="45">
        <v>41802</v>
      </c>
      <c r="B1278" s="45">
        <v>41802</v>
      </c>
      <c r="C1278" s="46">
        <v>2014</v>
      </c>
      <c r="D1278">
        <v>2014</v>
      </c>
      <c r="E1278" s="47">
        <v>4.3700000000000003E-2</v>
      </c>
      <c r="F1278" s="47" t="e">
        <v>#N/A</v>
      </c>
      <c r="G1278" s="49" t="e">
        <f t="shared" si="19"/>
        <v>#N/A</v>
      </c>
    </row>
    <row r="1279" spans="1:7">
      <c r="A1279" s="45">
        <v>41809</v>
      </c>
      <c r="B1279" s="45">
        <v>41809</v>
      </c>
      <c r="C1279" s="46">
        <v>2014</v>
      </c>
      <c r="D1279">
        <v>2014</v>
      </c>
      <c r="E1279" s="47">
        <v>4.36E-2</v>
      </c>
      <c r="F1279" s="47" t="e">
        <v>#N/A</v>
      </c>
      <c r="G1279" s="49" t="e">
        <f t="shared" si="19"/>
        <v>#N/A</v>
      </c>
    </row>
    <row r="1280" spans="1:7">
      <c r="A1280" s="45">
        <v>41816</v>
      </c>
      <c r="B1280" s="45">
        <v>41816</v>
      </c>
      <c r="C1280" s="46">
        <v>2014</v>
      </c>
      <c r="D1280">
        <v>2014</v>
      </c>
      <c r="E1280" s="47">
        <v>4.2900000000000001E-2</v>
      </c>
      <c r="F1280" s="47">
        <v>3.8184501836000001E-2</v>
      </c>
      <c r="G1280" s="49">
        <f t="shared" si="19"/>
        <v>4.7154981639999996E-3</v>
      </c>
    </row>
    <row r="1281" spans="1:7">
      <c r="A1281" s="45">
        <v>41823</v>
      </c>
      <c r="B1281" s="45">
        <v>41823</v>
      </c>
      <c r="C1281" s="46">
        <v>2014</v>
      </c>
      <c r="D1281">
        <v>2015</v>
      </c>
      <c r="E1281" s="47">
        <v>4.3099999999999999E-2</v>
      </c>
      <c r="F1281" s="47" t="e">
        <v>#N/A</v>
      </c>
      <c r="G1281" s="49" t="e">
        <f t="shared" si="19"/>
        <v>#N/A</v>
      </c>
    </row>
    <row r="1282" spans="1:7">
      <c r="A1282" s="45">
        <v>41830</v>
      </c>
      <c r="B1282" s="45">
        <v>41830</v>
      </c>
      <c r="C1282" s="46">
        <v>2014</v>
      </c>
      <c r="D1282">
        <v>2015</v>
      </c>
      <c r="E1282" s="47">
        <v>4.3799999999999999E-2</v>
      </c>
      <c r="F1282" s="47" t="e">
        <v>#N/A</v>
      </c>
      <c r="G1282" s="49" t="e">
        <f t="shared" si="19"/>
        <v>#N/A</v>
      </c>
    </row>
    <row r="1283" spans="1:7">
      <c r="A1283" s="45">
        <v>41837</v>
      </c>
      <c r="B1283" s="45">
        <v>41837</v>
      </c>
      <c r="C1283" s="46">
        <v>2014</v>
      </c>
      <c r="D1283">
        <v>2015</v>
      </c>
      <c r="E1283" s="47">
        <v>4.36E-2</v>
      </c>
      <c r="F1283" s="47" t="e">
        <v>#N/A</v>
      </c>
      <c r="G1283" s="49" t="e">
        <f t="shared" si="19"/>
        <v>#N/A</v>
      </c>
    </row>
    <row r="1284" spans="1:7">
      <c r="A1284" s="45">
        <v>41844</v>
      </c>
      <c r="B1284" s="45">
        <v>41844</v>
      </c>
      <c r="C1284" s="46">
        <v>2014</v>
      </c>
      <c r="D1284">
        <v>2015</v>
      </c>
      <c r="E1284" s="47">
        <v>4.2900000000000001E-2</v>
      </c>
      <c r="F1284" s="47" t="e">
        <v>#N/A</v>
      </c>
      <c r="G1284" s="49" t="e">
        <f t="shared" si="19"/>
        <v>#N/A</v>
      </c>
    </row>
    <row r="1285" spans="1:7">
      <c r="A1285" s="45">
        <v>41851</v>
      </c>
      <c r="B1285" s="45">
        <v>41851</v>
      </c>
      <c r="C1285" s="46">
        <v>2014</v>
      </c>
      <c r="D1285">
        <v>2015</v>
      </c>
      <c r="E1285" s="47">
        <v>4.3299999999999998E-2</v>
      </c>
      <c r="F1285" s="47" t="e">
        <v>#N/A</v>
      </c>
      <c r="G1285" s="49" t="e">
        <f t="shared" ref="G1285:G1348" si="20">E1285-F1285</f>
        <v>#N/A</v>
      </c>
    </row>
    <row r="1286" spans="1:7">
      <c r="A1286" s="45">
        <v>41858</v>
      </c>
      <c r="B1286" s="45">
        <v>41858</v>
      </c>
      <c r="C1286" s="46">
        <v>2014</v>
      </c>
      <c r="D1286">
        <v>2015</v>
      </c>
      <c r="E1286" s="47">
        <v>4.3099999999999999E-2</v>
      </c>
      <c r="F1286" s="47" t="e">
        <v>#N/A</v>
      </c>
      <c r="G1286" s="49" t="e">
        <f t="shared" si="20"/>
        <v>#N/A</v>
      </c>
    </row>
    <row r="1287" spans="1:7">
      <c r="A1287" s="45">
        <v>41865</v>
      </c>
      <c r="B1287" s="45">
        <v>41865</v>
      </c>
      <c r="C1287" s="46">
        <v>2014</v>
      </c>
      <c r="D1287">
        <v>2015</v>
      </c>
      <c r="E1287" s="47">
        <v>4.24E-2</v>
      </c>
      <c r="F1287" s="47" t="e">
        <v>#N/A</v>
      </c>
      <c r="G1287" s="49" t="e">
        <f t="shared" si="20"/>
        <v>#N/A</v>
      </c>
    </row>
    <row r="1288" spans="1:7">
      <c r="A1288" s="45">
        <v>41872</v>
      </c>
      <c r="B1288" s="45">
        <v>41872</v>
      </c>
      <c r="C1288" s="46">
        <v>2014</v>
      </c>
      <c r="D1288">
        <v>2015</v>
      </c>
      <c r="E1288" s="47">
        <v>4.2099999999999999E-2</v>
      </c>
      <c r="F1288" s="47" t="e">
        <v>#N/A</v>
      </c>
      <c r="G1288" s="49" t="e">
        <f t="shared" si="20"/>
        <v>#N/A</v>
      </c>
    </row>
    <row r="1289" spans="1:7">
      <c r="A1289" s="45">
        <v>41879</v>
      </c>
      <c r="B1289" s="45">
        <v>41879</v>
      </c>
      <c r="C1289" s="46">
        <v>2014</v>
      </c>
      <c r="D1289">
        <v>2015</v>
      </c>
      <c r="E1289" s="47">
        <v>4.1700000000000001E-2</v>
      </c>
      <c r="F1289" s="47" t="e">
        <v>#N/A</v>
      </c>
      <c r="G1289" s="49" t="e">
        <f t="shared" si="20"/>
        <v>#N/A</v>
      </c>
    </row>
    <row r="1290" spans="1:7">
      <c r="A1290" s="45">
        <v>41886</v>
      </c>
      <c r="B1290" s="45">
        <v>41886</v>
      </c>
      <c r="C1290" s="46">
        <v>2014</v>
      </c>
      <c r="D1290">
        <v>2015</v>
      </c>
      <c r="E1290" s="47">
        <v>4.0899999999999999E-2</v>
      </c>
      <c r="F1290" s="47" t="e">
        <v>#N/A</v>
      </c>
      <c r="G1290" s="49" t="e">
        <f t="shared" si="20"/>
        <v>#N/A</v>
      </c>
    </row>
    <row r="1291" spans="1:7">
      <c r="A1291" s="45">
        <v>41893</v>
      </c>
      <c r="B1291" s="45">
        <v>41893</v>
      </c>
      <c r="C1291" s="46">
        <v>2014</v>
      </c>
      <c r="D1291">
        <v>2015</v>
      </c>
      <c r="E1291" s="47">
        <v>4.1399999999999999E-2</v>
      </c>
      <c r="F1291" s="47" t="e">
        <v>#N/A</v>
      </c>
      <c r="G1291" s="49" t="e">
        <f t="shared" si="20"/>
        <v>#N/A</v>
      </c>
    </row>
    <row r="1292" spans="1:7">
      <c r="A1292" s="45">
        <v>41900</v>
      </c>
      <c r="B1292" s="45">
        <v>41900</v>
      </c>
      <c r="C1292" s="46">
        <v>2014</v>
      </c>
      <c r="D1292">
        <v>2015</v>
      </c>
      <c r="E1292" s="47">
        <v>4.1700000000000001E-2</v>
      </c>
      <c r="F1292" s="47" t="e">
        <v>#N/A</v>
      </c>
      <c r="G1292" s="49" t="e">
        <f t="shared" si="20"/>
        <v>#N/A</v>
      </c>
    </row>
    <row r="1293" spans="1:7">
      <c r="A1293" s="45">
        <v>41907</v>
      </c>
      <c r="B1293" s="45">
        <v>41907</v>
      </c>
      <c r="C1293" s="46">
        <v>2014</v>
      </c>
      <c r="D1293">
        <v>2015</v>
      </c>
      <c r="E1293" s="47">
        <v>4.1100000000000005E-2</v>
      </c>
      <c r="F1293" s="47" t="e">
        <v>#N/A</v>
      </c>
      <c r="G1293" s="49" t="e">
        <f t="shared" si="20"/>
        <v>#N/A</v>
      </c>
    </row>
    <row r="1294" spans="1:7">
      <c r="A1294" s="45">
        <v>41914</v>
      </c>
      <c r="B1294" s="45">
        <v>41914</v>
      </c>
      <c r="C1294" s="46">
        <v>2014</v>
      </c>
      <c r="D1294">
        <v>2015</v>
      </c>
      <c r="E1294" s="47">
        <v>4.1100000000000005E-2</v>
      </c>
      <c r="F1294" s="47" t="e">
        <v>#N/A</v>
      </c>
      <c r="G1294" s="49" t="e">
        <f t="shared" si="20"/>
        <v>#N/A</v>
      </c>
    </row>
    <row r="1295" spans="1:7">
      <c r="A1295" s="45">
        <v>41921</v>
      </c>
      <c r="B1295" s="45">
        <v>41921</v>
      </c>
      <c r="C1295" s="46">
        <v>2014</v>
      </c>
      <c r="D1295">
        <v>2015</v>
      </c>
      <c r="E1295" s="47">
        <v>4.0099999999999997E-2</v>
      </c>
      <c r="F1295" s="47" t="e">
        <v>#N/A</v>
      </c>
      <c r="G1295" s="49" t="e">
        <f t="shared" si="20"/>
        <v>#N/A</v>
      </c>
    </row>
    <row r="1296" spans="1:7">
      <c r="A1296" s="45">
        <v>41928</v>
      </c>
      <c r="B1296" s="45">
        <v>41928</v>
      </c>
      <c r="C1296" s="46">
        <v>2014</v>
      </c>
      <c r="D1296">
        <v>2015</v>
      </c>
      <c r="E1296" s="47">
        <v>3.8699999999999998E-2</v>
      </c>
      <c r="F1296" s="47" t="e">
        <v>#N/A</v>
      </c>
      <c r="G1296" s="49" t="e">
        <f t="shared" si="20"/>
        <v>#N/A</v>
      </c>
    </row>
    <row r="1297" spans="1:7">
      <c r="A1297" s="45">
        <v>41935</v>
      </c>
      <c r="B1297" s="45">
        <v>41935</v>
      </c>
      <c r="C1297" s="46">
        <v>2014</v>
      </c>
      <c r="D1297">
        <v>2015</v>
      </c>
      <c r="E1297" s="47">
        <v>3.9E-2</v>
      </c>
      <c r="F1297" s="47" t="e">
        <v>#N/A</v>
      </c>
      <c r="G1297" s="49" t="e">
        <f t="shared" si="20"/>
        <v>#N/A</v>
      </c>
    </row>
    <row r="1298" spans="1:7">
      <c r="A1298" s="45">
        <v>41942</v>
      </c>
      <c r="B1298" s="45">
        <v>41942</v>
      </c>
      <c r="C1298" s="46">
        <v>2014</v>
      </c>
      <c r="D1298">
        <v>2015</v>
      </c>
      <c r="E1298" s="47">
        <v>3.9E-2</v>
      </c>
      <c r="F1298" s="47" t="e">
        <v>#N/A</v>
      </c>
      <c r="G1298" s="49" t="e">
        <f t="shared" si="20"/>
        <v>#N/A</v>
      </c>
    </row>
    <row r="1299" spans="1:7">
      <c r="A1299" s="45">
        <v>41949</v>
      </c>
      <c r="B1299" s="45">
        <v>41949</v>
      </c>
      <c r="C1299" s="46">
        <v>2014</v>
      </c>
      <c r="D1299">
        <v>2015</v>
      </c>
      <c r="E1299" s="47">
        <v>3.9800000000000002E-2</v>
      </c>
      <c r="F1299" s="47" t="e">
        <v>#N/A</v>
      </c>
      <c r="G1299" s="49" t="e">
        <f t="shared" si="20"/>
        <v>#N/A</v>
      </c>
    </row>
    <row r="1300" spans="1:7">
      <c r="A1300" s="45">
        <v>41956</v>
      </c>
      <c r="B1300" s="45">
        <v>41956</v>
      </c>
      <c r="C1300" s="46">
        <v>2014</v>
      </c>
      <c r="D1300">
        <v>2015</v>
      </c>
      <c r="E1300" s="47">
        <v>3.9800000000000002E-2</v>
      </c>
      <c r="F1300" s="47" t="e">
        <v>#N/A</v>
      </c>
      <c r="G1300" s="49" t="e">
        <f t="shared" si="20"/>
        <v>#N/A</v>
      </c>
    </row>
    <row r="1301" spans="1:7">
      <c r="A1301" s="45">
        <v>41963</v>
      </c>
      <c r="B1301" s="45">
        <v>41963</v>
      </c>
      <c r="C1301" s="46">
        <v>2014</v>
      </c>
      <c r="D1301">
        <v>2015</v>
      </c>
      <c r="E1301" s="47">
        <v>3.9300000000000002E-2</v>
      </c>
      <c r="F1301" s="47" t="e">
        <v>#N/A</v>
      </c>
      <c r="G1301" s="49" t="e">
        <f t="shared" si="20"/>
        <v>#N/A</v>
      </c>
    </row>
    <row r="1302" spans="1:7">
      <c r="A1302" s="45">
        <v>41970</v>
      </c>
      <c r="B1302" s="45">
        <v>41970</v>
      </c>
      <c r="C1302" s="46">
        <v>2014</v>
      </c>
      <c r="D1302">
        <v>2015</v>
      </c>
      <c r="E1302" s="47">
        <v>3.9399999999999998E-2</v>
      </c>
      <c r="F1302" s="47" t="e">
        <v>#N/A</v>
      </c>
      <c r="G1302" s="49" t="e">
        <f t="shared" si="20"/>
        <v>#N/A</v>
      </c>
    </row>
    <row r="1303" spans="1:7">
      <c r="A1303" s="45">
        <v>41977</v>
      </c>
      <c r="B1303" s="45">
        <v>41977</v>
      </c>
      <c r="C1303" s="46">
        <v>2014</v>
      </c>
      <c r="D1303">
        <v>2015</v>
      </c>
      <c r="E1303" s="47">
        <v>3.8300000000000001E-2</v>
      </c>
      <c r="F1303" s="47" t="e">
        <v>#N/A</v>
      </c>
      <c r="G1303" s="49" t="e">
        <f t="shared" si="20"/>
        <v>#N/A</v>
      </c>
    </row>
    <row r="1304" spans="1:7">
      <c r="A1304" s="45">
        <v>41984</v>
      </c>
      <c r="B1304" s="45">
        <v>41984</v>
      </c>
      <c r="C1304" s="46">
        <v>2014</v>
      </c>
      <c r="D1304">
        <v>2015</v>
      </c>
      <c r="E1304" s="47">
        <v>3.6499999999999998E-2</v>
      </c>
      <c r="F1304" s="47" t="e">
        <v>#N/A</v>
      </c>
      <c r="G1304" s="49" t="e">
        <f t="shared" si="20"/>
        <v>#N/A</v>
      </c>
    </row>
    <row r="1305" spans="1:7">
      <c r="A1305" s="45">
        <v>41991</v>
      </c>
      <c r="B1305" s="45">
        <v>41991</v>
      </c>
      <c r="C1305" s="46">
        <v>2014</v>
      </c>
      <c r="D1305">
        <v>2015</v>
      </c>
      <c r="E1305" s="47">
        <v>3.6499999999999998E-2</v>
      </c>
      <c r="F1305" s="47" t="e">
        <v>#N/A</v>
      </c>
      <c r="G1305" s="49" t="e">
        <f t="shared" si="20"/>
        <v>#N/A</v>
      </c>
    </row>
    <row r="1306" spans="1:7">
      <c r="A1306" s="45">
        <v>41998</v>
      </c>
      <c r="B1306" s="45">
        <v>41998</v>
      </c>
      <c r="C1306" s="46">
        <v>2014</v>
      </c>
      <c r="D1306">
        <v>2015</v>
      </c>
      <c r="E1306" s="47">
        <v>3.6499999999999998E-2</v>
      </c>
      <c r="F1306" s="47" t="e">
        <v>#N/A</v>
      </c>
      <c r="G1306" s="49" t="e">
        <f t="shared" si="20"/>
        <v>#N/A</v>
      </c>
    </row>
    <row r="1307" spans="1:7">
      <c r="A1307" s="45">
        <v>42005</v>
      </c>
      <c r="B1307" s="45">
        <v>42005</v>
      </c>
      <c r="C1307" s="46">
        <v>2015</v>
      </c>
      <c r="D1307">
        <v>2015</v>
      </c>
      <c r="E1307" s="47">
        <v>3.56E-2</v>
      </c>
      <c r="F1307" s="47" t="e">
        <v>#N/A</v>
      </c>
      <c r="G1307" s="49" t="e">
        <f t="shared" si="20"/>
        <v>#N/A</v>
      </c>
    </row>
    <row r="1308" spans="1:7">
      <c r="A1308" s="45">
        <v>42012</v>
      </c>
      <c r="B1308" s="45">
        <v>42012</v>
      </c>
      <c r="C1308" s="46">
        <v>2015</v>
      </c>
      <c r="D1308">
        <v>2015</v>
      </c>
      <c r="E1308" s="47">
        <v>3.4200000000000001E-2</v>
      </c>
      <c r="F1308" s="47" t="e">
        <v>#N/A</v>
      </c>
      <c r="G1308" s="49" t="e">
        <f t="shared" si="20"/>
        <v>#N/A</v>
      </c>
    </row>
    <row r="1309" spans="1:7">
      <c r="A1309" s="45">
        <v>42019</v>
      </c>
      <c r="B1309" s="45">
        <v>42019</v>
      </c>
      <c r="C1309" s="46">
        <v>2015</v>
      </c>
      <c r="D1309">
        <v>2015</v>
      </c>
      <c r="E1309" s="47">
        <v>3.2899999999999999E-2</v>
      </c>
      <c r="F1309" s="47" t="e">
        <v>#N/A</v>
      </c>
      <c r="G1309" s="49" t="e">
        <f t="shared" si="20"/>
        <v>#N/A</v>
      </c>
    </row>
    <row r="1310" spans="1:7">
      <c r="A1310" s="45">
        <v>42026</v>
      </c>
      <c r="B1310" s="45">
        <v>42026</v>
      </c>
      <c r="C1310" s="46">
        <v>2015</v>
      </c>
      <c r="D1310">
        <v>2015</v>
      </c>
      <c r="E1310" s="47">
        <v>3.3599999999999998E-2</v>
      </c>
      <c r="F1310" s="47">
        <v>3.2649167E-2</v>
      </c>
      <c r="G1310" s="49">
        <f t="shared" si="20"/>
        <v>9.5083299999999815E-4</v>
      </c>
    </row>
    <row r="1311" spans="1:7">
      <c r="A1311" s="45">
        <v>42033</v>
      </c>
      <c r="B1311" s="45">
        <v>42033</v>
      </c>
      <c r="C1311" s="46">
        <v>2015</v>
      </c>
      <c r="D1311">
        <v>2015</v>
      </c>
      <c r="E1311" s="47">
        <v>3.3599999999999998E-2</v>
      </c>
      <c r="F1311" s="47" t="e">
        <v>#N/A</v>
      </c>
      <c r="G1311" s="49" t="e">
        <f t="shared" si="20"/>
        <v>#N/A</v>
      </c>
    </row>
    <row r="1312" spans="1:7">
      <c r="A1312" s="45">
        <v>42040</v>
      </c>
      <c r="B1312" s="45">
        <v>42040</v>
      </c>
      <c r="C1312" s="46">
        <v>2015</v>
      </c>
      <c r="D1312">
        <v>2015</v>
      </c>
      <c r="E1312" s="47">
        <v>3.49E-2</v>
      </c>
      <c r="F1312" s="47" t="e">
        <v>#N/A</v>
      </c>
      <c r="G1312" s="49" t="e">
        <f t="shared" si="20"/>
        <v>#N/A</v>
      </c>
    </row>
    <row r="1313" spans="1:7">
      <c r="A1313" s="45">
        <v>42047</v>
      </c>
      <c r="B1313" s="45">
        <v>42047</v>
      </c>
      <c r="C1313" s="46">
        <v>2015</v>
      </c>
      <c r="D1313">
        <v>2015</v>
      </c>
      <c r="E1313" s="47">
        <v>3.6000000000000004E-2</v>
      </c>
      <c r="F1313" s="47" t="e">
        <v>#N/A</v>
      </c>
      <c r="G1313" s="49" t="e">
        <f t="shared" si="20"/>
        <v>#N/A</v>
      </c>
    </row>
    <row r="1314" spans="1:7">
      <c r="A1314" s="45">
        <v>42054</v>
      </c>
      <c r="B1314" s="45">
        <v>42054</v>
      </c>
      <c r="C1314" s="46">
        <v>2015</v>
      </c>
      <c r="D1314">
        <v>2015</v>
      </c>
      <c r="E1314" s="47">
        <v>3.6200000000000003E-2</v>
      </c>
      <c r="F1314" s="47" t="e">
        <v>#N/A</v>
      </c>
      <c r="G1314" s="49" t="e">
        <f t="shared" si="20"/>
        <v>#N/A</v>
      </c>
    </row>
    <row r="1315" spans="1:7">
      <c r="A1315" s="45">
        <v>42061</v>
      </c>
      <c r="B1315" s="45">
        <v>42061</v>
      </c>
      <c r="C1315" s="46">
        <v>2015</v>
      </c>
      <c r="D1315">
        <v>2015</v>
      </c>
      <c r="E1315" s="47">
        <v>3.6200000000000003E-2</v>
      </c>
      <c r="F1315" s="47" t="e">
        <v>#N/A</v>
      </c>
      <c r="G1315" s="49" t="e">
        <f t="shared" si="20"/>
        <v>#N/A</v>
      </c>
    </row>
    <row r="1316" spans="1:7">
      <c r="A1316" s="45">
        <v>42068</v>
      </c>
      <c r="B1316" s="45">
        <v>42068</v>
      </c>
      <c r="C1316" s="46">
        <v>2015</v>
      </c>
      <c r="D1316">
        <v>2015</v>
      </c>
      <c r="E1316" s="47">
        <v>3.6799999999999999E-2</v>
      </c>
      <c r="F1316" s="47" t="e">
        <v>#N/A</v>
      </c>
      <c r="G1316" s="49" t="e">
        <f t="shared" si="20"/>
        <v>#N/A</v>
      </c>
    </row>
    <row r="1317" spans="1:7">
      <c r="A1317" s="45">
        <v>42075</v>
      </c>
      <c r="B1317" s="45">
        <v>42075</v>
      </c>
      <c r="C1317" s="46">
        <v>2015</v>
      </c>
      <c r="D1317">
        <v>2015</v>
      </c>
      <c r="E1317" s="47">
        <v>3.6200000000000003E-2</v>
      </c>
      <c r="F1317" s="47" t="e">
        <v>#N/A</v>
      </c>
      <c r="G1317" s="49" t="e">
        <f t="shared" si="20"/>
        <v>#N/A</v>
      </c>
    </row>
    <row r="1318" spans="1:7">
      <c r="A1318" s="45">
        <v>42082</v>
      </c>
      <c r="B1318" s="45">
        <v>42082</v>
      </c>
      <c r="C1318" s="46">
        <v>2015</v>
      </c>
      <c r="D1318">
        <v>2015</v>
      </c>
      <c r="E1318" s="47">
        <v>3.5200000000000002E-2</v>
      </c>
      <c r="F1318" s="47" t="e">
        <v>#N/A</v>
      </c>
      <c r="G1318" s="49" t="e">
        <f t="shared" si="20"/>
        <v>#N/A</v>
      </c>
    </row>
    <row r="1319" spans="1:7">
      <c r="A1319" s="45">
        <v>42089</v>
      </c>
      <c r="B1319" s="45">
        <v>42089</v>
      </c>
      <c r="C1319" s="46">
        <v>2015</v>
      </c>
      <c r="D1319">
        <v>2015</v>
      </c>
      <c r="E1319" s="47">
        <v>3.5200000000000002E-2</v>
      </c>
      <c r="F1319" s="47" t="e">
        <v>#N/A</v>
      </c>
      <c r="G1319" s="49" t="e">
        <f t="shared" si="20"/>
        <v>#N/A</v>
      </c>
    </row>
    <row r="1320" spans="1:7">
      <c r="A1320" s="45">
        <v>42096</v>
      </c>
      <c r="B1320" s="45">
        <v>42096</v>
      </c>
      <c r="C1320" s="46">
        <v>2015</v>
      </c>
      <c r="D1320">
        <v>2015</v>
      </c>
      <c r="E1320" s="47">
        <v>3.49E-2</v>
      </c>
      <c r="F1320" s="47" t="e">
        <v>#N/A</v>
      </c>
      <c r="G1320" s="49" t="e">
        <f t="shared" si="20"/>
        <v>#N/A</v>
      </c>
    </row>
    <row r="1321" spans="1:7">
      <c r="A1321" s="45">
        <v>42103</v>
      </c>
      <c r="B1321" s="45">
        <v>42103</v>
      </c>
      <c r="C1321" s="46">
        <v>2015</v>
      </c>
      <c r="D1321">
        <v>2015</v>
      </c>
      <c r="E1321" s="47">
        <v>3.49E-2</v>
      </c>
      <c r="F1321" s="47" t="e">
        <v>#N/A</v>
      </c>
      <c r="G1321" s="49" t="e">
        <f t="shared" si="20"/>
        <v>#N/A</v>
      </c>
    </row>
    <row r="1322" spans="1:7">
      <c r="A1322" s="45">
        <v>42110</v>
      </c>
      <c r="B1322" s="45">
        <v>42110</v>
      </c>
      <c r="C1322" s="46">
        <v>2015</v>
      </c>
      <c r="D1322">
        <v>2015</v>
      </c>
      <c r="E1322" s="47">
        <v>3.4500000000000003E-2</v>
      </c>
      <c r="F1322" s="47" t="e">
        <v>#N/A</v>
      </c>
      <c r="G1322" s="49" t="e">
        <f t="shared" si="20"/>
        <v>#N/A</v>
      </c>
    </row>
    <row r="1323" spans="1:7">
      <c r="A1323" s="45">
        <v>42117</v>
      </c>
      <c r="B1323" s="45">
        <v>42117</v>
      </c>
      <c r="C1323" s="46">
        <v>2015</v>
      </c>
      <c r="D1323">
        <v>2015</v>
      </c>
      <c r="E1323" s="47">
        <v>3.5200000000000002E-2</v>
      </c>
      <c r="F1323" s="47" t="e">
        <v>#N/A</v>
      </c>
      <c r="G1323" s="49" t="e">
        <f t="shared" si="20"/>
        <v>#N/A</v>
      </c>
    </row>
    <row r="1324" spans="1:7">
      <c r="A1324" s="45">
        <v>42124</v>
      </c>
      <c r="B1324" s="45">
        <v>42124</v>
      </c>
      <c r="C1324" s="46">
        <v>2015</v>
      </c>
      <c r="D1324">
        <v>2015</v>
      </c>
      <c r="E1324" s="47">
        <v>3.6200000000000003E-2</v>
      </c>
      <c r="F1324" s="47" t="e">
        <v>#N/A</v>
      </c>
      <c r="G1324" s="49" t="e">
        <f t="shared" si="20"/>
        <v>#N/A</v>
      </c>
    </row>
    <row r="1325" spans="1:7">
      <c r="A1325" s="45">
        <v>42131</v>
      </c>
      <c r="B1325" s="45">
        <v>42131</v>
      </c>
      <c r="C1325" s="46">
        <v>2015</v>
      </c>
      <c r="D1325">
        <v>2015</v>
      </c>
      <c r="E1325" s="47">
        <v>3.7400000000000003E-2</v>
      </c>
      <c r="F1325" s="47" t="e">
        <v>#N/A</v>
      </c>
      <c r="G1325" s="49" t="e">
        <f t="shared" si="20"/>
        <v>#N/A</v>
      </c>
    </row>
    <row r="1326" spans="1:7">
      <c r="A1326" s="45">
        <v>42138</v>
      </c>
      <c r="B1326" s="45">
        <v>42138</v>
      </c>
      <c r="C1326" s="46">
        <v>2015</v>
      </c>
      <c r="D1326">
        <v>2015</v>
      </c>
      <c r="E1326" s="47">
        <v>3.7400000000000003E-2</v>
      </c>
      <c r="F1326" s="47" t="e">
        <v>#N/A</v>
      </c>
      <c r="G1326" s="49" t="e">
        <f t="shared" si="20"/>
        <v>#N/A</v>
      </c>
    </row>
    <row r="1327" spans="1:7">
      <c r="A1327" s="45">
        <v>42145</v>
      </c>
      <c r="B1327" s="45">
        <v>42145</v>
      </c>
      <c r="C1327" s="46">
        <v>2015</v>
      </c>
      <c r="D1327">
        <v>2015</v>
      </c>
      <c r="E1327" s="47">
        <v>3.8100000000000002E-2</v>
      </c>
      <c r="F1327" s="47" t="e">
        <v>#N/A</v>
      </c>
      <c r="G1327" s="49" t="e">
        <f t="shared" si="20"/>
        <v>#N/A</v>
      </c>
    </row>
    <row r="1328" spans="1:7">
      <c r="A1328" s="45">
        <v>42152</v>
      </c>
      <c r="B1328" s="45">
        <v>42152</v>
      </c>
      <c r="C1328" s="46">
        <v>2015</v>
      </c>
      <c r="D1328">
        <v>2015</v>
      </c>
      <c r="E1328" s="47">
        <v>3.73E-2</v>
      </c>
      <c r="F1328" s="47" t="e">
        <v>#N/A</v>
      </c>
      <c r="G1328" s="49" t="e">
        <f t="shared" si="20"/>
        <v>#N/A</v>
      </c>
    </row>
    <row r="1329" spans="1:7">
      <c r="A1329" s="45">
        <v>42159</v>
      </c>
      <c r="B1329" s="45">
        <v>42159</v>
      </c>
      <c r="C1329" s="46">
        <v>2015</v>
      </c>
      <c r="D1329">
        <v>2015</v>
      </c>
      <c r="E1329" s="47">
        <v>3.8100000000000002E-2</v>
      </c>
      <c r="F1329" s="47" t="e">
        <v>#N/A</v>
      </c>
      <c r="G1329" s="49" t="e">
        <f t="shared" si="20"/>
        <v>#N/A</v>
      </c>
    </row>
    <row r="1330" spans="1:7">
      <c r="A1330" s="45">
        <v>42166</v>
      </c>
      <c r="B1330" s="45">
        <v>42166</v>
      </c>
      <c r="C1330" s="46">
        <v>2015</v>
      </c>
      <c r="D1330">
        <v>2015</v>
      </c>
      <c r="E1330" s="47">
        <v>3.8699999999999998E-2</v>
      </c>
      <c r="F1330" s="47" t="e">
        <v>#N/A</v>
      </c>
      <c r="G1330" s="49" t="e">
        <f t="shared" si="20"/>
        <v>#N/A</v>
      </c>
    </row>
    <row r="1331" spans="1:7">
      <c r="A1331" s="45">
        <v>42173</v>
      </c>
      <c r="B1331" s="45">
        <v>42173</v>
      </c>
      <c r="C1331" s="46">
        <v>2015</v>
      </c>
      <c r="D1331">
        <v>2015</v>
      </c>
      <c r="E1331" s="47">
        <v>3.7900000000000003E-2</v>
      </c>
      <c r="F1331" s="47" t="e">
        <v>#N/A</v>
      </c>
      <c r="G1331" s="49" t="e">
        <f t="shared" si="20"/>
        <v>#N/A</v>
      </c>
    </row>
    <row r="1332" spans="1:7">
      <c r="A1332" s="45">
        <v>42180</v>
      </c>
      <c r="B1332" s="45">
        <v>42180</v>
      </c>
      <c r="C1332" s="46">
        <v>2015</v>
      </c>
      <c r="D1332">
        <v>2015</v>
      </c>
      <c r="E1332" s="47">
        <v>3.7999999999999999E-2</v>
      </c>
      <c r="F1332" s="47" t="e">
        <v>#N/A</v>
      </c>
      <c r="G1332" s="49" t="e">
        <f t="shared" si="20"/>
        <v>#N/A</v>
      </c>
    </row>
    <row r="1333" spans="1:7">
      <c r="A1333" s="45">
        <v>42187</v>
      </c>
      <c r="B1333" s="45">
        <v>42187</v>
      </c>
      <c r="C1333" s="46">
        <v>2015</v>
      </c>
      <c r="D1333">
        <v>2016</v>
      </c>
      <c r="E1333" s="47">
        <v>3.85E-2</v>
      </c>
      <c r="F1333" s="47" t="e">
        <v>#N/A</v>
      </c>
      <c r="G1333" s="49" t="e">
        <f t="shared" si="20"/>
        <v>#N/A</v>
      </c>
    </row>
    <row r="1334" spans="1:7">
      <c r="A1334" s="45">
        <v>42194</v>
      </c>
      <c r="B1334" s="45">
        <v>42194</v>
      </c>
      <c r="C1334" s="46">
        <v>2015</v>
      </c>
      <c r="D1334">
        <v>2016</v>
      </c>
      <c r="E1334" s="47">
        <v>3.7599999999999995E-2</v>
      </c>
      <c r="F1334" s="47" t="e">
        <v>#N/A</v>
      </c>
      <c r="G1334" s="49" t="e">
        <f t="shared" si="20"/>
        <v>#N/A</v>
      </c>
    </row>
    <row r="1335" spans="1:7">
      <c r="A1335" s="45">
        <v>42201</v>
      </c>
      <c r="B1335" s="45">
        <v>42201</v>
      </c>
      <c r="C1335" s="46">
        <v>2015</v>
      </c>
      <c r="D1335">
        <v>2016</v>
      </c>
      <c r="E1335" s="47">
        <v>3.8199999999999998E-2</v>
      </c>
      <c r="F1335" s="47" t="e">
        <v>#N/A</v>
      </c>
      <c r="G1335" s="49" t="e">
        <f t="shared" si="20"/>
        <v>#N/A</v>
      </c>
    </row>
    <row r="1336" spans="1:7">
      <c r="A1336" s="45">
        <v>42208</v>
      </c>
      <c r="B1336" s="45">
        <v>42208</v>
      </c>
      <c r="C1336" s="46">
        <v>2015</v>
      </c>
      <c r="D1336">
        <v>2016</v>
      </c>
      <c r="E1336" s="47">
        <v>3.7499999999999999E-2</v>
      </c>
      <c r="F1336" s="47" t="e">
        <v>#N/A</v>
      </c>
      <c r="G1336" s="49" t="e">
        <f t="shared" si="20"/>
        <v>#N/A</v>
      </c>
    </row>
    <row r="1337" spans="1:7">
      <c r="A1337" s="45">
        <v>42215</v>
      </c>
      <c r="B1337" s="45">
        <v>42215</v>
      </c>
      <c r="C1337" s="46">
        <v>2015</v>
      </c>
      <c r="D1337">
        <v>2016</v>
      </c>
      <c r="E1337" s="47">
        <v>3.7499999999999999E-2</v>
      </c>
      <c r="F1337" s="47" t="e">
        <v>#N/A</v>
      </c>
      <c r="G1337" s="49" t="e">
        <f t="shared" si="20"/>
        <v>#N/A</v>
      </c>
    </row>
    <row r="1338" spans="1:7">
      <c r="A1338" s="45">
        <v>42222</v>
      </c>
      <c r="B1338" s="45">
        <v>42222</v>
      </c>
      <c r="C1338" s="46">
        <v>2015</v>
      </c>
      <c r="D1338">
        <v>2016</v>
      </c>
      <c r="E1338" s="47">
        <v>3.7499999999999999E-2</v>
      </c>
      <c r="F1338" s="47" t="e">
        <v>#N/A</v>
      </c>
      <c r="G1338" s="49" t="e">
        <f t="shared" si="20"/>
        <v>#N/A</v>
      </c>
    </row>
    <row r="1339" spans="1:7">
      <c r="A1339" s="45">
        <v>42229</v>
      </c>
      <c r="B1339" s="45">
        <v>42229</v>
      </c>
      <c r="C1339" s="46">
        <v>2015</v>
      </c>
      <c r="D1339">
        <v>2016</v>
      </c>
      <c r="E1339" s="47">
        <v>3.6900000000000002E-2</v>
      </c>
      <c r="F1339" s="47" t="e">
        <v>#N/A</v>
      </c>
      <c r="G1339" s="49" t="e">
        <f t="shared" si="20"/>
        <v>#N/A</v>
      </c>
    </row>
    <row r="1340" spans="1:7">
      <c r="A1340" s="45">
        <v>42236</v>
      </c>
      <c r="B1340" s="45">
        <v>42236</v>
      </c>
      <c r="C1340" s="46">
        <v>2015</v>
      </c>
      <c r="D1340">
        <v>2016</v>
      </c>
      <c r="E1340" s="47">
        <v>3.73E-2</v>
      </c>
      <c r="F1340" s="47" t="e">
        <v>#N/A</v>
      </c>
      <c r="G1340" s="49" t="e">
        <f t="shared" si="20"/>
        <v>#N/A</v>
      </c>
    </row>
    <row r="1341" spans="1:7">
      <c r="A1341" s="45">
        <v>42243</v>
      </c>
      <c r="B1341" s="45">
        <v>42243</v>
      </c>
      <c r="C1341" s="46">
        <v>2015</v>
      </c>
      <c r="D1341">
        <v>2016</v>
      </c>
      <c r="E1341" s="47">
        <v>3.7900000000000003E-2</v>
      </c>
      <c r="F1341" s="47" t="e">
        <v>#N/A</v>
      </c>
      <c r="G1341" s="49" t="e">
        <f t="shared" si="20"/>
        <v>#N/A</v>
      </c>
    </row>
    <row r="1342" spans="1:7">
      <c r="A1342" s="45">
        <v>42250</v>
      </c>
      <c r="B1342" s="45">
        <v>42250</v>
      </c>
      <c r="C1342" s="46">
        <v>2015</v>
      </c>
      <c r="D1342">
        <v>2016</v>
      </c>
      <c r="E1342" s="47">
        <v>3.8199999999999998E-2</v>
      </c>
      <c r="F1342" s="47" t="e">
        <v>#N/A</v>
      </c>
      <c r="G1342" s="49" t="e">
        <f t="shared" si="20"/>
        <v>#N/A</v>
      </c>
    </row>
    <row r="1343" spans="1:7">
      <c r="A1343" s="45">
        <v>42257</v>
      </c>
      <c r="B1343" s="45">
        <v>42257</v>
      </c>
      <c r="C1343" s="46">
        <v>2015</v>
      </c>
      <c r="D1343">
        <v>2016</v>
      </c>
      <c r="E1343" s="47">
        <v>3.8199999999999998E-2</v>
      </c>
      <c r="F1343" s="47" t="e">
        <v>#N/A</v>
      </c>
      <c r="G1343" s="49" t="e">
        <f t="shared" si="20"/>
        <v>#N/A</v>
      </c>
    </row>
    <row r="1344" spans="1:7">
      <c r="A1344" s="45">
        <v>42264</v>
      </c>
      <c r="B1344" s="45">
        <v>42264</v>
      </c>
      <c r="C1344" s="46">
        <v>2015</v>
      </c>
      <c r="D1344">
        <v>2016</v>
      </c>
      <c r="E1344" s="47">
        <v>3.78E-2</v>
      </c>
      <c r="F1344" s="47" t="e">
        <v>#N/A</v>
      </c>
      <c r="G1344" s="49" t="e">
        <f t="shared" si="20"/>
        <v>#N/A</v>
      </c>
    </row>
    <row r="1345" spans="1:7">
      <c r="A1345" s="45">
        <v>42271</v>
      </c>
      <c r="B1345" s="45">
        <v>42271</v>
      </c>
      <c r="C1345" s="46">
        <v>2015</v>
      </c>
      <c r="D1345">
        <v>2016</v>
      </c>
      <c r="E1345" s="47">
        <v>3.7100000000000001E-2</v>
      </c>
      <c r="F1345" s="47" t="e">
        <v>#N/A</v>
      </c>
      <c r="G1345" s="49" t="e">
        <f t="shared" si="20"/>
        <v>#N/A</v>
      </c>
    </row>
    <row r="1346" spans="1:7">
      <c r="A1346" s="45">
        <v>42278</v>
      </c>
      <c r="B1346" s="45">
        <v>42278</v>
      </c>
      <c r="C1346" s="46">
        <v>2015</v>
      </c>
      <c r="D1346">
        <v>2016</v>
      </c>
      <c r="E1346" s="47">
        <v>3.6699999999999997E-2</v>
      </c>
      <c r="F1346" s="47">
        <v>3.4915263052000003E-2</v>
      </c>
      <c r="G1346" s="49">
        <f t="shared" si="20"/>
        <v>1.7847369479999931E-3</v>
      </c>
    </row>
    <row r="1347" spans="1:7">
      <c r="A1347" s="45">
        <v>42285</v>
      </c>
      <c r="B1347" s="45">
        <f>A1347</f>
        <v>42285</v>
      </c>
      <c r="C1347" s="46">
        <v>2015</v>
      </c>
      <c r="D1347">
        <v>2016</v>
      </c>
      <c r="E1347" s="47" t="e">
        <f>(#REF!)/100</f>
        <v>#REF!</v>
      </c>
      <c r="F1347" s="47" t="e">
        <v>#N/A</v>
      </c>
      <c r="G1347" s="49" t="e">
        <f t="shared" si="20"/>
        <v>#REF!</v>
      </c>
    </row>
    <row r="1348" spans="1:7">
      <c r="A1348" s="45">
        <v>42292</v>
      </c>
      <c r="B1348" s="45">
        <f t="shared" ref="B1348:B1359" si="21">A1348</f>
        <v>42292</v>
      </c>
      <c r="C1348" s="46">
        <v>2015</v>
      </c>
      <c r="D1348">
        <v>2016</v>
      </c>
      <c r="E1348" s="47" t="e">
        <f>(#REF!)/100</f>
        <v>#REF!</v>
      </c>
      <c r="F1348" s="47" t="e">
        <v>#N/A</v>
      </c>
      <c r="G1348" s="49" t="e">
        <f t="shared" si="20"/>
        <v>#REF!</v>
      </c>
    </row>
    <row r="1349" spans="1:7">
      <c r="A1349" s="45">
        <v>42299</v>
      </c>
      <c r="B1349" s="45">
        <f t="shared" si="21"/>
        <v>42299</v>
      </c>
      <c r="C1349" s="46">
        <v>2015</v>
      </c>
      <c r="D1349">
        <v>2016</v>
      </c>
      <c r="E1349" s="47" t="e">
        <f>(#REF!)/100</f>
        <v>#REF!</v>
      </c>
      <c r="F1349" s="47" t="e">
        <v>#N/A</v>
      </c>
      <c r="G1349" s="49" t="e">
        <f t="shared" ref="G1349:G1359" si="22">E1349-F1349</f>
        <v>#REF!</v>
      </c>
    </row>
    <row r="1350" spans="1:7">
      <c r="A1350" s="45">
        <v>42306</v>
      </c>
      <c r="B1350" s="45">
        <f t="shared" si="21"/>
        <v>42306</v>
      </c>
      <c r="C1350" s="46">
        <v>2015</v>
      </c>
      <c r="D1350">
        <v>2016</v>
      </c>
      <c r="E1350" s="47" t="e">
        <f>(#REF!)/100</f>
        <v>#REF!</v>
      </c>
      <c r="F1350" s="47" t="e">
        <v>#N/A</v>
      </c>
      <c r="G1350" s="49" t="e">
        <f t="shared" si="22"/>
        <v>#REF!</v>
      </c>
    </row>
    <row r="1351" spans="1:7">
      <c r="A1351" s="45">
        <v>42313</v>
      </c>
      <c r="B1351" s="45">
        <f t="shared" si="21"/>
        <v>42313</v>
      </c>
      <c r="C1351" s="46">
        <v>2015</v>
      </c>
      <c r="D1351">
        <v>2016</v>
      </c>
      <c r="E1351" s="47" t="e">
        <f>(#REF!)/100</f>
        <v>#REF!</v>
      </c>
      <c r="F1351" s="47" t="e">
        <v>#N/A</v>
      </c>
      <c r="G1351" s="49" t="e">
        <f t="shared" si="22"/>
        <v>#REF!</v>
      </c>
    </row>
    <row r="1352" spans="1:7">
      <c r="A1352" s="45">
        <v>42320</v>
      </c>
      <c r="B1352" s="45">
        <f t="shared" si="21"/>
        <v>42320</v>
      </c>
      <c r="C1352" s="46">
        <v>2015</v>
      </c>
      <c r="D1352">
        <v>2016</v>
      </c>
      <c r="E1352" s="47" t="e">
        <f>(#REF!)/100</f>
        <v>#REF!</v>
      </c>
      <c r="F1352" s="47" t="e">
        <v>#N/A</v>
      </c>
      <c r="G1352" s="49" t="e">
        <f t="shared" si="22"/>
        <v>#REF!</v>
      </c>
    </row>
    <row r="1353" spans="1:7">
      <c r="A1353" s="45">
        <v>42327</v>
      </c>
      <c r="B1353" s="45">
        <f t="shared" si="21"/>
        <v>42327</v>
      </c>
      <c r="C1353" s="46">
        <v>2015</v>
      </c>
      <c r="D1353">
        <v>2016</v>
      </c>
      <c r="E1353" s="47" t="e">
        <f>(#REF!)/100</f>
        <v>#REF!</v>
      </c>
      <c r="F1353" s="47" t="e">
        <v>#N/A</v>
      </c>
      <c r="G1353" s="49" t="e">
        <f t="shared" si="22"/>
        <v>#REF!</v>
      </c>
    </row>
    <row r="1354" spans="1:7">
      <c r="A1354" s="45">
        <v>42334</v>
      </c>
      <c r="B1354" s="45">
        <f t="shared" si="21"/>
        <v>42334</v>
      </c>
      <c r="C1354" s="46">
        <v>2015</v>
      </c>
      <c r="D1354">
        <v>2016</v>
      </c>
      <c r="E1354" s="47" t="e">
        <f>(#REF!)/100</f>
        <v>#REF!</v>
      </c>
      <c r="F1354" s="47" t="e">
        <v>#N/A</v>
      </c>
      <c r="G1354" s="49" t="e">
        <f t="shared" si="22"/>
        <v>#REF!</v>
      </c>
    </row>
    <row r="1355" spans="1:7">
      <c r="A1355" s="45">
        <v>42341</v>
      </c>
      <c r="B1355" s="45">
        <f t="shared" si="21"/>
        <v>42341</v>
      </c>
      <c r="C1355" s="46">
        <v>2015</v>
      </c>
      <c r="D1355">
        <v>2016</v>
      </c>
      <c r="E1355" s="47" t="e">
        <f>(#REF!)/100</f>
        <v>#REF!</v>
      </c>
      <c r="F1355" s="47" t="e">
        <v>#N/A</v>
      </c>
      <c r="G1355" s="49" t="e">
        <f t="shared" si="22"/>
        <v>#REF!</v>
      </c>
    </row>
    <row r="1356" spans="1:7">
      <c r="A1356" s="45">
        <v>42348</v>
      </c>
      <c r="B1356" s="45">
        <f t="shared" si="21"/>
        <v>42348</v>
      </c>
      <c r="C1356" s="46">
        <v>2015</v>
      </c>
      <c r="D1356">
        <v>2016</v>
      </c>
      <c r="E1356" s="47" t="e">
        <f>(#REF!)/100</f>
        <v>#REF!</v>
      </c>
      <c r="F1356" s="47" t="e">
        <v>#N/A</v>
      </c>
      <c r="G1356" s="49" t="e">
        <f t="shared" si="22"/>
        <v>#REF!</v>
      </c>
    </row>
    <row r="1357" spans="1:7">
      <c r="A1357" s="45">
        <v>42355</v>
      </c>
      <c r="B1357" s="45">
        <f t="shared" si="21"/>
        <v>42355</v>
      </c>
      <c r="C1357" s="46">
        <v>2015</v>
      </c>
      <c r="D1357">
        <v>2016</v>
      </c>
      <c r="E1357" s="47" t="e">
        <f>(#REF!)/100</f>
        <v>#REF!</v>
      </c>
      <c r="F1357" s="47" t="e">
        <v>#N/A</v>
      </c>
      <c r="G1357" s="49" t="e">
        <f t="shared" si="22"/>
        <v>#REF!</v>
      </c>
    </row>
    <row r="1358" spans="1:7">
      <c r="A1358" s="45">
        <v>42362</v>
      </c>
      <c r="B1358" s="45">
        <f t="shared" si="21"/>
        <v>42362</v>
      </c>
      <c r="C1358" s="46">
        <v>2015</v>
      </c>
      <c r="D1358">
        <v>2016</v>
      </c>
      <c r="E1358" s="47" t="e">
        <f>(#REF!)/100</f>
        <v>#REF!</v>
      </c>
      <c r="F1358" s="47" t="e">
        <v>#N/A</v>
      </c>
      <c r="G1358" s="49" t="e">
        <f t="shared" si="22"/>
        <v>#REF!</v>
      </c>
    </row>
    <row r="1359" spans="1:7">
      <c r="A1359" s="45">
        <v>42369</v>
      </c>
      <c r="B1359" s="45">
        <f t="shared" si="21"/>
        <v>42369</v>
      </c>
      <c r="C1359" s="46">
        <v>2015</v>
      </c>
      <c r="D1359">
        <v>2016</v>
      </c>
      <c r="E1359" s="47" t="e">
        <f>(#REF!)/100</f>
        <v>#REF!</v>
      </c>
      <c r="F1359" s="47" t="e">
        <v>#N/A</v>
      </c>
      <c r="G1359" s="49" t="e">
        <f t="shared" si="22"/>
        <v>#REF!</v>
      </c>
    </row>
  </sheetData>
  <phoneticPr fontId="13" type="noConversion"/>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A10" workbookViewId="0">
      <selection activeCell="D48" sqref="D48"/>
    </sheetView>
  </sheetViews>
  <sheetFormatPr baseColWidth="10" defaultColWidth="8.83203125" defaultRowHeight="14" x14ac:dyDescent="0"/>
  <cols>
    <col min="1" max="1" width="5" bestFit="1" customWidth="1"/>
    <col min="2" max="2" width="21.6640625" bestFit="1" customWidth="1"/>
    <col min="3" max="3" width="24.5" bestFit="1" customWidth="1"/>
    <col min="4" max="4" width="32.5" bestFit="1" customWidth="1"/>
    <col min="5" max="5" width="39.1640625" bestFit="1" customWidth="1"/>
    <col min="6" max="6" width="33" bestFit="1" customWidth="1"/>
  </cols>
  <sheetData>
    <row r="2" spans="1:6">
      <c r="A2" s="1" t="s">
        <v>0</v>
      </c>
      <c r="B2" s="1" t="s">
        <v>11</v>
      </c>
      <c r="C2" s="1" t="s">
        <v>12</v>
      </c>
      <c r="D2" s="1" t="s">
        <v>13</v>
      </c>
      <c r="E2" s="1" t="s">
        <v>14</v>
      </c>
      <c r="F2" s="1" t="s">
        <v>15</v>
      </c>
    </row>
    <row r="3" spans="1:6">
      <c r="A3">
        <v>2000</v>
      </c>
      <c r="B3" s="5">
        <v>614334588.42009997</v>
      </c>
      <c r="C3" s="5">
        <v>11068000000</v>
      </c>
      <c r="D3" s="5">
        <v>0</v>
      </c>
      <c r="E3" s="5">
        <v>0</v>
      </c>
      <c r="F3" s="6">
        <v>5.550547419769606E-2</v>
      </c>
    </row>
    <row r="4" spans="1:6">
      <c r="A4">
        <v>2001</v>
      </c>
      <c r="B4" s="5">
        <v>666019485.90489995</v>
      </c>
      <c r="C4" s="5">
        <v>11560000000</v>
      </c>
      <c r="D4" s="5">
        <v>0</v>
      </c>
      <c r="E4" s="5">
        <v>0</v>
      </c>
      <c r="F4" s="6">
        <v>5.7614142379316606E-2</v>
      </c>
    </row>
    <row r="5" spans="1:6">
      <c r="A5">
        <v>2002</v>
      </c>
      <c r="B5" s="5">
        <v>689529862.59080005</v>
      </c>
      <c r="C5" s="5">
        <v>11632000000</v>
      </c>
      <c r="D5" s="5">
        <v>0</v>
      </c>
      <c r="E5" s="5">
        <v>0</v>
      </c>
      <c r="F5" s="6">
        <v>5.9278702079676761E-2</v>
      </c>
    </row>
    <row r="6" spans="1:6">
      <c r="A6">
        <v>2003</v>
      </c>
      <c r="B6" s="5">
        <v>685645841.16060007</v>
      </c>
      <c r="C6" s="5">
        <v>11721000000</v>
      </c>
      <c r="D6" s="5">
        <v>0</v>
      </c>
      <c r="E6" s="5">
        <v>0</v>
      </c>
      <c r="F6" s="6">
        <v>5.8497213647350915E-2</v>
      </c>
    </row>
    <row r="7" spans="1:6">
      <c r="A7">
        <v>2004</v>
      </c>
      <c r="B7" s="5">
        <v>678286049.27869999</v>
      </c>
      <c r="C7" s="5">
        <v>12358000000</v>
      </c>
      <c r="D7" s="5">
        <v>0</v>
      </c>
      <c r="E7" s="5">
        <v>0</v>
      </c>
      <c r="F7" s="6">
        <v>5.4886393370990452E-2</v>
      </c>
    </row>
    <row r="8" spans="1:6">
      <c r="A8">
        <v>2005</v>
      </c>
      <c r="B8" s="5">
        <v>729777171.0309</v>
      </c>
      <c r="C8" s="5">
        <v>13036000000</v>
      </c>
      <c r="D8" s="5">
        <v>0</v>
      </c>
      <c r="E8" s="5">
        <v>0</v>
      </c>
      <c r="F8" s="6">
        <v>5.598167927515342E-2</v>
      </c>
    </row>
    <row r="9" spans="1:6">
      <c r="A9">
        <v>2006</v>
      </c>
      <c r="B9" s="5">
        <v>756988814.60010004</v>
      </c>
      <c r="C9" s="5">
        <v>14318000000</v>
      </c>
      <c r="D9" s="5">
        <v>115000000</v>
      </c>
      <c r="E9" s="5">
        <v>0</v>
      </c>
      <c r="F9" s="6">
        <v>5.2448473262668889E-2</v>
      </c>
    </row>
    <row r="10" spans="1:6">
      <c r="A10">
        <v>2007</v>
      </c>
      <c r="B10" s="5">
        <v>797759127.99290001</v>
      </c>
      <c r="C10" s="5">
        <v>15467000000</v>
      </c>
      <c r="D10" s="5">
        <v>266000000</v>
      </c>
      <c r="E10" s="5">
        <v>0</v>
      </c>
      <c r="F10" s="6">
        <v>5.0706103603438635E-2</v>
      </c>
    </row>
    <row r="11" spans="1:6">
      <c r="A11">
        <v>2008</v>
      </c>
      <c r="B11" s="5">
        <v>843230577.34579992</v>
      </c>
      <c r="C11" s="5">
        <v>15659000000</v>
      </c>
      <c r="D11" s="5">
        <v>213000000</v>
      </c>
      <c r="E11" s="5">
        <v>0</v>
      </c>
      <c r="F11" s="6">
        <v>5.3126926496081146E-2</v>
      </c>
    </row>
    <row r="12" spans="1:6">
      <c r="A12">
        <v>2009</v>
      </c>
      <c r="B12" s="5">
        <v>908086344.83039999</v>
      </c>
      <c r="C12" s="5">
        <v>14158000000</v>
      </c>
      <c r="D12" s="5">
        <v>224000000</v>
      </c>
      <c r="E12" s="5">
        <v>0</v>
      </c>
      <c r="F12" s="6">
        <v>6.3140477320984559E-2</v>
      </c>
    </row>
    <row r="13" spans="1:6">
      <c r="A13">
        <v>2010</v>
      </c>
      <c r="B13" s="5">
        <v>957776439.84800005</v>
      </c>
      <c r="C13" s="5">
        <v>13571000000</v>
      </c>
      <c r="D13" s="5">
        <v>157000000</v>
      </c>
      <c r="E13" s="5">
        <v>0</v>
      </c>
      <c r="F13" s="6">
        <v>6.9768097308275059E-2</v>
      </c>
    </row>
    <row r="14" spans="1:6">
      <c r="A14">
        <v>2011</v>
      </c>
      <c r="B14" s="5">
        <v>992697370.38080013</v>
      </c>
      <c r="C14" s="5">
        <v>14648000000</v>
      </c>
      <c r="D14" s="5">
        <v>112000000</v>
      </c>
      <c r="E14" s="5">
        <v>99000000</v>
      </c>
      <c r="F14" s="6">
        <v>6.6807818182973294E-2</v>
      </c>
    </row>
    <row r="15" spans="1:6">
      <c r="A15">
        <v>2012</v>
      </c>
      <c r="B15" s="5">
        <v>1023303951.3126999</v>
      </c>
      <c r="C15" s="5">
        <v>14874000000</v>
      </c>
      <c r="D15" s="5">
        <v>114000000</v>
      </c>
      <c r="E15" s="5">
        <v>118000000</v>
      </c>
      <c r="F15" s="6">
        <v>6.774155642213027E-2</v>
      </c>
    </row>
    <row r="16" spans="1:6">
      <c r="A16">
        <v>2013</v>
      </c>
      <c r="B16" s="5">
        <v>1053379180.2981998</v>
      </c>
      <c r="C16" s="5">
        <v>15783000000</v>
      </c>
      <c r="D16" s="5">
        <v>101000000</v>
      </c>
      <c r="E16" s="5">
        <v>126000000</v>
      </c>
      <c r="F16" s="6">
        <v>6.579507684560898E-2</v>
      </c>
    </row>
    <row r="17" spans="1:6">
      <c r="A17">
        <v>2014</v>
      </c>
      <c r="B17" s="5">
        <v>1087877046.0599999</v>
      </c>
      <c r="C17" s="5">
        <v>16383000000</v>
      </c>
      <c r="D17" s="5">
        <v>197000000</v>
      </c>
      <c r="E17" s="5">
        <v>114000000</v>
      </c>
      <c r="F17" s="6">
        <v>6.5165750932071401E-2</v>
      </c>
    </row>
    <row r="18" spans="1:6">
      <c r="A18">
        <v>2015</v>
      </c>
      <c r="B18" s="5">
        <v>1154461018.73</v>
      </c>
      <c r="C18" s="5">
        <v>17283000000</v>
      </c>
      <c r="D18" s="5">
        <v>207000000</v>
      </c>
      <c r="E18" s="5">
        <v>120000000</v>
      </c>
      <c r="F18" s="6">
        <v>6.5557127696195344E-2</v>
      </c>
    </row>
    <row r="19" spans="1:6">
      <c r="A19">
        <v>2016</v>
      </c>
      <c r="B19" s="5">
        <v>1178368285.2</v>
      </c>
      <c r="C19" s="5">
        <v>18281000000</v>
      </c>
      <c r="D19" s="5">
        <v>213000000</v>
      </c>
      <c r="E19" s="5">
        <v>133000000</v>
      </c>
      <c r="F19" s="6">
        <v>6.3261302689644069E-2</v>
      </c>
    </row>
    <row r="20" spans="1:6">
      <c r="A20">
        <v>2017</v>
      </c>
      <c r="B20" s="5">
        <v>1222674790.77</v>
      </c>
      <c r="C20" s="5">
        <v>18923000000</v>
      </c>
      <c r="D20" s="5">
        <v>233000000</v>
      </c>
      <c r="E20" s="5">
        <v>132000000</v>
      </c>
      <c r="F20" s="6">
        <v>6.3390439173060975E-2</v>
      </c>
    </row>
    <row r="21" spans="1:6">
      <c r="B21" s="5"/>
      <c r="C21" s="5"/>
      <c r="D21" s="5"/>
      <c r="E21" s="5"/>
    </row>
  </sheetData>
  <phoneticPr fontId="13" type="noConversion"/>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8"/>
  <sheetViews>
    <sheetView topLeftCell="A49" workbookViewId="0">
      <selection activeCell="A86" sqref="A86"/>
    </sheetView>
  </sheetViews>
  <sheetFormatPr baseColWidth="10" defaultColWidth="8.83203125" defaultRowHeight="14" x14ac:dyDescent="0"/>
  <cols>
    <col min="1" max="1" width="64.5" style="7" bestFit="1" customWidth="1"/>
    <col min="2" max="10" width="15.33203125" style="7" hidden="1" customWidth="1"/>
    <col min="11" max="38" width="17.5" style="7" bestFit="1" customWidth="1"/>
    <col min="257" max="257" width="64.5" bestFit="1" customWidth="1"/>
    <col min="258" max="266" width="0" hidden="1" customWidth="1"/>
    <col min="267" max="294" width="17.5" bestFit="1" customWidth="1"/>
    <col min="513" max="513" width="64.5" bestFit="1" customWidth="1"/>
    <col min="514" max="522" width="0" hidden="1" customWidth="1"/>
    <col min="523" max="550" width="17.5" bestFit="1" customWidth="1"/>
    <col min="769" max="769" width="64.5" bestFit="1" customWidth="1"/>
    <col min="770" max="778" width="0" hidden="1" customWidth="1"/>
    <col min="779" max="806" width="17.5" bestFit="1" customWidth="1"/>
    <col min="1025" max="1025" width="64.5" bestFit="1" customWidth="1"/>
    <col min="1026" max="1034" width="0" hidden="1" customWidth="1"/>
    <col min="1035" max="1062" width="17.5" bestFit="1" customWidth="1"/>
    <col min="1281" max="1281" width="64.5" bestFit="1" customWidth="1"/>
    <col min="1282" max="1290" width="0" hidden="1" customWidth="1"/>
    <col min="1291" max="1318" width="17.5" bestFit="1" customWidth="1"/>
    <col min="1537" max="1537" width="64.5" bestFit="1" customWidth="1"/>
    <col min="1538" max="1546" width="0" hidden="1" customWidth="1"/>
    <col min="1547" max="1574" width="17.5" bestFit="1" customWidth="1"/>
    <col min="1793" max="1793" width="64.5" bestFit="1" customWidth="1"/>
    <col min="1794" max="1802" width="0" hidden="1" customWidth="1"/>
    <col min="1803" max="1830" width="17.5" bestFit="1" customWidth="1"/>
    <col min="2049" max="2049" width="64.5" bestFit="1" customWidth="1"/>
    <col min="2050" max="2058" width="0" hidden="1" customWidth="1"/>
    <col min="2059" max="2086" width="17.5" bestFit="1" customWidth="1"/>
    <col min="2305" max="2305" width="64.5" bestFit="1" customWidth="1"/>
    <col min="2306" max="2314" width="0" hidden="1" customWidth="1"/>
    <col min="2315" max="2342" width="17.5" bestFit="1" customWidth="1"/>
    <col min="2561" max="2561" width="64.5" bestFit="1" customWidth="1"/>
    <col min="2562" max="2570" width="0" hidden="1" customWidth="1"/>
    <col min="2571" max="2598" width="17.5" bestFit="1" customWidth="1"/>
    <col min="2817" max="2817" width="64.5" bestFit="1" customWidth="1"/>
    <col min="2818" max="2826" width="0" hidden="1" customWidth="1"/>
    <col min="2827" max="2854" width="17.5" bestFit="1" customWidth="1"/>
    <col min="3073" max="3073" width="64.5" bestFit="1" customWidth="1"/>
    <col min="3074" max="3082" width="0" hidden="1" customWidth="1"/>
    <col min="3083" max="3110" width="17.5" bestFit="1" customWidth="1"/>
    <col min="3329" max="3329" width="64.5" bestFit="1" customWidth="1"/>
    <col min="3330" max="3338" width="0" hidden="1" customWidth="1"/>
    <col min="3339" max="3366" width="17.5" bestFit="1" customWidth="1"/>
    <col min="3585" max="3585" width="64.5" bestFit="1" customWidth="1"/>
    <col min="3586" max="3594" width="0" hidden="1" customWidth="1"/>
    <col min="3595" max="3622" width="17.5" bestFit="1" customWidth="1"/>
    <col min="3841" max="3841" width="64.5" bestFit="1" customWidth="1"/>
    <col min="3842" max="3850" width="0" hidden="1" customWidth="1"/>
    <col min="3851" max="3878" width="17.5" bestFit="1" customWidth="1"/>
    <col min="4097" max="4097" width="64.5" bestFit="1" customWidth="1"/>
    <col min="4098" max="4106" width="0" hidden="1" customWidth="1"/>
    <col min="4107" max="4134" width="17.5" bestFit="1" customWidth="1"/>
    <col min="4353" max="4353" width="64.5" bestFit="1" customWidth="1"/>
    <col min="4354" max="4362" width="0" hidden="1" customWidth="1"/>
    <col min="4363" max="4390" width="17.5" bestFit="1" customWidth="1"/>
    <col min="4609" max="4609" width="64.5" bestFit="1" customWidth="1"/>
    <col min="4610" max="4618" width="0" hidden="1" customWidth="1"/>
    <col min="4619" max="4646" width="17.5" bestFit="1" customWidth="1"/>
    <col min="4865" max="4865" width="64.5" bestFit="1" customWidth="1"/>
    <col min="4866" max="4874" width="0" hidden="1" customWidth="1"/>
    <col min="4875" max="4902" width="17.5" bestFit="1" customWidth="1"/>
    <col min="5121" max="5121" width="64.5" bestFit="1" customWidth="1"/>
    <col min="5122" max="5130" width="0" hidden="1" customWidth="1"/>
    <col min="5131" max="5158" width="17.5" bestFit="1" customWidth="1"/>
    <col min="5377" max="5377" width="64.5" bestFit="1" customWidth="1"/>
    <col min="5378" max="5386" width="0" hidden="1" customWidth="1"/>
    <col min="5387" max="5414" width="17.5" bestFit="1" customWidth="1"/>
    <col min="5633" max="5633" width="64.5" bestFit="1" customWidth="1"/>
    <col min="5634" max="5642" width="0" hidden="1" customWidth="1"/>
    <col min="5643" max="5670" width="17.5" bestFit="1" customWidth="1"/>
    <col min="5889" max="5889" width="64.5" bestFit="1" customWidth="1"/>
    <col min="5890" max="5898" width="0" hidden="1" customWidth="1"/>
    <col min="5899" max="5926" width="17.5" bestFit="1" customWidth="1"/>
    <col min="6145" max="6145" width="64.5" bestFit="1" customWidth="1"/>
    <col min="6146" max="6154" width="0" hidden="1" customWidth="1"/>
    <col min="6155" max="6182" width="17.5" bestFit="1" customWidth="1"/>
    <col min="6401" max="6401" width="64.5" bestFit="1" customWidth="1"/>
    <col min="6402" max="6410" width="0" hidden="1" customWidth="1"/>
    <col min="6411" max="6438" width="17.5" bestFit="1" customWidth="1"/>
    <col min="6657" max="6657" width="64.5" bestFit="1" customWidth="1"/>
    <col min="6658" max="6666" width="0" hidden="1" customWidth="1"/>
    <col min="6667" max="6694" width="17.5" bestFit="1" customWidth="1"/>
    <col min="6913" max="6913" width="64.5" bestFit="1" customWidth="1"/>
    <col min="6914" max="6922" width="0" hidden="1" customWidth="1"/>
    <col min="6923" max="6950" width="17.5" bestFit="1" customWidth="1"/>
    <col min="7169" max="7169" width="64.5" bestFit="1" customWidth="1"/>
    <col min="7170" max="7178" width="0" hidden="1" customWidth="1"/>
    <col min="7179" max="7206" width="17.5" bestFit="1" customWidth="1"/>
    <col min="7425" max="7425" width="64.5" bestFit="1" customWidth="1"/>
    <col min="7426" max="7434" width="0" hidden="1" customWidth="1"/>
    <col min="7435" max="7462" width="17.5" bestFit="1" customWidth="1"/>
    <col min="7681" max="7681" width="64.5" bestFit="1" customWidth="1"/>
    <col min="7682" max="7690" width="0" hidden="1" customWidth="1"/>
    <col min="7691" max="7718" width="17.5" bestFit="1" customWidth="1"/>
    <col min="7937" max="7937" width="64.5" bestFit="1" customWidth="1"/>
    <col min="7938" max="7946" width="0" hidden="1" customWidth="1"/>
    <col min="7947" max="7974" width="17.5" bestFit="1" customWidth="1"/>
    <col min="8193" max="8193" width="64.5" bestFit="1" customWidth="1"/>
    <col min="8194" max="8202" width="0" hidden="1" customWidth="1"/>
    <col min="8203" max="8230" width="17.5" bestFit="1" customWidth="1"/>
    <col min="8449" max="8449" width="64.5" bestFit="1" customWidth="1"/>
    <col min="8450" max="8458" width="0" hidden="1" customWidth="1"/>
    <col min="8459" max="8486" width="17.5" bestFit="1" customWidth="1"/>
    <col min="8705" max="8705" width="64.5" bestFit="1" customWidth="1"/>
    <col min="8706" max="8714" width="0" hidden="1" customWidth="1"/>
    <col min="8715" max="8742" width="17.5" bestFit="1" customWidth="1"/>
    <col min="8961" max="8961" width="64.5" bestFit="1" customWidth="1"/>
    <col min="8962" max="8970" width="0" hidden="1" customWidth="1"/>
    <col min="8971" max="8998" width="17.5" bestFit="1" customWidth="1"/>
    <col min="9217" max="9217" width="64.5" bestFit="1" customWidth="1"/>
    <col min="9218" max="9226" width="0" hidden="1" customWidth="1"/>
    <col min="9227" max="9254" width="17.5" bestFit="1" customWidth="1"/>
    <col min="9473" max="9473" width="64.5" bestFit="1" customWidth="1"/>
    <col min="9474" max="9482" width="0" hidden="1" customWidth="1"/>
    <col min="9483" max="9510" width="17.5" bestFit="1" customWidth="1"/>
    <col min="9729" max="9729" width="64.5" bestFit="1" customWidth="1"/>
    <col min="9730" max="9738" width="0" hidden="1" customWidth="1"/>
    <col min="9739" max="9766" width="17.5" bestFit="1" customWidth="1"/>
    <col min="9985" max="9985" width="64.5" bestFit="1" customWidth="1"/>
    <col min="9986" max="9994" width="0" hidden="1" customWidth="1"/>
    <col min="9995" max="10022" width="17.5" bestFit="1" customWidth="1"/>
    <col min="10241" max="10241" width="64.5" bestFit="1" customWidth="1"/>
    <col min="10242" max="10250" width="0" hidden="1" customWidth="1"/>
    <col min="10251" max="10278" width="17.5" bestFit="1" customWidth="1"/>
    <col min="10497" max="10497" width="64.5" bestFit="1" customWidth="1"/>
    <col min="10498" max="10506" width="0" hidden="1" customWidth="1"/>
    <col min="10507" max="10534" width="17.5" bestFit="1" customWidth="1"/>
    <col min="10753" max="10753" width="64.5" bestFit="1" customWidth="1"/>
    <col min="10754" max="10762" width="0" hidden="1" customWidth="1"/>
    <col min="10763" max="10790" width="17.5" bestFit="1" customWidth="1"/>
    <col min="11009" max="11009" width="64.5" bestFit="1" customWidth="1"/>
    <col min="11010" max="11018" width="0" hidden="1" customWidth="1"/>
    <col min="11019" max="11046" width="17.5" bestFit="1" customWidth="1"/>
    <col min="11265" max="11265" width="64.5" bestFit="1" customWidth="1"/>
    <col min="11266" max="11274" width="0" hidden="1" customWidth="1"/>
    <col min="11275" max="11302" width="17.5" bestFit="1" customWidth="1"/>
    <col min="11521" max="11521" width="64.5" bestFit="1" customWidth="1"/>
    <col min="11522" max="11530" width="0" hidden="1" customWidth="1"/>
    <col min="11531" max="11558" width="17.5" bestFit="1" customWidth="1"/>
    <col min="11777" max="11777" width="64.5" bestFit="1" customWidth="1"/>
    <col min="11778" max="11786" width="0" hidden="1" customWidth="1"/>
    <col min="11787" max="11814" width="17.5" bestFit="1" customWidth="1"/>
    <col min="12033" max="12033" width="64.5" bestFit="1" customWidth="1"/>
    <col min="12034" max="12042" width="0" hidden="1" customWidth="1"/>
    <col min="12043" max="12070" width="17.5" bestFit="1" customWidth="1"/>
    <col min="12289" max="12289" width="64.5" bestFit="1" customWidth="1"/>
    <col min="12290" max="12298" width="0" hidden="1" customWidth="1"/>
    <col min="12299" max="12326" width="17.5" bestFit="1" customWidth="1"/>
    <col min="12545" max="12545" width="64.5" bestFit="1" customWidth="1"/>
    <col min="12546" max="12554" width="0" hidden="1" customWidth="1"/>
    <col min="12555" max="12582" width="17.5" bestFit="1" customWidth="1"/>
    <col min="12801" max="12801" width="64.5" bestFit="1" customWidth="1"/>
    <col min="12802" max="12810" width="0" hidden="1" customWidth="1"/>
    <col min="12811" max="12838" width="17.5" bestFit="1" customWidth="1"/>
    <col min="13057" max="13057" width="64.5" bestFit="1" customWidth="1"/>
    <col min="13058" max="13066" width="0" hidden="1" customWidth="1"/>
    <col min="13067" max="13094" width="17.5" bestFit="1" customWidth="1"/>
    <col min="13313" max="13313" width="64.5" bestFit="1" customWidth="1"/>
    <col min="13314" max="13322" width="0" hidden="1" customWidth="1"/>
    <col min="13323" max="13350" width="17.5" bestFit="1" customWidth="1"/>
    <col min="13569" max="13569" width="64.5" bestFit="1" customWidth="1"/>
    <col min="13570" max="13578" width="0" hidden="1" customWidth="1"/>
    <col min="13579" max="13606" width="17.5" bestFit="1" customWidth="1"/>
    <col min="13825" max="13825" width="64.5" bestFit="1" customWidth="1"/>
    <col min="13826" max="13834" width="0" hidden="1" customWidth="1"/>
    <col min="13835" max="13862" width="17.5" bestFit="1" customWidth="1"/>
    <col min="14081" max="14081" width="64.5" bestFit="1" customWidth="1"/>
    <col min="14082" max="14090" width="0" hidden="1" customWidth="1"/>
    <col min="14091" max="14118" width="17.5" bestFit="1" customWidth="1"/>
    <col min="14337" max="14337" width="64.5" bestFit="1" customWidth="1"/>
    <col min="14338" max="14346" width="0" hidden="1" customWidth="1"/>
    <col min="14347" max="14374" width="17.5" bestFit="1" customWidth="1"/>
    <col min="14593" max="14593" width="64.5" bestFit="1" customWidth="1"/>
    <col min="14594" max="14602" width="0" hidden="1" customWidth="1"/>
    <col min="14603" max="14630" width="17.5" bestFit="1" customWidth="1"/>
    <col min="14849" max="14849" width="64.5" bestFit="1" customWidth="1"/>
    <col min="14850" max="14858" width="0" hidden="1" customWidth="1"/>
    <col min="14859" max="14886" width="17.5" bestFit="1" customWidth="1"/>
    <col min="15105" max="15105" width="64.5" bestFit="1" customWidth="1"/>
    <col min="15106" max="15114" width="0" hidden="1" customWidth="1"/>
    <col min="15115" max="15142" width="17.5" bestFit="1" customWidth="1"/>
    <col min="15361" max="15361" width="64.5" bestFit="1" customWidth="1"/>
    <col min="15362" max="15370" width="0" hidden="1" customWidth="1"/>
    <col min="15371" max="15398" width="17.5" bestFit="1" customWidth="1"/>
    <col min="15617" max="15617" width="64.5" bestFit="1" customWidth="1"/>
    <col min="15618" max="15626" width="0" hidden="1" customWidth="1"/>
    <col min="15627" max="15654" width="17.5" bestFit="1" customWidth="1"/>
    <col min="15873" max="15873" width="64.5" bestFit="1" customWidth="1"/>
    <col min="15874" max="15882" width="0" hidden="1" customWidth="1"/>
    <col min="15883" max="15910" width="17.5" bestFit="1" customWidth="1"/>
    <col min="16129" max="16129" width="64.5" bestFit="1" customWidth="1"/>
    <col min="16130" max="16138" width="0" hidden="1" customWidth="1"/>
    <col min="16139" max="16166" width="17.5" bestFit="1" customWidth="1"/>
  </cols>
  <sheetData>
    <row r="1" spans="1:39">
      <c r="B1" s="8">
        <v>1991</v>
      </c>
      <c r="C1" s="8">
        <f>B1+1</f>
        <v>1992</v>
      </c>
      <c r="D1" s="8">
        <f t="shared" ref="D1:AL1" si="0">C1+1</f>
        <v>1993</v>
      </c>
      <c r="E1" s="8">
        <f t="shared" si="0"/>
        <v>1994</v>
      </c>
      <c r="F1" s="8">
        <f t="shared" si="0"/>
        <v>1995</v>
      </c>
      <c r="G1" s="8">
        <f t="shared" si="0"/>
        <v>1996</v>
      </c>
      <c r="H1" s="8">
        <f t="shared" si="0"/>
        <v>1997</v>
      </c>
      <c r="I1" s="8">
        <f t="shared" si="0"/>
        <v>1998</v>
      </c>
      <c r="J1" s="8">
        <f t="shared" si="0"/>
        <v>1999</v>
      </c>
      <c r="K1" s="8">
        <f t="shared" si="0"/>
        <v>2000</v>
      </c>
      <c r="L1" s="8">
        <f t="shared" si="0"/>
        <v>2001</v>
      </c>
      <c r="M1" s="8">
        <f t="shared" si="0"/>
        <v>2002</v>
      </c>
      <c r="N1" s="8">
        <f t="shared" si="0"/>
        <v>2003</v>
      </c>
      <c r="O1" s="8">
        <f t="shared" si="0"/>
        <v>2004</v>
      </c>
      <c r="P1" s="8">
        <f t="shared" si="0"/>
        <v>2005</v>
      </c>
      <c r="Q1" s="8">
        <f t="shared" si="0"/>
        <v>2006</v>
      </c>
      <c r="R1" s="8">
        <f t="shared" si="0"/>
        <v>2007</v>
      </c>
      <c r="S1" s="8">
        <f t="shared" si="0"/>
        <v>2008</v>
      </c>
      <c r="T1" s="8">
        <f t="shared" si="0"/>
        <v>2009</v>
      </c>
      <c r="U1" s="8">
        <f t="shared" si="0"/>
        <v>2010</v>
      </c>
      <c r="V1" s="8">
        <f t="shared" si="0"/>
        <v>2011</v>
      </c>
      <c r="W1" s="8">
        <f t="shared" si="0"/>
        <v>2012</v>
      </c>
      <c r="X1" s="8">
        <f t="shared" si="0"/>
        <v>2013</v>
      </c>
      <c r="Y1" s="8">
        <f t="shared" si="0"/>
        <v>2014</v>
      </c>
      <c r="Z1" s="8">
        <f t="shared" si="0"/>
        <v>2015</v>
      </c>
      <c r="AA1" s="8">
        <f t="shared" si="0"/>
        <v>2016</v>
      </c>
      <c r="AB1" s="8">
        <f t="shared" si="0"/>
        <v>2017</v>
      </c>
      <c r="AC1" s="8">
        <f t="shared" si="0"/>
        <v>2018</v>
      </c>
      <c r="AD1" s="8">
        <f t="shared" si="0"/>
        <v>2019</v>
      </c>
      <c r="AE1" s="8">
        <f t="shared" si="0"/>
        <v>2020</v>
      </c>
      <c r="AF1" s="8">
        <f t="shared" si="0"/>
        <v>2021</v>
      </c>
      <c r="AG1" s="8">
        <f t="shared" si="0"/>
        <v>2022</v>
      </c>
      <c r="AH1" s="8">
        <f t="shared" si="0"/>
        <v>2023</v>
      </c>
      <c r="AI1" s="8">
        <f t="shared" si="0"/>
        <v>2024</v>
      </c>
      <c r="AJ1" s="8">
        <f t="shared" si="0"/>
        <v>2025</v>
      </c>
      <c r="AK1" s="8">
        <f t="shared" si="0"/>
        <v>2026</v>
      </c>
      <c r="AL1" s="8">
        <f t="shared" si="0"/>
        <v>2027</v>
      </c>
    </row>
    <row r="2" spans="1:39">
      <c r="A2" s="9" t="s">
        <v>16</v>
      </c>
    </row>
    <row r="3" spans="1:39">
      <c r="A3" s="10" t="s">
        <v>17</v>
      </c>
      <c r="B3" s="7">
        <v>590424372</v>
      </c>
      <c r="C3" s="7">
        <v>634507983</v>
      </c>
      <c r="D3" s="7">
        <v>642319243.90999997</v>
      </c>
      <c r="E3" s="7">
        <v>662493422.93799996</v>
      </c>
      <c r="F3" s="7">
        <v>669717031.97000003</v>
      </c>
      <c r="G3" s="7">
        <v>675353639.42999995</v>
      </c>
      <c r="H3" s="7">
        <v>694874135.00999999</v>
      </c>
      <c r="I3" s="7">
        <v>718507997.21000004</v>
      </c>
      <c r="J3" s="7">
        <v>747576653.88999999</v>
      </c>
      <c r="K3" s="11">
        <v>766379771.63999999</v>
      </c>
      <c r="L3" s="11">
        <v>760622435</v>
      </c>
      <c r="M3" s="11">
        <v>762894046.88</v>
      </c>
      <c r="N3" s="11">
        <v>771923104</v>
      </c>
      <c r="O3" s="11">
        <v>922496983.47000003</v>
      </c>
      <c r="P3" s="11">
        <v>956000000</v>
      </c>
      <c r="Q3" s="11">
        <v>1055000000</v>
      </c>
      <c r="R3" s="11">
        <v>1161000000</v>
      </c>
      <c r="S3" s="11">
        <v>1244000000</v>
      </c>
      <c r="T3" s="11">
        <v>1247000000</v>
      </c>
      <c r="U3" s="11">
        <v>1233830267</v>
      </c>
      <c r="V3" s="11">
        <v>1255352270</v>
      </c>
      <c r="W3" s="11">
        <v>1241669496</v>
      </c>
      <c r="X3" s="11">
        <v>1246186307</v>
      </c>
      <c r="Y3" s="11">
        <v>1262410554</v>
      </c>
      <c r="Z3" s="11">
        <v>1286412539</v>
      </c>
      <c r="AA3" s="11">
        <v>1512778900</v>
      </c>
      <c r="AB3" s="11">
        <v>1727392500</v>
      </c>
      <c r="AC3" s="11">
        <v>1761908700</v>
      </c>
      <c r="AD3" s="11">
        <v>1773509100</v>
      </c>
      <c r="AE3" s="11">
        <v>1781911900</v>
      </c>
      <c r="AF3" s="11">
        <v>1789697000</v>
      </c>
      <c r="AG3" s="11">
        <v>1795537300</v>
      </c>
      <c r="AH3" s="11">
        <v>1798967400</v>
      </c>
      <c r="AI3" s="11">
        <v>1802621600</v>
      </c>
      <c r="AJ3" s="11">
        <v>1806310400</v>
      </c>
      <c r="AK3" s="11">
        <v>1810389300</v>
      </c>
      <c r="AL3" s="11">
        <v>1814818300</v>
      </c>
      <c r="AM3" s="12"/>
    </row>
    <row r="4" spans="1:39">
      <c r="A4" s="10" t="s">
        <v>18</v>
      </c>
      <c r="B4" s="7">
        <v>-13594223</v>
      </c>
      <c r="C4" s="7">
        <v>-20990384.169999998</v>
      </c>
      <c r="D4" s="7">
        <v>-42772631.219999999</v>
      </c>
      <c r="E4" s="7">
        <v>-43156774.317999996</v>
      </c>
      <c r="F4" s="7">
        <v>-49739268.209999993</v>
      </c>
      <c r="G4" s="7">
        <v>-16028570.199999999</v>
      </c>
      <c r="H4" s="7">
        <v>-18356594.23</v>
      </c>
      <c r="I4" s="7">
        <v>-24902957.59</v>
      </c>
      <c r="J4" s="7">
        <v>-31159584.310000002</v>
      </c>
      <c r="K4" s="11">
        <v>-41071399.810000002</v>
      </c>
      <c r="L4" s="11">
        <v>-33467803.310000002</v>
      </c>
      <c r="M4" s="11">
        <v>-37351412.100000001</v>
      </c>
      <c r="N4" s="11">
        <v>-33304449</v>
      </c>
      <c r="O4" s="11">
        <v>-34259394.460000001</v>
      </c>
      <c r="P4" s="11">
        <v>-41000000</v>
      </c>
      <c r="Q4" s="11">
        <v>-43000000</v>
      </c>
      <c r="R4" s="11">
        <v>-44000000</v>
      </c>
      <c r="S4" s="11">
        <v>-73000000</v>
      </c>
      <c r="T4" s="11">
        <v>-79000000</v>
      </c>
      <c r="U4" s="11">
        <v>-56915181</v>
      </c>
      <c r="V4" s="11">
        <v>-62294923</v>
      </c>
      <c r="W4" s="11">
        <v>-81115032</v>
      </c>
      <c r="X4" s="11">
        <v>-65734742</v>
      </c>
      <c r="Y4" s="11">
        <v>-67069814</v>
      </c>
      <c r="Z4" s="11">
        <v>-70675110</v>
      </c>
      <c r="AA4" s="11">
        <v>-92464300</v>
      </c>
      <c r="AB4" s="11">
        <v>-97703700</v>
      </c>
      <c r="AC4" s="11">
        <v>-101599100</v>
      </c>
      <c r="AD4" s="11">
        <v>-103111000</v>
      </c>
      <c r="AE4" s="11">
        <v>-104554500</v>
      </c>
      <c r="AF4" s="11">
        <v>-106030000</v>
      </c>
      <c r="AG4" s="11">
        <v>-107515300</v>
      </c>
      <c r="AH4" s="11">
        <v>-108975300</v>
      </c>
      <c r="AI4" s="11">
        <v>-110546300</v>
      </c>
      <c r="AJ4" s="11">
        <v>-112152900</v>
      </c>
      <c r="AK4" s="11">
        <v>-113813200</v>
      </c>
      <c r="AL4" s="11">
        <v>-115420200</v>
      </c>
      <c r="AM4" s="12"/>
    </row>
    <row r="5" spans="1:39" ht="15" thickBot="1">
      <c r="A5" s="13" t="s">
        <v>19</v>
      </c>
      <c r="B5" s="14">
        <v>576830149</v>
      </c>
      <c r="C5" s="14">
        <v>613517598.83000004</v>
      </c>
      <c r="D5" s="14">
        <v>599546612.68999994</v>
      </c>
      <c r="E5" s="14">
        <v>619336648.62</v>
      </c>
      <c r="F5" s="14">
        <v>619977763.75999999</v>
      </c>
      <c r="G5" s="14">
        <v>659325069.2299999</v>
      </c>
      <c r="H5" s="14">
        <v>676517540.77999997</v>
      </c>
      <c r="I5" s="14">
        <v>693605039.62</v>
      </c>
      <c r="J5" s="14">
        <v>716417069.57999992</v>
      </c>
      <c r="K5" s="15">
        <v>725308371.82999992</v>
      </c>
      <c r="L5" s="15">
        <v>727154631.69000006</v>
      </c>
      <c r="M5" s="15">
        <v>725542634.77999997</v>
      </c>
      <c r="N5" s="15">
        <v>738618655</v>
      </c>
      <c r="O5" s="15">
        <v>888237589.00999999</v>
      </c>
      <c r="P5" s="15">
        <v>915000000</v>
      </c>
      <c r="Q5" s="15">
        <v>1012000000</v>
      </c>
      <c r="R5" s="15">
        <v>1117000000</v>
      </c>
      <c r="S5" s="15">
        <v>1171000000</v>
      </c>
      <c r="T5" s="15">
        <v>1168000000</v>
      </c>
      <c r="U5" s="15">
        <v>1176915086</v>
      </c>
      <c r="V5" s="15">
        <v>1193057347</v>
      </c>
      <c r="W5" s="15">
        <v>1160554464</v>
      </c>
      <c r="X5" s="15">
        <v>1180451565</v>
      </c>
      <c r="Y5" s="15">
        <v>1195340740</v>
      </c>
      <c r="Z5" s="15">
        <v>1215737429</v>
      </c>
      <c r="AA5" s="15">
        <v>1420314600</v>
      </c>
      <c r="AB5" s="15">
        <v>1629688800</v>
      </c>
      <c r="AC5" s="15">
        <v>1660309600</v>
      </c>
      <c r="AD5" s="15">
        <v>1670398100</v>
      </c>
      <c r="AE5" s="15">
        <v>1677357400</v>
      </c>
      <c r="AF5" s="15">
        <v>1683667000</v>
      </c>
      <c r="AG5" s="15">
        <v>1688022000</v>
      </c>
      <c r="AH5" s="15">
        <v>1689992100</v>
      </c>
      <c r="AI5" s="15">
        <v>1692075300</v>
      </c>
      <c r="AJ5" s="15">
        <v>1694157500</v>
      </c>
      <c r="AK5" s="15">
        <v>1696576100</v>
      </c>
      <c r="AL5" s="15">
        <v>1699398100</v>
      </c>
      <c r="AM5" s="12"/>
    </row>
    <row r="6" spans="1:39" ht="15" thickTop="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row>
    <row r="7" spans="1:39">
      <c r="A7" s="9" t="s">
        <v>20</v>
      </c>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row>
    <row r="8" spans="1:39">
      <c r="A8" s="16" t="s">
        <v>21</v>
      </c>
      <c r="K8" s="11"/>
      <c r="L8" s="11"/>
      <c r="M8" s="11"/>
      <c r="N8" s="11"/>
      <c r="O8" s="11"/>
      <c r="P8" s="11"/>
      <c r="Q8" s="11"/>
      <c r="R8" s="11"/>
      <c r="S8" s="11"/>
      <c r="T8" s="11"/>
      <c r="U8" s="11"/>
      <c r="V8" s="11"/>
      <c r="W8" s="11"/>
      <c r="X8" s="11"/>
      <c r="Y8" s="11"/>
      <c r="Z8" s="11"/>
      <c r="AA8" s="11"/>
      <c r="AB8" s="11">
        <v>34700000</v>
      </c>
      <c r="AC8" s="11">
        <v>35100000</v>
      </c>
      <c r="AD8" s="11">
        <v>35100000</v>
      </c>
      <c r="AE8" s="11">
        <v>35149845.744054601</v>
      </c>
      <c r="AF8" s="11">
        <v>35290726.889321402</v>
      </c>
      <c r="AG8" s="11">
        <v>49879046.938303798</v>
      </c>
      <c r="AH8" s="11">
        <v>49879046.938303798</v>
      </c>
      <c r="AI8" s="11">
        <v>50007738.137745596</v>
      </c>
      <c r="AJ8" s="11">
        <v>50208169.953928903</v>
      </c>
      <c r="AK8" s="11">
        <v>50301836.321000002</v>
      </c>
      <c r="AL8" s="11">
        <v>50523146.251000002</v>
      </c>
      <c r="AM8" s="12"/>
    </row>
    <row r="9" spans="1:39">
      <c r="A9" s="16" t="s">
        <v>22</v>
      </c>
      <c r="K9" s="11"/>
      <c r="L9" s="11"/>
      <c r="M9" s="11"/>
      <c r="N9" s="11"/>
      <c r="O9" s="11"/>
      <c r="P9" s="11"/>
      <c r="Q9" s="11"/>
      <c r="R9" s="11"/>
      <c r="S9" s="11"/>
      <c r="T9" s="11"/>
      <c r="U9" s="11"/>
      <c r="V9" s="11"/>
      <c r="W9" s="11"/>
      <c r="X9" s="11"/>
      <c r="Y9" s="11"/>
      <c r="Z9" s="11"/>
      <c r="AA9" s="11"/>
      <c r="AB9" s="11">
        <v>7231900</v>
      </c>
      <c r="AC9" s="11">
        <v>15420000</v>
      </c>
      <c r="AD9" s="11">
        <v>14533000</v>
      </c>
      <c r="AE9" s="11">
        <v>3386200</v>
      </c>
      <c r="AF9" s="11">
        <v>3423700</v>
      </c>
      <c r="AG9" s="11">
        <v>3459400</v>
      </c>
      <c r="AH9" s="11">
        <v>3491300</v>
      </c>
      <c r="AI9" s="11">
        <v>3517600</v>
      </c>
      <c r="AJ9" s="11">
        <v>3553100</v>
      </c>
      <c r="AK9" s="11">
        <v>3579400</v>
      </c>
      <c r="AL9" s="11">
        <v>3607500</v>
      </c>
      <c r="AM9" s="12"/>
    </row>
    <row r="10" spans="1:39" ht="15" thickBot="1">
      <c r="A10" s="17" t="s">
        <v>8</v>
      </c>
      <c r="B10" s="14">
        <v>0</v>
      </c>
      <c r="C10" s="14">
        <v>0</v>
      </c>
      <c r="D10" s="14">
        <v>0</v>
      </c>
      <c r="E10" s="14">
        <v>0</v>
      </c>
      <c r="F10" s="14">
        <v>0</v>
      </c>
      <c r="G10" s="14">
        <v>0</v>
      </c>
      <c r="H10" s="14">
        <v>0</v>
      </c>
      <c r="I10" s="14">
        <v>0</v>
      </c>
      <c r="J10" s="14">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41931900</v>
      </c>
      <c r="AC10" s="15">
        <v>50520000</v>
      </c>
      <c r="AD10" s="15">
        <v>49633000</v>
      </c>
      <c r="AE10" s="15">
        <v>38536045.744054601</v>
      </c>
      <c r="AF10" s="15">
        <v>38714426.889321402</v>
      </c>
      <c r="AG10" s="15">
        <v>53338446.938303798</v>
      </c>
      <c r="AH10" s="15">
        <v>53370346.938303798</v>
      </c>
      <c r="AI10" s="15">
        <v>53525338.137745596</v>
      </c>
      <c r="AJ10" s="15">
        <v>53761269.953928903</v>
      </c>
      <c r="AK10" s="15">
        <v>53881236.321000002</v>
      </c>
      <c r="AL10" s="15">
        <v>54130646.251000002</v>
      </c>
      <c r="AM10" s="12"/>
    </row>
    <row r="11" spans="1:39" ht="15" thickTop="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2"/>
    </row>
    <row r="12" spans="1:39">
      <c r="A12" s="9" t="s">
        <v>23</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2"/>
    </row>
    <row r="13" spans="1:39" ht="15" thickBot="1">
      <c r="A13" s="18" t="s">
        <v>24</v>
      </c>
      <c r="B13" s="14"/>
      <c r="C13" s="14"/>
      <c r="D13" s="14"/>
      <c r="E13" s="14"/>
      <c r="F13" s="14"/>
      <c r="G13" s="14"/>
      <c r="H13" s="14"/>
      <c r="I13" s="14"/>
      <c r="J13" s="14"/>
      <c r="K13" s="15">
        <v>262248148</v>
      </c>
      <c r="L13" s="15">
        <v>265863126</v>
      </c>
      <c r="M13" s="15">
        <v>272774270.46999997</v>
      </c>
      <c r="N13" s="15">
        <v>283076649.90999997</v>
      </c>
      <c r="O13" s="15">
        <v>290546600.55000001</v>
      </c>
      <c r="P13" s="15">
        <v>292849049.18181819</v>
      </c>
      <c r="Q13" s="15">
        <v>314873674.9600001</v>
      </c>
      <c r="R13" s="15">
        <v>334723733.12</v>
      </c>
      <c r="S13" s="15">
        <v>343610834.18200004</v>
      </c>
      <c r="T13" s="15">
        <v>338375530.40999997</v>
      </c>
      <c r="U13" s="15">
        <v>328749591</v>
      </c>
      <c r="V13" s="15">
        <v>336442617</v>
      </c>
      <c r="W13" s="15">
        <v>342855362</v>
      </c>
      <c r="X13" s="15">
        <v>352218467</v>
      </c>
      <c r="Y13" s="15">
        <v>355005920</v>
      </c>
      <c r="Z13" s="15">
        <v>371762537</v>
      </c>
      <c r="AA13" s="15">
        <v>372505500</v>
      </c>
      <c r="AB13" s="15">
        <v>420589800</v>
      </c>
      <c r="AC13" s="15">
        <v>432225000</v>
      </c>
      <c r="AD13" s="15">
        <v>435535400</v>
      </c>
      <c r="AE13" s="15">
        <v>428262700</v>
      </c>
      <c r="AF13" s="15">
        <v>431847000</v>
      </c>
      <c r="AG13" s="15">
        <v>449662600</v>
      </c>
      <c r="AH13" s="15">
        <v>452727260</v>
      </c>
      <c r="AI13" s="15">
        <v>455865300</v>
      </c>
      <c r="AJ13" s="15">
        <v>459357800</v>
      </c>
      <c r="AK13" s="15">
        <v>463191900</v>
      </c>
      <c r="AL13" s="15">
        <v>467432200</v>
      </c>
      <c r="AM13" s="12"/>
    </row>
    <row r="14" spans="1:39" ht="15" thickTop="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2"/>
    </row>
    <row r="15" spans="1:39" ht="15" thickBot="1">
      <c r="A15" s="17" t="s">
        <v>25</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f>SUM(AD10,AD13)</f>
        <v>485168400</v>
      </c>
      <c r="AE15" s="15">
        <f t="shared" ref="AE15:AL15" si="1">SUM(AE10,AE13)</f>
        <v>466798745.74405462</v>
      </c>
      <c r="AF15" s="15">
        <f t="shared" si="1"/>
        <v>470561426.88932139</v>
      </c>
      <c r="AG15" s="15">
        <f t="shared" si="1"/>
        <v>503001046.93830383</v>
      </c>
      <c r="AH15" s="15">
        <f t="shared" si="1"/>
        <v>506097606.93830383</v>
      </c>
      <c r="AI15" s="15">
        <f t="shared" si="1"/>
        <v>509390638.13774562</v>
      </c>
      <c r="AJ15" s="15">
        <f t="shared" si="1"/>
        <v>513119069.95392889</v>
      </c>
      <c r="AK15" s="15">
        <f t="shared" si="1"/>
        <v>517073136.32099998</v>
      </c>
      <c r="AL15" s="15">
        <f t="shared" si="1"/>
        <v>521562846.25099999</v>
      </c>
      <c r="AM15" s="12"/>
    </row>
    <row r="16" spans="1:39" ht="15" thickTop="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2"/>
    </row>
    <row r="17" spans="1:39">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2"/>
    </row>
    <row r="18" spans="1:39">
      <c r="A18" s="19" t="s">
        <v>26</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2"/>
    </row>
    <row r="19" spans="1:39">
      <c r="A19" s="20" t="s">
        <v>27</v>
      </c>
      <c r="K19" s="11"/>
      <c r="L19" s="11"/>
      <c r="M19" s="11"/>
      <c r="N19" s="11"/>
      <c r="O19" s="11"/>
      <c r="P19" s="11"/>
      <c r="Q19" s="11"/>
      <c r="R19" s="11"/>
      <c r="S19" s="11"/>
      <c r="T19" s="11"/>
      <c r="U19" s="11"/>
      <c r="V19" s="11"/>
      <c r="W19" s="11"/>
      <c r="X19" s="11"/>
      <c r="Y19" s="11"/>
      <c r="Z19" s="11"/>
      <c r="AA19" s="11"/>
      <c r="AB19" s="11">
        <v>34700000</v>
      </c>
      <c r="AC19" s="11">
        <v>35100000</v>
      </c>
      <c r="AD19" s="11">
        <v>35100000</v>
      </c>
      <c r="AE19" s="11">
        <v>35149845.744054601</v>
      </c>
      <c r="AF19" s="11">
        <v>35290726.889321402</v>
      </c>
      <c r="AG19" s="11">
        <v>49879046.938303798</v>
      </c>
      <c r="AH19" s="11">
        <v>49879046.938303798</v>
      </c>
      <c r="AI19" s="11">
        <v>50007738.137745596</v>
      </c>
      <c r="AJ19" s="11">
        <v>50208169.953928903</v>
      </c>
      <c r="AK19" s="11">
        <v>50301836.321000002</v>
      </c>
      <c r="AL19" s="11">
        <v>50523146.251000002</v>
      </c>
      <c r="AM19" s="12"/>
    </row>
    <row r="20" spans="1:39">
      <c r="A20" s="20" t="s">
        <v>28</v>
      </c>
      <c r="K20" s="11"/>
      <c r="L20" s="11"/>
      <c r="M20" s="11"/>
      <c r="N20" s="11"/>
      <c r="O20" s="11"/>
      <c r="P20" s="11"/>
      <c r="Q20" s="11"/>
      <c r="R20" s="11"/>
      <c r="S20" s="11"/>
      <c r="T20" s="11"/>
      <c r="U20" s="11">
        <v>0</v>
      </c>
      <c r="V20" s="11">
        <v>0</v>
      </c>
      <c r="W20" s="11">
        <v>0</v>
      </c>
      <c r="X20" s="11">
        <v>0</v>
      </c>
      <c r="Y20" s="11">
        <v>0</v>
      </c>
      <c r="Z20" s="11">
        <v>0</v>
      </c>
      <c r="AA20" s="11">
        <v>0</v>
      </c>
      <c r="AB20" s="11">
        <v>10484500</v>
      </c>
      <c r="AC20" s="11">
        <v>10510800</v>
      </c>
      <c r="AD20" s="11">
        <v>10535500</v>
      </c>
      <c r="AE20" s="11">
        <v>10552300</v>
      </c>
      <c r="AF20" s="11">
        <v>10606200</v>
      </c>
      <c r="AG20" s="11">
        <v>10646200</v>
      </c>
      <c r="AH20" s="11">
        <v>10666900</v>
      </c>
      <c r="AI20" s="11">
        <v>10690000</v>
      </c>
      <c r="AJ20" s="11">
        <v>10724700</v>
      </c>
      <c r="AK20" s="11">
        <v>10770600</v>
      </c>
      <c r="AL20" s="11">
        <v>10833300</v>
      </c>
      <c r="AM20" s="12"/>
    </row>
    <row r="21" spans="1:39" ht="15" thickBot="1">
      <c r="A21" s="21" t="s">
        <v>8</v>
      </c>
      <c r="B21" s="22"/>
      <c r="C21" s="22"/>
      <c r="D21" s="22"/>
      <c r="E21" s="22"/>
      <c r="F21" s="22"/>
      <c r="G21" s="22"/>
      <c r="H21" s="22"/>
      <c r="I21" s="22"/>
      <c r="J21" s="22"/>
      <c r="K21" s="23"/>
      <c r="L21" s="23"/>
      <c r="M21" s="23"/>
      <c r="N21" s="23"/>
      <c r="O21" s="23"/>
      <c r="P21" s="23"/>
      <c r="Q21" s="23"/>
      <c r="R21" s="23"/>
      <c r="S21" s="23"/>
      <c r="T21" s="23"/>
      <c r="U21" s="23"/>
      <c r="V21" s="23"/>
      <c r="W21" s="23"/>
      <c r="X21" s="23"/>
      <c r="Y21" s="23"/>
      <c r="Z21" s="23"/>
      <c r="AA21" s="23"/>
      <c r="AB21" s="24">
        <f>SUM(AB19:AB20)</f>
        <v>45184500</v>
      </c>
      <c r="AC21" s="24">
        <f t="shared" ref="AC21:AL21" si="2">SUM(AC19:AC20)</f>
        <v>45610800</v>
      </c>
      <c r="AD21" s="24">
        <f t="shared" si="2"/>
        <v>45635500</v>
      </c>
      <c r="AE21" s="24">
        <f t="shared" si="2"/>
        <v>45702145.744054601</v>
      </c>
      <c r="AF21" s="24">
        <f t="shared" si="2"/>
        <v>45896926.889321402</v>
      </c>
      <c r="AG21" s="24">
        <f t="shared" si="2"/>
        <v>60525246.938303798</v>
      </c>
      <c r="AH21" s="24">
        <f t="shared" si="2"/>
        <v>60545946.938303798</v>
      </c>
      <c r="AI21" s="24">
        <f t="shared" si="2"/>
        <v>60697738.137745596</v>
      </c>
      <c r="AJ21" s="24">
        <f t="shared" si="2"/>
        <v>60932869.953928903</v>
      </c>
      <c r="AK21" s="24">
        <f t="shared" si="2"/>
        <v>61072436.321000002</v>
      </c>
      <c r="AL21" s="24">
        <f t="shared" si="2"/>
        <v>61356446.251000002</v>
      </c>
      <c r="AM21" s="12"/>
    </row>
    <row r="22" spans="1:39" ht="15" thickTop="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row>
    <row r="23" spans="1:39">
      <c r="A23" s="9" t="s">
        <v>29</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row>
    <row r="24" spans="1:39">
      <c r="A24" s="16" t="s">
        <v>30</v>
      </c>
      <c r="B24" s="7">
        <v>105578098.48999999</v>
      </c>
      <c r="C24" s="7">
        <v>105204921.59</v>
      </c>
      <c r="D24" s="7">
        <v>106488726.38</v>
      </c>
      <c r="E24" s="7">
        <v>102685226.73999999</v>
      </c>
      <c r="F24" s="7">
        <v>101449110.94</v>
      </c>
      <c r="G24" s="7">
        <v>110110954.37</v>
      </c>
      <c r="H24" s="7">
        <v>112613507.09</v>
      </c>
      <c r="I24" s="7">
        <v>119453694.28</v>
      </c>
      <c r="J24" s="7">
        <v>121439351.88</v>
      </c>
      <c r="K24" s="11">
        <v>121875827.06999999</v>
      </c>
      <c r="L24" s="11">
        <v>123193881.76000001</v>
      </c>
      <c r="M24" s="11">
        <v>136442538.30000001</v>
      </c>
      <c r="N24" s="11">
        <v>150573691.56999999</v>
      </c>
      <c r="O24" s="11">
        <v>149437369.68000001</v>
      </c>
      <c r="P24" s="11">
        <v>166686142.94999999</v>
      </c>
      <c r="Q24" s="11">
        <v>182838933.19999999</v>
      </c>
      <c r="R24" s="11">
        <v>215643429.94</v>
      </c>
      <c r="S24" s="11">
        <v>260963798.31</v>
      </c>
      <c r="T24" s="11">
        <v>318691322.81</v>
      </c>
      <c r="U24" s="11">
        <v>354069396.69999999</v>
      </c>
      <c r="V24" s="11">
        <v>421626118.92000002</v>
      </c>
      <c r="W24" s="11">
        <v>442943500.91000003</v>
      </c>
      <c r="X24" s="11">
        <v>465751897.38999999</v>
      </c>
      <c r="Y24" s="11">
        <v>544219738.94000006</v>
      </c>
      <c r="Z24" s="11">
        <v>570937831.15999997</v>
      </c>
      <c r="AA24" s="11">
        <v>594503126.12</v>
      </c>
      <c r="AB24" s="11">
        <v>614430111.87</v>
      </c>
      <c r="AC24" s="11">
        <v>609423989.53999996</v>
      </c>
      <c r="AD24" s="11">
        <v>609994819.76999998</v>
      </c>
      <c r="AE24" s="11">
        <v>607426250.41999996</v>
      </c>
      <c r="AF24" s="11">
        <v>596907515.75999999</v>
      </c>
      <c r="AG24" s="11">
        <v>596347723.53999996</v>
      </c>
      <c r="AH24" s="11">
        <v>585276430.29999995</v>
      </c>
      <c r="AI24" s="11">
        <v>582559426.13</v>
      </c>
      <c r="AJ24" s="11">
        <v>580527625.90999997</v>
      </c>
      <c r="AK24" s="11">
        <v>577352236.34000003</v>
      </c>
      <c r="AL24" s="11">
        <v>562027877.14999998</v>
      </c>
      <c r="AM24" s="12"/>
    </row>
    <row r="25" spans="1:39">
      <c r="A25" s="16" t="s">
        <v>31</v>
      </c>
      <c r="K25" s="11"/>
      <c r="L25" s="11"/>
      <c r="M25" s="11"/>
      <c r="N25" s="11"/>
      <c r="O25" s="11"/>
      <c r="P25" s="11"/>
      <c r="Q25" s="11"/>
      <c r="R25" s="11"/>
      <c r="S25" s="11"/>
      <c r="T25" s="11"/>
      <c r="U25" s="11"/>
      <c r="V25" s="11"/>
      <c r="W25" s="11"/>
      <c r="X25" s="11"/>
      <c r="Y25" s="11"/>
      <c r="Z25" s="11"/>
      <c r="AA25" s="11"/>
      <c r="AB25" s="11">
        <v>10871871.853339341</v>
      </c>
      <c r="AC25" s="11">
        <v>37651459.255230993</v>
      </c>
      <c r="AD25" s="11">
        <v>70789641.162268847</v>
      </c>
      <c r="AE25" s="11">
        <v>105398779.39868987</v>
      </c>
      <c r="AF25" s="11">
        <v>153817623.43040174</v>
      </c>
      <c r="AG25" s="11">
        <v>202189244.1424998</v>
      </c>
      <c r="AH25" s="11">
        <v>247240158.62722269</v>
      </c>
      <c r="AI25" s="11">
        <v>292291073.11194557</v>
      </c>
      <c r="AJ25" s="11">
        <v>336862330.03049207</v>
      </c>
      <c r="AK25" s="11">
        <v>381433586.94903851</v>
      </c>
      <c r="AL25" s="11">
        <v>427037952.47165722</v>
      </c>
      <c r="AM25" s="12"/>
    </row>
    <row r="26" spans="1:39">
      <c r="A26" s="16" t="s">
        <v>32</v>
      </c>
      <c r="K26" s="11"/>
      <c r="L26" s="11"/>
      <c r="M26" s="11"/>
      <c r="N26" s="11"/>
      <c r="O26" s="11"/>
      <c r="P26" s="11"/>
      <c r="Q26" s="11"/>
      <c r="R26" s="11"/>
      <c r="S26" s="11"/>
      <c r="T26" s="11"/>
      <c r="U26" s="11"/>
      <c r="V26" s="11"/>
      <c r="W26" s="11">
        <v>15253527.01</v>
      </c>
      <c r="X26" s="11">
        <v>26024975</v>
      </c>
      <c r="Y26" s="11">
        <v>26024975</v>
      </c>
      <c r="Z26" s="11">
        <v>26024975</v>
      </c>
      <c r="AA26" s="11">
        <v>26024975</v>
      </c>
      <c r="AB26" s="11">
        <v>36859975</v>
      </c>
      <c r="AC26" s="11">
        <v>36858225</v>
      </c>
      <c r="AD26" s="11">
        <v>36859475</v>
      </c>
      <c r="AE26" s="11">
        <v>36857225</v>
      </c>
      <c r="AF26" s="11">
        <v>36855225</v>
      </c>
      <c r="AG26" s="11">
        <v>36856975</v>
      </c>
      <c r="AH26" s="11">
        <v>36855725</v>
      </c>
      <c r="AI26" s="11">
        <v>36854975</v>
      </c>
      <c r="AJ26" s="11">
        <v>36857975</v>
      </c>
      <c r="AK26" s="11">
        <v>36857725</v>
      </c>
      <c r="AL26" s="11">
        <v>36855462.5</v>
      </c>
      <c r="AM26" s="12"/>
    </row>
    <row r="27" spans="1:39" ht="15" thickBot="1">
      <c r="A27" s="14" t="s">
        <v>8</v>
      </c>
      <c r="B27" s="14">
        <f>SUM(B24:B26)</f>
        <v>105578098.48999999</v>
      </c>
      <c r="C27" s="14">
        <f t="shared" ref="C27:AL27" si="3">SUM(C24:C26)</f>
        <v>105204921.59</v>
      </c>
      <c r="D27" s="14">
        <f t="shared" si="3"/>
        <v>106488726.38</v>
      </c>
      <c r="E27" s="14">
        <f t="shared" si="3"/>
        <v>102685226.73999999</v>
      </c>
      <c r="F27" s="14">
        <f t="shared" si="3"/>
        <v>101449110.94</v>
      </c>
      <c r="G27" s="14">
        <f t="shared" si="3"/>
        <v>110110954.37</v>
      </c>
      <c r="H27" s="14">
        <f t="shared" si="3"/>
        <v>112613507.09</v>
      </c>
      <c r="I27" s="14">
        <f t="shared" si="3"/>
        <v>119453694.28</v>
      </c>
      <c r="J27" s="14">
        <f t="shared" si="3"/>
        <v>121439351.88</v>
      </c>
      <c r="K27" s="15">
        <f t="shared" si="3"/>
        <v>121875827.06999999</v>
      </c>
      <c r="L27" s="15">
        <f t="shared" si="3"/>
        <v>123193881.76000001</v>
      </c>
      <c r="M27" s="15">
        <f t="shared" si="3"/>
        <v>136442538.30000001</v>
      </c>
      <c r="N27" s="15">
        <f t="shared" si="3"/>
        <v>150573691.56999999</v>
      </c>
      <c r="O27" s="15">
        <f t="shared" si="3"/>
        <v>149437369.68000001</v>
      </c>
      <c r="P27" s="15">
        <f t="shared" si="3"/>
        <v>166686142.94999999</v>
      </c>
      <c r="Q27" s="15">
        <f t="shared" si="3"/>
        <v>182838933.19999999</v>
      </c>
      <c r="R27" s="15">
        <f t="shared" si="3"/>
        <v>215643429.94</v>
      </c>
      <c r="S27" s="15">
        <f t="shared" si="3"/>
        <v>260963798.31</v>
      </c>
      <c r="T27" s="15">
        <f t="shared" si="3"/>
        <v>318691322.81</v>
      </c>
      <c r="U27" s="15">
        <f t="shared" si="3"/>
        <v>354069396.69999999</v>
      </c>
      <c r="V27" s="15">
        <f t="shared" si="3"/>
        <v>421626118.92000002</v>
      </c>
      <c r="W27" s="15">
        <f t="shared" si="3"/>
        <v>458197027.92000002</v>
      </c>
      <c r="X27" s="15">
        <f t="shared" si="3"/>
        <v>491776872.38999999</v>
      </c>
      <c r="Y27" s="15">
        <f t="shared" si="3"/>
        <v>570244713.94000006</v>
      </c>
      <c r="Z27" s="15">
        <f t="shared" si="3"/>
        <v>596962806.15999997</v>
      </c>
      <c r="AA27" s="15">
        <f t="shared" si="3"/>
        <v>620528101.12</v>
      </c>
      <c r="AB27" s="15">
        <f t="shared" si="3"/>
        <v>662161958.72333932</v>
      </c>
      <c r="AC27" s="15">
        <f t="shared" si="3"/>
        <v>683933673.79523098</v>
      </c>
      <c r="AD27" s="15">
        <f t="shared" si="3"/>
        <v>717643935.93226886</v>
      </c>
      <c r="AE27" s="15">
        <f t="shared" si="3"/>
        <v>749682254.81868982</v>
      </c>
      <c r="AF27" s="15">
        <f t="shared" si="3"/>
        <v>787580364.19040179</v>
      </c>
      <c r="AG27" s="15">
        <f t="shared" si="3"/>
        <v>835393942.68249977</v>
      </c>
      <c r="AH27" s="15">
        <f t="shared" si="3"/>
        <v>869372313.92722261</v>
      </c>
      <c r="AI27" s="15">
        <f t="shared" si="3"/>
        <v>911705474.24194551</v>
      </c>
      <c r="AJ27" s="15">
        <f t="shared" si="3"/>
        <v>954247930.94049203</v>
      </c>
      <c r="AK27" s="15">
        <f t="shared" si="3"/>
        <v>995643548.28903854</v>
      </c>
      <c r="AL27" s="15">
        <f t="shared" si="3"/>
        <v>1025921292.1216571</v>
      </c>
      <c r="AM27" s="12"/>
    </row>
    <row r="28" spans="1:39" ht="15" thickTop="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row>
    <row r="29" spans="1:39">
      <c r="A29" s="9" t="s">
        <v>33</v>
      </c>
    </row>
    <row r="30" spans="1:39">
      <c r="A30" s="16" t="s">
        <v>34</v>
      </c>
      <c r="B30" s="7">
        <f t="shared" ref="B30:AL30" si="4">B5/B27</f>
        <v>5.4635398558029102</v>
      </c>
      <c r="C30" s="7">
        <f t="shared" si="4"/>
        <v>5.8316435158896258</v>
      </c>
      <c r="D30" s="7">
        <f t="shared" si="4"/>
        <v>5.6301416410085157</v>
      </c>
      <c r="E30" s="7">
        <f t="shared" si="4"/>
        <v>6.0314094664090918</v>
      </c>
      <c r="F30" s="7">
        <f t="shared" si="4"/>
        <v>6.1112192902969174</v>
      </c>
      <c r="G30" s="7">
        <f t="shared" si="4"/>
        <v>5.9878244903273181</v>
      </c>
      <c r="H30" s="7">
        <f t="shared" si="4"/>
        <v>6.0074280453705384</v>
      </c>
      <c r="I30" s="7">
        <f t="shared" si="4"/>
        <v>5.8064762567676365</v>
      </c>
      <c r="J30" s="7">
        <f t="shared" si="4"/>
        <v>5.8993815306913504</v>
      </c>
      <c r="K30" s="7">
        <f t="shared" si="4"/>
        <v>5.9512077929400666</v>
      </c>
      <c r="L30" s="7">
        <f t="shared" si="4"/>
        <v>5.9025222787167744</v>
      </c>
      <c r="M30" s="7">
        <f t="shared" si="4"/>
        <v>5.3175691673569512</v>
      </c>
      <c r="N30" s="7">
        <f t="shared" si="4"/>
        <v>4.9053632629882395</v>
      </c>
      <c r="O30" s="7">
        <f t="shared" si="4"/>
        <v>5.9438786356588125</v>
      </c>
      <c r="P30" s="7">
        <f t="shared" si="4"/>
        <v>5.4893585261881546</v>
      </c>
      <c r="Q30" s="7">
        <f t="shared" si="4"/>
        <v>5.5349261904356819</v>
      </c>
      <c r="R30" s="7">
        <f t="shared" si="4"/>
        <v>5.1798471222183347</v>
      </c>
      <c r="S30" s="7">
        <f t="shared" si="4"/>
        <v>4.4872124316989135</v>
      </c>
      <c r="T30" s="7">
        <f t="shared" si="4"/>
        <v>3.6649883959857537</v>
      </c>
      <c r="U30" s="7">
        <f t="shared" si="4"/>
        <v>3.323967270171023</v>
      </c>
      <c r="V30" s="7">
        <f t="shared" si="4"/>
        <v>2.8296571143553195</v>
      </c>
      <c r="W30" s="7">
        <f t="shared" si="4"/>
        <v>2.5328720905684916</v>
      </c>
      <c r="X30" s="7">
        <f t="shared" si="4"/>
        <v>2.400380398661472</v>
      </c>
      <c r="Y30" s="7">
        <f t="shared" si="4"/>
        <v>2.0961890759863691</v>
      </c>
      <c r="Z30" s="7">
        <f t="shared" si="4"/>
        <v>2.0365379826932704</v>
      </c>
      <c r="AA30" s="7">
        <f t="shared" si="4"/>
        <v>2.2888803866198066</v>
      </c>
      <c r="AB30" s="7">
        <f t="shared" si="4"/>
        <v>2.4611634337044528</v>
      </c>
      <c r="AC30" s="7">
        <f t="shared" si="4"/>
        <v>2.4275886151163468</v>
      </c>
      <c r="AD30" s="7">
        <f t="shared" si="4"/>
        <v>2.3276140386109971</v>
      </c>
      <c r="AE30" s="7">
        <f t="shared" si="4"/>
        <v>2.2374244411129456</v>
      </c>
      <c r="AF30" s="7">
        <f t="shared" si="4"/>
        <v>2.1377716821707917</v>
      </c>
      <c r="AG30" s="7">
        <f t="shared" si="4"/>
        <v>2.0206299253016615</v>
      </c>
      <c r="AH30" s="7">
        <f t="shared" si="4"/>
        <v>1.9439221527147386</v>
      </c>
      <c r="AI30" s="7">
        <f t="shared" si="4"/>
        <v>1.8559450917050899</v>
      </c>
      <c r="AJ30" s="7">
        <f t="shared" si="4"/>
        <v>1.7753850389073043</v>
      </c>
      <c r="AK30" s="7">
        <f t="shared" si="4"/>
        <v>1.7039994915002237</v>
      </c>
      <c r="AL30" s="7">
        <f t="shared" si="4"/>
        <v>1.656460503403296</v>
      </c>
    </row>
    <row r="31" spans="1:39">
      <c r="A31" s="16" t="s">
        <v>35</v>
      </c>
      <c r="B31" s="7">
        <f t="shared" ref="B31:AL31" si="5">(SUM(B5,B10))/B27</f>
        <v>5.4635398558029102</v>
      </c>
      <c r="C31" s="7">
        <f t="shared" si="5"/>
        <v>5.8316435158896258</v>
      </c>
      <c r="D31" s="7">
        <f t="shared" si="5"/>
        <v>5.6301416410085157</v>
      </c>
      <c r="E31" s="7">
        <f t="shared" si="5"/>
        <v>6.0314094664090918</v>
      </c>
      <c r="F31" s="7">
        <f t="shared" si="5"/>
        <v>6.1112192902969174</v>
      </c>
      <c r="G31" s="7">
        <f t="shared" si="5"/>
        <v>5.9878244903273181</v>
      </c>
      <c r="H31" s="7">
        <f t="shared" si="5"/>
        <v>6.0074280453705384</v>
      </c>
      <c r="I31" s="7">
        <f t="shared" si="5"/>
        <v>5.8064762567676365</v>
      </c>
      <c r="J31" s="7">
        <f t="shared" si="5"/>
        <v>5.8993815306913504</v>
      </c>
      <c r="K31" s="7">
        <f t="shared" si="5"/>
        <v>5.9512077929400666</v>
      </c>
      <c r="L31" s="7">
        <f t="shared" si="5"/>
        <v>5.9025222787167744</v>
      </c>
      <c r="M31" s="7">
        <f t="shared" si="5"/>
        <v>5.3175691673569512</v>
      </c>
      <c r="N31" s="7">
        <f t="shared" si="5"/>
        <v>4.9053632629882395</v>
      </c>
      <c r="O31" s="7">
        <f t="shared" si="5"/>
        <v>5.9438786356588125</v>
      </c>
      <c r="P31" s="7">
        <f t="shared" si="5"/>
        <v>5.4893585261881546</v>
      </c>
      <c r="Q31" s="7">
        <f t="shared" si="5"/>
        <v>5.5349261904356819</v>
      </c>
      <c r="R31" s="7">
        <f t="shared" si="5"/>
        <v>5.1798471222183347</v>
      </c>
      <c r="S31" s="7">
        <f t="shared" si="5"/>
        <v>4.4872124316989135</v>
      </c>
      <c r="T31" s="7">
        <f t="shared" si="5"/>
        <v>3.6649883959857537</v>
      </c>
      <c r="U31" s="7">
        <f t="shared" si="5"/>
        <v>3.323967270171023</v>
      </c>
      <c r="V31" s="7">
        <f t="shared" si="5"/>
        <v>2.8296571143553195</v>
      </c>
      <c r="W31" s="7">
        <f t="shared" si="5"/>
        <v>2.5328720905684916</v>
      </c>
      <c r="X31" s="7">
        <f t="shared" si="5"/>
        <v>2.400380398661472</v>
      </c>
      <c r="Y31" s="7">
        <f t="shared" si="5"/>
        <v>2.0961890759863691</v>
      </c>
      <c r="Z31" s="7">
        <f t="shared" si="5"/>
        <v>2.0365379826932704</v>
      </c>
      <c r="AA31" s="7">
        <f t="shared" si="5"/>
        <v>2.2888803866198066</v>
      </c>
      <c r="AB31" s="7">
        <f t="shared" si="5"/>
        <v>2.5244891796908964</v>
      </c>
      <c r="AC31" s="7">
        <f t="shared" si="5"/>
        <v>2.5014554269661837</v>
      </c>
      <c r="AD31" s="7">
        <f t="shared" si="5"/>
        <v>2.3967750772750018</v>
      </c>
      <c r="AE31" s="7">
        <f t="shared" si="5"/>
        <v>2.2888276129185456</v>
      </c>
      <c r="AF31" s="7">
        <f t="shared" si="5"/>
        <v>2.1869278427984353</v>
      </c>
      <c r="AG31" s="7">
        <f t="shared" si="5"/>
        <v>2.0844781820498861</v>
      </c>
      <c r="AH31" s="7">
        <f t="shared" si="5"/>
        <v>2.0053116702819742</v>
      </c>
      <c r="AI31" s="7">
        <f t="shared" si="5"/>
        <v>1.9146541152329459</v>
      </c>
      <c r="AJ31" s="7">
        <f t="shared" si="5"/>
        <v>1.8317239296827263</v>
      </c>
      <c r="AK31" s="7">
        <f t="shared" si="5"/>
        <v>1.7581164858940428</v>
      </c>
      <c r="AL31" s="7">
        <f t="shared" si="5"/>
        <v>1.7092234655005685</v>
      </c>
    </row>
    <row r="32" spans="1:39">
      <c r="A32" s="16" t="s">
        <v>36</v>
      </c>
      <c r="K32" s="7">
        <f>K30</f>
        <v>5.9512077929400666</v>
      </c>
      <c r="L32" s="7">
        <f t="shared" ref="L32:Z32" si="6">L30</f>
        <v>5.9025222787167744</v>
      </c>
      <c r="M32" s="7">
        <f t="shared" si="6"/>
        <v>5.3175691673569512</v>
      </c>
      <c r="N32" s="7">
        <f t="shared" si="6"/>
        <v>4.9053632629882395</v>
      </c>
      <c r="O32" s="7">
        <f t="shared" si="6"/>
        <v>5.9438786356588125</v>
      </c>
      <c r="P32" s="7">
        <f t="shared" si="6"/>
        <v>5.4893585261881546</v>
      </c>
      <c r="Q32" s="7">
        <f t="shared" si="6"/>
        <v>5.5349261904356819</v>
      </c>
      <c r="R32" s="7">
        <f t="shared" si="6"/>
        <v>5.1798471222183347</v>
      </c>
      <c r="S32" s="7">
        <f t="shared" si="6"/>
        <v>4.4872124316989135</v>
      </c>
      <c r="T32" s="7">
        <f t="shared" si="6"/>
        <v>3.6649883959857537</v>
      </c>
      <c r="U32" s="7">
        <f t="shared" si="6"/>
        <v>3.323967270171023</v>
      </c>
      <c r="V32" s="7">
        <f t="shared" si="6"/>
        <v>2.8296571143553195</v>
      </c>
      <c r="W32" s="7">
        <f t="shared" si="6"/>
        <v>2.5328720905684916</v>
      </c>
      <c r="X32" s="7">
        <f t="shared" si="6"/>
        <v>2.400380398661472</v>
      </c>
      <c r="Y32" s="7">
        <f t="shared" si="6"/>
        <v>2.0961890759863691</v>
      </c>
      <c r="Z32" s="7">
        <f t="shared" si="6"/>
        <v>2.0365379826932704</v>
      </c>
      <c r="AA32" s="7">
        <f>AA30</f>
        <v>2.2888803866198066</v>
      </c>
      <c r="AB32" s="7">
        <f t="shared" ref="AB32:AL32" si="7">(SUM(AB5,AB10,AB13))/AB27</f>
        <v>3.1596658074919031</v>
      </c>
      <c r="AC32" s="7">
        <f t="shared" si="7"/>
        <v>3.1334246025757584</v>
      </c>
      <c r="AD32" s="7">
        <f t="shared" si="7"/>
        <v>3.0036713083902407</v>
      </c>
      <c r="AE32" s="7">
        <f t="shared" si="7"/>
        <v>2.8600865659580235</v>
      </c>
      <c r="AF32" s="7">
        <f t="shared" si="7"/>
        <v>2.7352490296069965</v>
      </c>
      <c r="AG32" s="7">
        <f t="shared" si="7"/>
        <v>2.622742319513113</v>
      </c>
      <c r="AH32" s="7">
        <f t="shared" si="7"/>
        <v>2.5260635423480307</v>
      </c>
      <c r="AI32" s="7">
        <f t="shared" si="7"/>
        <v>2.4146678947696301</v>
      </c>
      <c r="AJ32" s="7">
        <f t="shared" si="7"/>
        <v>2.3131059532698921</v>
      </c>
      <c r="AK32" s="7">
        <f t="shared" si="7"/>
        <v>2.223335088270336</v>
      </c>
      <c r="AL32" s="7">
        <f t="shared" si="7"/>
        <v>2.1648453573450457</v>
      </c>
    </row>
    <row r="33" spans="1:38">
      <c r="A33" s="20" t="s">
        <v>37</v>
      </c>
      <c r="K33" s="7">
        <f>SUM(K5,K21)/K27</f>
        <v>5.9512077929400666</v>
      </c>
      <c r="L33" s="7">
        <f t="shared" ref="L33:AL33" si="8">SUM(L5,L21)/L27</f>
        <v>5.9025222787167744</v>
      </c>
      <c r="M33" s="7">
        <f t="shared" si="8"/>
        <v>5.3175691673569512</v>
      </c>
      <c r="N33" s="7">
        <f t="shared" si="8"/>
        <v>4.9053632629882395</v>
      </c>
      <c r="O33" s="7">
        <f t="shared" si="8"/>
        <v>5.9438786356588125</v>
      </c>
      <c r="P33" s="7">
        <f t="shared" si="8"/>
        <v>5.4893585261881546</v>
      </c>
      <c r="Q33" s="7">
        <f t="shared" si="8"/>
        <v>5.5349261904356819</v>
      </c>
      <c r="R33" s="7">
        <f t="shared" si="8"/>
        <v>5.1798471222183347</v>
      </c>
      <c r="S33" s="7">
        <f t="shared" si="8"/>
        <v>4.4872124316989135</v>
      </c>
      <c r="T33" s="7">
        <f t="shared" si="8"/>
        <v>3.6649883959857537</v>
      </c>
      <c r="U33" s="7">
        <f t="shared" si="8"/>
        <v>3.323967270171023</v>
      </c>
      <c r="V33" s="7">
        <f t="shared" si="8"/>
        <v>2.8296571143553195</v>
      </c>
      <c r="W33" s="7">
        <f t="shared" si="8"/>
        <v>2.5328720905684916</v>
      </c>
      <c r="X33" s="7">
        <f t="shared" si="8"/>
        <v>2.400380398661472</v>
      </c>
      <c r="Y33" s="7">
        <f t="shared" si="8"/>
        <v>2.0961890759863691</v>
      </c>
      <c r="Z33" s="7">
        <f t="shared" si="8"/>
        <v>2.0365379826932704</v>
      </c>
      <c r="AA33" s="7">
        <f t="shared" si="8"/>
        <v>2.2888803866198066</v>
      </c>
      <c r="AB33" s="7">
        <f t="shared" si="8"/>
        <v>2.5294012709959768</v>
      </c>
      <c r="AC33" s="7">
        <f t="shared" si="8"/>
        <v>2.4942775379572124</v>
      </c>
      <c r="AD33" s="7">
        <f t="shared" si="8"/>
        <v>2.3912047661501581</v>
      </c>
      <c r="AE33" s="7">
        <f t="shared" si="8"/>
        <v>2.2983864626231223</v>
      </c>
      <c r="AF33" s="7">
        <f t="shared" si="8"/>
        <v>2.1960475470553886</v>
      </c>
      <c r="AG33" s="7">
        <f t="shared" si="8"/>
        <v>2.0930810694217081</v>
      </c>
      <c r="AH33" s="7">
        <f t="shared" si="8"/>
        <v>2.0135654412901465</v>
      </c>
      <c r="AI33" s="7">
        <f t="shared" si="8"/>
        <v>1.9225211295293816</v>
      </c>
      <c r="AJ33" s="7">
        <f t="shared" si="8"/>
        <v>1.8392393769448774</v>
      </c>
      <c r="AK33" s="7">
        <f t="shared" si="8"/>
        <v>1.7653391510861767</v>
      </c>
      <c r="AL33" s="7">
        <f t="shared" si="8"/>
        <v>1.7162666958687156</v>
      </c>
    </row>
    <row r="35" spans="1:38">
      <c r="K35" s="8">
        <v>2014</v>
      </c>
      <c r="L35" s="8">
        <f t="shared" ref="L35:X35" si="9">K35+1</f>
        <v>2015</v>
      </c>
      <c r="M35" s="8">
        <f t="shared" si="9"/>
        <v>2016</v>
      </c>
      <c r="N35" s="8">
        <f t="shared" si="9"/>
        <v>2017</v>
      </c>
      <c r="O35" s="8">
        <f t="shared" si="9"/>
        <v>2018</v>
      </c>
      <c r="P35" s="8">
        <f t="shared" si="9"/>
        <v>2019</v>
      </c>
      <c r="Q35" s="8">
        <f t="shared" si="9"/>
        <v>2020</v>
      </c>
      <c r="R35" s="8">
        <f t="shared" si="9"/>
        <v>2021</v>
      </c>
      <c r="S35" s="8">
        <f t="shared" si="9"/>
        <v>2022</v>
      </c>
      <c r="T35" s="8">
        <f t="shared" si="9"/>
        <v>2023</v>
      </c>
      <c r="U35" s="8">
        <f t="shared" si="9"/>
        <v>2024</v>
      </c>
      <c r="V35" s="8">
        <f t="shared" si="9"/>
        <v>2025</v>
      </c>
      <c r="W35" s="8">
        <f t="shared" si="9"/>
        <v>2026</v>
      </c>
      <c r="X35" s="8">
        <f t="shared" si="9"/>
        <v>2027</v>
      </c>
    </row>
    <row r="36" spans="1:38">
      <c r="A36" s="9" t="s">
        <v>16</v>
      </c>
    </row>
    <row r="37" spans="1:38">
      <c r="A37" s="10" t="s">
        <v>17</v>
      </c>
      <c r="K37" s="11">
        <v>1262410554</v>
      </c>
      <c r="L37" s="11">
        <v>1286412539</v>
      </c>
      <c r="M37" s="11">
        <v>1512778900</v>
      </c>
      <c r="N37" s="11">
        <v>1727392500</v>
      </c>
      <c r="O37" s="11">
        <v>1761908700</v>
      </c>
      <c r="P37" s="11">
        <v>1773509100</v>
      </c>
      <c r="Q37" s="11">
        <v>1781911900</v>
      </c>
      <c r="R37" s="11">
        <v>1789697000</v>
      </c>
      <c r="S37" s="11">
        <v>1795537300</v>
      </c>
      <c r="T37" s="11">
        <v>1798967400</v>
      </c>
      <c r="U37" s="11">
        <v>1802621600</v>
      </c>
      <c r="V37" s="11">
        <v>1806310400</v>
      </c>
      <c r="W37" s="11">
        <v>1810389300</v>
      </c>
      <c r="X37" s="11">
        <v>1814818300</v>
      </c>
    </row>
    <row r="38" spans="1:38">
      <c r="A38" s="10" t="s">
        <v>18</v>
      </c>
      <c r="K38" s="11">
        <v>-67069814</v>
      </c>
      <c r="L38" s="11">
        <v>-70675110</v>
      </c>
      <c r="M38" s="11">
        <v>-92464300</v>
      </c>
      <c r="N38" s="11">
        <v>-97703700</v>
      </c>
      <c r="O38" s="11">
        <v>-101599100</v>
      </c>
      <c r="P38" s="11">
        <v>-103111000</v>
      </c>
      <c r="Q38" s="11">
        <v>-104554500</v>
      </c>
      <c r="R38" s="11">
        <v>-106030000</v>
      </c>
      <c r="S38" s="11">
        <v>-107515300</v>
      </c>
      <c r="T38" s="11">
        <v>-108975300</v>
      </c>
      <c r="U38" s="11">
        <v>-110546300</v>
      </c>
      <c r="V38" s="11">
        <v>-112152900</v>
      </c>
      <c r="W38" s="11">
        <v>-113813200</v>
      </c>
      <c r="X38" s="11">
        <v>-115420200</v>
      </c>
    </row>
    <row r="39" spans="1:38" ht="15" thickBot="1">
      <c r="A39" s="13" t="s">
        <v>19</v>
      </c>
      <c r="K39" s="15">
        <v>1195340740</v>
      </c>
      <c r="L39" s="15">
        <v>1215737429</v>
      </c>
      <c r="M39" s="15">
        <v>1420314600</v>
      </c>
      <c r="N39" s="15">
        <v>1629688800</v>
      </c>
      <c r="O39" s="15">
        <v>1660309600</v>
      </c>
      <c r="P39" s="15">
        <v>1670398100</v>
      </c>
      <c r="Q39" s="15">
        <v>1677357400</v>
      </c>
      <c r="R39" s="15">
        <v>1683667000</v>
      </c>
      <c r="S39" s="15">
        <v>1688022000</v>
      </c>
      <c r="T39" s="15">
        <v>1689992100</v>
      </c>
      <c r="U39" s="15">
        <v>1692075300</v>
      </c>
      <c r="V39" s="15">
        <v>1694157500</v>
      </c>
      <c r="W39" s="15">
        <v>1696576100</v>
      </c>
      <c r="X39" s="15">
        <v>1699398100</v>
      </c>
    </row>
    <row r="40" spans="1:38" ht="15" thickTop="1">
      <c r="K40" s="11"/>
      <c r="L40" s="11"/>
      <c r="M40" s="11"/>
      <c r="N40" s="11"/>
      <c r="O40" s="11"/>
      <c r="P40" s="11"/>
      <c r="Q40" s="11"/>
      <c r="R40" s="11"/>
      <c r="S40" s="11"/>
      <c r="T40" s="11"/>
      <c r="U40" s="11"/>
      <c r="V40" s="11"/>
      <c r="W40" s="11"/>
      <c r="X40" s="11"/>
    </row>
    <row r="41" spans="1:38">
      <c r="A41" s="9" t="s">
        <v>20</v>
      </c>
      <c r="K41" s="11"/>
      <c r="L41" s="11"/>
      <c r="M41" s="11"/>
      <c r="N41" s="11"/>
      <c r="O41" s="11"/>
      <c r="P41" s="11"/>
      <c r="Q41" s="11"/>
      <c r="R41" s="11"/>
      <c r="S41" s="11"/>
      <c r="T41" s="11"/>
      <c r="U41" s="11"/>
      <c r="V41" s="11"/>
      <c r="W41" s="11"/>
      <c r="X41" s="11"/>
    </row>
    <row r="42" spans="1:38">
      <c r="A42" s="16" t="s">
        <v>21</v>
      </c>
      <c r="K42" s="11"/>
      <c r="L42" s="11"/>
      <c r="M42" s="11"/>
      <c r="N42" s="11">
        <v>34700000</v>
      </c>
      <c r="O42" s="11">
        <v>35100000</v>
      </c>
      <c r="P42" s="11">
        <v>35100000</v>
      </c>
      <c r="Q42" s="11">
        <v>35149845.744054601</v>
      </c>
      <c r="R42" s="11">
        <v>35290726.889321402</v>
      </c>
      <c r="S42" s="11">
        <v>49879046.938303798</v>
      </c>
      <c r="T42" s="11">
        <v>49879046.938303798</v>
      </c>
      <c r="U42" s="11">
        <v>50007738.137745596</v>
      </c>
      <c r="V42" s="11">
        <v>50208169.953928903</v>
      </c>
      <c r="W42" s="11">
        <v>50301836.321000002</v>
      </c>
      <c r="X42" s="11">
        <v>50523146.251000002</v>
      </c>
    </row>
    <row r="43" spans="1:38">
      <c r="A43" s="16" t="s">
        <v>22</v>
      </c>
      <c r="K43" s="11"/>
      <c r="L43" s="11"/>
      <c r="M43" s="11"/>
      <c r="N43" s="11">
        <v>7231900</v>
      </c>
      <c r="O43" s="11">
        <v>15420000</v>
      </c>
      <c r="P43" s="11">
        <v>14533000</v>
      </c>
      <c r="Q43" s="11">
        <v>3386200</v>
      </c>
      <c r="R43" s="11">
        <v>3423700</v>
      </c>
      <c r="S43" s="11">
        <v>3459400</v>
      </c>
      <c r="T43" s="11">
        <v>3491300</v>
      </c>
      <c r="U43" s="11">
        <v>3517600</v>
      </c>
      <c r="V43" s="11">
        <v>3553100</v>
      </c>
      <c r="W43" s="11">
        <v>3579400</v>
      </c>
      <c r="X43" s="11">
        <v>3607500</v>
      </c>
    </row>
    <row r="44" spans="1:38" ht="15" thickBot="1">
      <c r="A44" s="17" t="s">
        <v>8</v>
      </c>
      <c r="K44" s="15">
        <v>0</v>
      </c>
      <c r="L44" s="15">
        <v>0</v>
      </c>
      <c r="M44" s="15">
        <v>0</v>
      </c>
      <c r="N44" s="15">
        <v>41931900</v>
      </c>
      <c r="O44" s="15">
        <v>50520000</v>
      </c>
      <c r="P44" s="15">
        <v>49633000</v>
      </c>
      <c r="Q44" s="15">
        <v>38536045.744054601</v>
      </c>
      <c r="R44" s="15">
        <v>38714426.889321402</v>
      </c>
      <c r="S44" s="15">
        <v>53338446.938303798</v>
      </c>
      <c r="T44" s="15">
        <v>53370346.938303798</v>
      </c>
      <c r="U44" s="15">
        <v>53525338.137745596</v>
      </c>
      <c r="V44" s="15">
        <v>53761269.953928903</v>
      </c>
      <c r="W44" s="15">
        <v>53881236.321000002</v>
      </c>
      <c r="X44" s="15">
        <v>54130646.251000002</v>
      </c>
    </row>
    <row r="45" spans="1:38" ht="15" thickTop="1">
      <c r="K45" s="11"/>
      <c r="L45" s="11"/>
      <c r="M45" s="11"/>
      <c r="N45" s="11"/>
      <c r="O45" s="11"/>
      <c r="P45" s="11"/>
      <c r="Q45" s="11"/>
      <c r="R45" s="11"/>
      <c r="S45" s="11"/>
      <c r="T45" s="11"/>
      <c r="U45" s="11"/>
      <c r="V45" s="11"/>
      <c r="W45" s="11"/>
      <c r="X45" s="11"/>
    </row>
    <row r="46" spans="1:38">
      <c r="A46" s="9" t="s">
        <v>23</v>
      </c>
      <c r="K46" s="11"/>
      <c r="L46" s="11"/>
      <c r="M46" s="11"/>
      <c r="N46" s="11"/>
      <c r="O46" s="11"/>
      <c r="P46" s="11"/>
      <c r="Q46" s="11"/>
      <c r="R46" s="11"/>
      <c r="S46" s="11"/>
      <c r="T46" s="11"/>
      <c r="U46" s="11"/>
      <c r="V46" s="11"/>
      <c r="W46" s="11"/>
      <c r="X46" s="11"/>
    </row>
    <row r="47" spans="1:38" ht="15" thickBot="1">
      <c r="A47" s="18" t="s">
        <v>24</v>
      </c>
      <c r="K47" s="15">
        <v>355005920</v>
      </c>
      <c r="L47" s="15">
        <v>371762537</v>
      </c>
      <c r="M47" s="15">
        <v>372505500</v>
      </c>
      <c r="N47" s="15">
        <v>420589800</v>
      </c>
      <c r="O47" s="15">
        <v>432225000</v>
      </c>
      <c r="P47" s="15">
        <v>435535400</v>
      </c>
      <c r="Q47" s="15">
        <v>428262700</v>
      </c>
      <c r="R47" s="15">
        <v>431847000</v>
      </c>
      <c r="S47" s="15">
        <v>449662600</v>
      </c>
      <c r="T47" s="15">
        <v>452727260</v>
      </c>
      <c r="U47" s="15">
        <v>455865300</v>
      </c>
      <c r="V47" s="15">
        <v>459357800</v>
      </c>
      <c r="W47" s="15">
        <v>463191900</v>
      </c>
      <c r="X47" s="15">
        <v>467432200</v>
      </c>
    </row>
    <row r="48" spans="1:38" ht="15" thickTop="1">
      <c r="K48" s="11"/>
      <c r="L48" s="11"/>
      <c r="M48" s="11"/>
      <c r="N48" s="11"/>
      <c r="O48" s="11"/>
      <c r="P48" s="11"/>
      <c r="Q48" s="11"/>
      <c r="R48" s="11"/>
      <c r="S48" s="11"/>
      <c r="T48" s="11"/>
      <c r="U48" s="11"/>
      <c r="V48" s="11"/>
      <c r="W48" s="11"/>
      <c r="X48" s="11"/>
    </row>
    <row r="49" spans="1:24">
      <c r="A49" s="9" t="s">
        <v>29</v>
      </c>
      <c r="K49" s="11"/>
      <c r="L49" s="11"/>
      <c r="M49" s="11"/>
      <c r="N49" s="11"/>
      <c r="O49" s="11"/>
      <c r="P49" s="11"/>
      <c r="Q49" s="11"/>
      <c r="R49" s="11"/>
      <c r="S49" s="11"/>
      <c r="T49" s="11"/>
      <c r="U49" s="11"/>
      <c r="V49" s="11"/>
      <c r="W49" s="11"/>
      <c r="X49" s="11"/>
    </row>
    <row r="50" spans="1:24">
      <c r="A50" s="16" t="s">
        <v>30</v>
      </c>
      <c r="K50" s="11">
        <v>544219738.94000006</v>
      </c>
      <c r="L50" s="11">
        <v>570937831.15999997</v>
      </c>
      <c r="M50" s="11">
        <v>594503126.12</v>
      </c>
      <c r="N50" s="11">
        <v>614430111.87</v>
      </c>
      <c r="O50" s="11">
        <v>609423989.53999996</v>
      </c>
      <c r="P50" s="11">
        <v>609994819.76999998</v>
      </c>
      <c r="Q50" s="11">
        <v>607426250.41999996</v>
      </c>
      <c r="R50" s="11">
        <v>596907515.75999999</v>
      </c>
      <c r="S50" s="11">
        <v>596347723.53999996</v>
      </c>
      <c r="T50" s="11">
        <v>585276430.29999995</v>
      </c>
      <c r="U50" s="11">
        <v>582559426.13</v>
      </c>
      <c r="V50" s="11">
        <v>580527625.90999997</v>
      </c>
      <c r="W50" s="11">
        <v>577352236.34000003</v>
      </c>
      <c r="X50" s="11">
        <v>562027877.14999998</v>
      </c>
    </row>
    <row r="51" spans="1:24">
      <c r="A51" s="25" t="s">
        <v>38</v>
      </c>
      <c r="K51" s="11"/>
      <c r="L51" s="11"/>
      <c r="M51" s="11"/>
      <c r="N51" s="26">
        <v>10871871.853339341</v>
      </c>
      <c r="O51" s="26">
        <v>37651459.255230993</v>
      </c>
      <c r="P51" s="26">
        <v>70789641.162268847</v>
      </c>
      <c r="Q51" s="26">
        <v>105398779.39868987</v>
      </c>
      <c r="R51" s="26">
        <v>153817623.43040174</v>
      </c>
      <c r="S51" s="26">
        <v>202189244.1424998</v>
      </c>
      <c r="T51" s="26">
        <v>247240158.62722269</v>
      </c>
      <c r="U51" s="26">
        <v>292291073.11194557</v>
      </c>
      <c r="V51" s="26">
        <v>336862330.03049207</v>
      </c>
      <c r="W51" s="26">
        <v>381433586.94903851</v>
      </c>
      <c r="X51" s="26">
        <v>427037952.47165722</v>
      </c>
    </row>
    <row r="52" spans="1:24">
      <c r="A52" s="16" t="s">
        <v>32</v>
      </c>
      <c r="K52" s="11">
        <v>26024975</v>
      </c>
      <c r="L52" s="11">
        <v>26024975</v>
      </c>
      <c r="M52" s="11">
        <v>26024975</v>
      </c>
      <c r="N52" s="11">
        <v>36859975</v>
      </c>
      <c r="O52" s="11">
        <v>36858225</v>
      </c>
      <c r="P52" s="11">
        <v>36859475</v>
      </c>
      <c r="Q52" s="11">
        <v>36857225</v>
      </c>
      <c r="R52" s="11">
        <v>36855225</v>
      </c>
      <c r="S52" s="11">
        <v>36856975</v>
      </c>
      <c r="T52" s="11">
        <v>36855725</v>
      </c>
      <c r="U52" s="11">
        <v>36854975</v>
      </c>
      <c r="V52" s="11">
        <v>36857975</v>
      </c>
      <c r="W52" s="11">
        <v>36857725</v>
      </c>
      <c r="X52" s="11">
        <v>36855462.5</v>
      </c>
    </row>
    <row r="53" spans="1:24" ht="15" thickBot="1">
      <c r="A53" s="14" t="s">
        <v>8</v>
      </c>
      <c r="K53" s="15">
        <f t="shared" ref="K53:X53" si="10">SUM(K50:K52)</f>
        <v>570244713.94000006</v>
      </c>
      <c r="L53" s="15">
        <f t="shared" si="10"/>
        <v>596962806.15999997</v>
      </c>
      <c r="M53" s="15">
        <f t="shared" si="10"/>
        <v>620528101.12</v>
      </c>
      <c r="N53" s="15">
        <f t="shared" si="10"/>
        <v>662161958.72333932</v>
      </c>
      <c r="O53" s="15">
        <f t="shared" si="10"/>
        <v>683933673.79523098</v>
      </c>
      <c r="P53" s="15">
        <f t="shared" si="10"/>
        <v>717643935.93226886</v>
      </c>
      <c r="Q53" s="15">
        <f t="shared" si="10"/>
        <v>749682254.81868982</v>
      </c>
      <c r="R53" s="15">
        <f t="shared" si="10"/>
        <v>787580364.19040179</v>
      </c>
      <c r="S53" s="15">
        <f t="shared" si="10"/>
        <v>835393942.68249977</v>
      </c>
      <c r="T53" s="15">
        <f t="shared" si="10"/>
        <v>869372313.92722261</v>
      </c>
      <c r="U53" s="15">
        <f t="shared" si="10"/>
        <v>911705474.24194551</v>
      </c>
      <c r="V53" s="15">
        <f t="shared" si="10"/>
        <v>954247930.94049203</v>
      </c>
      <c r="W53" s="15">
        <f t="shared" si="10"/>
        <v>995643548.28903854</v>
      </c>
      <c r="X53" s="15">
        <f t="shared" si="10"/>
        <v>1025921292.1216571</v>
      </c>
    </row>
    <row r="54" spans="1:24" ht="15" thickTop="1">
      <c r="K54" s="11"/>
      <c r="L54" s="11"/>
      <c r="M54" s="11"/>
      <c r="N54" s="11"/>
      <c r="O54" s="11"/>
      <c r="P54" s="11"/>
      <c r="Q54" s="11"/>
      <c r="R54" s="11"/>
      <c r="S54" s="11"/>
      <c r="T54" s="11"/>
      <c r="U54" s="11"/>
      <c r="V54" s="11"/>
      <c r="W54" s="11"/>
      <c r="X54" s="11"/>
    </row>
    <row r="55" spans="1:24">
      <c r="A55" s="9" t="s">
        <v>33</v>
      </c>
      <c r="N55" s="27"/>
      <c r="O55" s="27"/>
      <c r="P55" s="27"/>
      <c r="Q55" s="27"/>
      <c r="R55" s="27"/>
      <c r="S55" s="27"/>
      <c r="T55" s="27"/>
      <c r="U55" s="27"/>
      <c r="V55" s="27"/>
      <c r="W55" s="27"/>
      <c r="X55" s="27"/>
    </row>
    <row r="56" spans="1:24">
      <c r="A56" s="16" t="s">
        <v>34</v>
      </c>
      <c r="K56" s="7">
        <f t="shared" ref="K56:X56" si="11">K39/K53</f>
        <v>2.0961890759863691</v>
      </c>
      <c r="L56" s="7">
        <f t="shared" si="11"/>
        <v>2.0365379826932704</v>
      </c>
      <c r="M56" s="7">
        <f t="shared" si="11"/>
        <v>2.2888803866198066</v>
      </c>
      <c r="N56" s="7">
        <f t="shared" si="11"/>
        <v>2.4611634337044528</v>
      </c>
      <c r="O56" s="7">
        <f t="shared" si="11"/>
        <v>2.4275886151163468</v>
      </c>
      <c r="P56" s="7">
        <f t="shared" si="11"/>
        <v>2.3276140386109971</v>
      </c>
      <c r="Q56" s="7">
        <f t="shared" si="11"/>
        <v>2.2374244411129456</v>
      </c>
      <c r="R56" s="7">
        <f t="shared" si="11"/>
        <v>2.1377716821707917</v>
      </c>
      <c r="S56" s="7">
        <f t="shared" si="11"/>
        <v>2.0206299253016615</v>
      </c>
      <c r="T56" s="7">
        <f t="shared" si="11"/>
        <v>1.9439221527147386</v>
      </c>
      <c r="U56" s="7">
        <f t="shared" si="11"/>
        <v>1.8559450917050899</v>
      </c>
      <c r="V56" s="7">
        <f t="shared" si="11"/>
        <v>1.7753850389073043</v>
      </c>
      <c r="W56" s="7">
        <f t="shared" si="11"/>
        <v>1.7039994915002237</v>
      </c>
      <c r="X56" s="7">
        <f t="shared" si="11"/>
        <v>1.656460503403296</v>
      </c>
    </row>
    <row r="57" spans="1:24">
      <c r="A57" s="16" t="s">
        <v>35</v>
      </c>
      <c r="K57" s="7">
        <f t="shared" ref="K57:X57" si="12">(SUM(K39,K44))/K53</f>
        <v>2.0961890759863691</v>
      </c>
      <c r="L57" s="7">
        <f t="shared" si="12"/>
        <v>2.0365379826932704</v>
      </c>
      <c r="M57" s="7">
        <f t="shared" si="12"/>
        <v>2.2888803866198066</v>
      </c>
      <c r="N57" s="7">
        <f t="shared" si="12"/>
        <v>2.5244891796908964</v>
      </c>
      <c r="O57" s="7">
        <f t="shared" si="12"/>
        <v>2.5014554269661837</v>
      </c>
      <c r="P57" s="7">
        <f t="shared" si="12"/>
        <v>2.3967750772750018</v>
      </c>
      <c r="Q57" s="7">
        <f t="shared" si="12"/>
        <v>2.2888276129185456</v>
      </c>
      <c r="R57" s="7">
        <f t="shared" si="12"/>
        <v>2.1869278427984353</v>
      </c>
      <c r="S57" s="7">
        <f t="shared" si="12"/>
        <v>2.0844781820498861</v>
      </c>
      <c r="T57" s="7">
        <f t="shared" si="12"/>
        <v>2.0053116702819742</v>
      </c>
      <c r="U57" s="7">
        <f t="shared" si="12"/>
        <v>1.9146541152329459</v>
      </c>
      <c r="V57" s="7">
        <f t="shared" si="12"/>
        <v>1.8317239296827263</v>
      </c>
      <c r="W57" s="7">
        <f t="shared" si="12"/>
        <v>1.7581164858940428</v>
      </c>
      <c r="X57" s="7">
        <f t="shared" si="12"/>
        <v>1.7092234655005685</v>
      </c>
    </row>
    <row r="58" spans="1:24">
      <c r="A58" s="16" t="s">
        <v>36</v>
      </c>
      <c r="K58" s="7">
        <f>K56</f>
        <v>2.0961890759863691</v>
      </c>
      <c r="L58" s="7">
        <f>L56</f>
        <v>2.0365379826932704</v>
      </c>
      <c r="M58" s="7">
        <f>M56</f>
        <v>2.2888803866198066</v>
      </c>
      <c r="N58" s="7">
        <f>(SUM(N39,N44,N47))/N53</f>
        <v>3.1596658074919031</v>
      </c>
      <c r="O58" s="7">
        <f t="shared" ref="O58:X58" si="13">(SUM(O39,O44,O47))/O53</f>
        <v>3.1334246025757584</v>
      </c>
      <c r="P58" s="7">
        <f t="shared" si="13"/>
        <v>3.0036713083902407</v>
      </c>
      <c r="Q58" s="7">
        <f t="shared" si="13"/>
        <v>2.8600865659580235</v>
      </c>
      <c r="R58" s="7">
        <f t="shared" si="13"/>
        <v>2.7352490296069965</v>
      </c>
      <c r="S58" s="7">
        <f t="shared" si="13"/>
        <v>2.622742319513113</v>
      </c>
      <c r="T58" s="7">
        <f t="shared" si="13"/>
        <v>2.5260635423480307</v>
      </c>
      <c r="U58" s="7">
        <f t="shared" si="13"/>
        <v>2.4146678947696301</v>
      </c>
      <c r="V58" s="7">
        <f t="shared" si="13"/>
        <v>2.3131059532698921</v>
      </c>
      <c r="W58" s="7">
        <f t="shared" si="13"/>
        <v>2.223335088270336</v>
      </c>
      <c r="X58" s="7">
        <f t="shared" si="13"/>
        <v>2.1648453573450457</v>
      </c>
    </row>
  </sheetData>
  <phoneticPr fontId="13" type="noConversion"/>
  <hyperlinks>
    <hyperlink ref="A51" r:id="rId1"/>
  </hyperlinks>
  <pageMargins left="0.7" right="0.7" top="0.75" bottom="0.75" header="0.3" footer="0.3"/>
  <drawing r:id="rId2"/>
  <legacyDrawing r:id="rId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workbookViewId="0">
      <selection activeCell="E13" sqref="E13"/>
    </sheetView>
  </sheetViews>
  <sheetFormatPr baseColWidth="10" defaultColWidth="8.83203125" defaultRowHeight="14" x14ac:dyDescent="0"/>
  <cols>
    <col min="1" max="1" width="22" customWidth="1"/>
    <col min="2" max="2" width="44.1640625" customWidth="1"/>
    <col min="3" max="3" width="16" customWidth="1"/>
    <col min="4" max="4" width="10.1640625" bestFit="1" customWidth="1"/>
    <col min="5" max="5" width="21.6640625" bestFit="1" customWidth="1"/>
    <col min="6" max="6" width="21" customWidth="1"/>
    <col min="7" max="10" width="31.5" customWidth="1"/>
  </cols>
  <sheetData>
    <row r="1" spans="1:8">
      <c r="A1" s="28" t="s">
        <v>525</v>
      </c>
      <c r="B1" s="28" t="s">
        <v>540</v>
      </c>
      <c r="C1" s="28" t="s">
        <v>541</v>
      </c>
      <c r="D1" s="28" t="s">
        <v>533</v>
      </c>
      <c r="E1" s="28" t="s">
        <v>542</v>
      </c>
      <c r="F1" s="28" t="s">
        <v>543</v>
      </c>
      <c r="G1" s="28" t="s">
        <v>544</v>
      </c>
      <c r="H1" s="28" t="s">
        <v>545</v>
      </c>
    </row>
    <row r="2" spans="1:8">
      <c r="A2" s="29" t="s">
        <v>43</v>
      </c>
      <c r="B2" s="29" t="s">
        <v>44</v>
      </c>
      <c r="C2" s="30">
        <v>32800</v>
      </c>
      <c r="D2" s="31">
        <v>1990</v>
      </c>
      <c r="E2" s="31">
        <v>7.1101355000000002</v>
      </c>
      <c r="F2" s="32">
        <v>51114122</v>
      </c>
      <c r="G2" s="29" t="s">
        <v>1</v>
      </c>
      <c r="H2" s="29" t="s">
        <v>45</v>
      </c>
    </row>
    <row r="3" spans="1:8">
      <c r="A3" s="29" t="s">
        <v>46</v>
      </c>
      <c r="B3" s="29" t="s">
        <v>47</v>
      </c>
      <c r="C3" s="30">
        <v>33086</v>
      </c>
      <c r="D3" s="31">
        <v>1991</v>
      </c>
      <c r="E3" s="31">
        <v>6.8886000000000003</v>
      </c>
      <c r="F3" s="32">
        <v>185000000</v>
      </c>
      <c r="G3" s="29" t="s">
        <v>1</v>
      </c>
      <c r="H3" s="29" t="s">
        <v>45</v>
      </c>
    </row>
    <row r="4" spans="1:8">
      <c r="A4" s="29" t="s">
        <v>48</v>
      </c>
      <c r="B4" s="29" t="s">
        <v>49</v>
      </c>
      <c r="C4" s="30">
        <v>33092</v>
      </c>
      <c r="D4" s="31">
        <v>1991</v>
      </c>
      <c r="E4" s="31">
        <v>6.9478249999999999</v>
      </c>
      <c r="F4" s="32">
        <v>21343609.5</v>
      </c>
      <c r="G4" s="29" t="s">
        <v>1</v>
      </c>
      <c r="H4" s="29" t="s">
        <v>45</v>
      </c>
    </row>
    <row r="5" spans="1:8">
      <c r="A5" s="29" t="s">
        <v>50</v>
      </c>
      <c r="B5" s="29" t="s">
        <v>51</v>
      </c>
      <c r="C5" s="30">
        <v>33086</v>
      </c>
      <c r="D5" s="31">
        <v>1991</v>
      </c>
      <c r="E5" s="31">
        <v>6.6507269999999998</v>
      </c>
      <c r="F5" s="32">
        <v>10000000</v>
      </c>
      <c r="G5" s="29" t="s">
        <v>10</v>
      </c>
      <c r="H5" s="29" t="s">
        <v>45</v>
      </c>
    </row>
    <row r="6" spans="1:8">
      <c r="A6" s="29" t="s">
        <v>52</v>
      </c>
      <c r="B6" s="29" t="s">
        <v>53</v>
      </c>
      <c r="C6" s="30">
        <v>33157</v>
      </c>
      <c r="D6" s="31">
        <v>1991</v>
      </c>
      <c r="E6" s="31">
        <v>7.2317558999999996</v>
      </c>
      <c r="F6" s="32">
        <v>22441447</v>
      </c>
      <c r="G6" s="29" t="s">
        <v>1</v>
      </c>
      <c r="H6" s="29" t="s">
        <v>45</v>
      </c>
    </row>
    <row r="7" spans="1:8">
      <c r="A7" s="29" t="s">
        <v>54</v>
      </c>
      <c r="B7" s="29" t="s">
        <v>55</v>
      </c>
      <c r="C7" s="30">
        <v>32905</v>
      </c>
      <c r="D7" s="31">
        <v>1990</v>
      </c>
      <c r="E7" s="31">
        <v>6.8230000000000004</v>
      </c>
      <c r="F7" s="32">
        <v>120000000</v>
      </c>
      <c r="G7" s="29" t="s">
        <v>1</v>
      </c>
      <c r="H7" s="29" t="s">
        <v>45</v>
      </c>
    </row>
    <row r="8" spans="1:8">
      <c r="A8" s="29" t="s">
        <v>56</v>
      </c>
      <c r="B8" s="29" t="s">
        <v>57</v>
      </c>
      <c r="C8" s="30">
        <v>33555</v>
      </c>
      <c r="D8" s="31">
        <v>1992</v>
      </c>
      <c r="E8" s="31">
        <v>6.4851320000000001</v>
      </c>
      <c r="F8" s="32">
        <v>20519925</v>
      </c>
      <c r="G8" s="29" t="s">
        <v>1</v>
      </c>
      <c r="H8" s="29" t="s">
        <v>45</v>
      </c>
    </row>
    <row r="9" spans="1:8">
      <c r="A9" s="29" t="s">
        <v>58</v>
      </c>
      <c r="B9" s="29" t="s">
        <v>59</v>
      </c>
      <c r="C9" s="30">
        <v>33390</v>
      </c>
      <c r="D9" s="31">
        <v>1991</v>
      </c>
      <c r="E9" s="31">
        <v>6.8021269999999996</v>
      </c>
      <c r="F9" s="32">
        <v>150000000</v>
      </c>
      <c r="G9" s="29" t="s">
        <v>1</v>
      </c>
      <c r="H9" s="29" t="s">
        <v>45</v>
      </c>
    </row>
    <row r="10" spans="1:8">
      <c r="A10" s="29" t="s">
        <v>60</v>
      </c>
      <c r="B10" s="29" t="s">
        <v>61</v>
      </c>
      <c r="C10" s="30">
        <v>33390</v>
      </c>
      <c r="D10" s="31">
        <v>1991</v>
      </c>
      <c r="E10" s="31">
        <v>6.8495869999999996</v>
      </c>
      <c r="F10" s="32">
        <v>5000000</v>
      </c>
      <c r="G10" s="29" t="s">
        <v>10</v>
      </c>
      <c r="H10" s="29" t="s">
        <v>45</v>
      </c>
    </row>
    <row r="11" spans="1:8">
      <c r="A11" s="29" t="s">
        <v>62</v>
      </c>
      <c r="B11" s="29" t="s">
        <v>63</v>
      </c>
      <c r="C11" s="30">
        <v>33298</v>
      </c>
      <c r="D11" s="31">
        <v>1991</v>
      </c>
      <c r="E11" s="31">
        <v>6.4718</v>
      </c>
      <c r="F11" s="32">
        <v>200000000</v>
      </c>
      <c r="G11" s="29" t="s">
        <v>1</v>
      </c>
      <c r="H11" s="29" t="s">
        <v>45</v>
      </c>
    </row>
    <row r="12" spans="1:8">
      <c r="A12" s="29" t="s">
        <v>64</v>
      </c>
      <c r="B12" s="29" t="s">
        <v>65</v>
      </c>
      <c r="C12" s="30">
        <v>33903</v>
      </c>
      <c r="D12" s="31">
        <v>1993</v>
      </c>
      <c r="E12" s="31">
        <v>6.0775854000000002</v>
      </c>
      <c r="F12" s="32">
        <v>28479018.969999999</v>
      </c>
      <c r="G12" s="29" t="s">
        <v>1</v>
      </c>
      <c r="H12" s="29" t="s">
        <v>45</v>
      </c>
    </row>
    <row r="13" spans="1:8" ht="28">
      <c r="A13" s="29" t="s">
        <v>66</v>
      </c>
      <c r="B13" s="29" t="s">
        <v>67</v>
      </c>
      <c r="C13" s="30">
        <v>33635</v>
      </c>
      <c r="D13" s="31">
        <v>1992</v>
      </c>
      <c r="E13" s="31">
        <v>6.3246209999999996</v>
      </c>
      <c r="F13" s="32">
        <v>255520000</v>
      </c>
      <c r="G13" s="29" t="s">
        <v>1</v>
      </c>
      <c r="H13" s="29" t="s">
        <v>45</v>
      </c>
    </row>
    <row r="14" spans="1:8">
      <c r="A14" s="29" t="s">
        <v>68</v>
      </c>
      <c r="B14" s="29" t="s">
        <v>69</v>
      </c>
      <c r="C14" s="30">
        <v>33756</v>
      </c>
      <c r="D14" s="31">
        <v>1992</v>
      </c>
      <c r="E14" s="31">
        <v>6.3120000000000003</v>
      </c>
      <c r="F14" s="32">
        <v>23400000</v>
      </c>
      <c r="G14" s="29" t="s">
        <v>10</v>
      </c>
      <c r="H14" s="29" t="s">
        <v>45</v>
      </c>
    </row>
    <row r="15" spans="1:8">
      <c r="A15" s="29" t="s">
        <v>70</v>
      </c>
      <c r="B15" s="29" t="s">
        <v>71</v>
      </c>
      <c r="C15" s="30">
        <v>33756</v>
      </c>
      <c r="D15" s="31">
        <v>1992</v>
      </c>
      <c r="E15" s="31">
        <v>6.257269</v>
      </c>
      <c r="F15" s="32">
        <v>252300000</v>
      </c>
      <c r="G15" s="29" t="s">
        <v>1</v>
      </c>
      <c r="H15" s="29" t="s">
        <v>45</v>
      </c>
    </row>
    <row r="16" spans="1:8">
      <c r="A16" s="29" t="s">
        <v>72</v>
      </c>
      <c r="B16" s="29" t="s">
        <v>73</v>
      </c>
      <c r="C16" s="30">
        <v>33848</v>
      </c>
      <c r="D16" s="31">
        <v>1993</v>
      </c>
      <c r="E16" s="31">
        <v>6.0674609999999998</v>
      </c>
      <c r="F16" s="32">
        <v>8000000</v>
      </c>
      <c r="G16" s="29" t="s">
        <v>10</v>
      </c>
      <c r="H16" s="29" t="s">
        <v>45</v>
      </c>
    </row>
    <row r="17" spans="1:8">
      <c r="A17" s="29" t="s">
        <v>74</v>
      </c>
      <c r="B17" s="29" t="s">
        <v>75</v>
      </c>
      <c r="C17" s="30">
        <v>34090</v>
      </c>
      <c r="D17" s="31">
        <v>1993</v>
      </c>
      <c r="E17" s="31">
        <v>5.6052619999999997</v>
      </c>
      <c r="F17" s="32">
        <v>250000000</v>
      </c>
      <c r="G17" s="29" t="s">
        <v>1</v>
      </c>
      <c r="H17" s="29" t="s">
        <v>45</v>
      </c>
    </row>
    <row r="18" spans="1:8">
      <c r="A18" s="29" t="s">
        <v>76</v>
      </c>
      <c r="B18" s="29" t="s">
        <v>77</v>
      </c>
      <c r="C18" s="30">
        <v>34090</v>
      </c>
      <c r="D18" s="31">
        <v>1993</v>
      </c>
      <c r="E18" s="31">
        <v>5.6111399999999998</v>
      </c>
      <c r="F18" s="32">
        <v>15000000</v>
      </c>
      <c r="G18" s="29" t="s">
        <v>10</v>
      </c>
      <c r="H18" s="29" t="s">
        <v>45</v>
      </c>
    </row>
    <row r="19" spans="1:8">
      <c r="A19" s="29" t="s">
        <v>78</v>
      </c>
      <c r="B19" s="29" t="s">
        <v>79</v>
      </c>
      <c r="C19" s="30">
        <v>33848</v>
      </c>
      <c r="D19" s="31">
        <v>1993</v>
      </c>
      <c r="E19" s="31">
        <v>6.0640400000000003</v>
      </c>
      <c r="F19" s="32">
        <v>300000000</v>
      </c>
      <c r="G19" s="29" t="s">
        <v>1</v>
      </c>
      <c r="H19" s="29" t="s">
        <v>45</v>
      </c>
    </row>
    <row r="20" spans="1:8">
      <c r="A20" s="29" t="s">
        <v>80</v>
      </c>
      <c r="B20" s="29" t="s">
        <v>81</v>
      </c>
      <c r="C20" s="30">
        <v>34270</v>
      </c>
      <c r="D20" s="31">
        <v>1994</v>
      </c>
      <c r="E20" s="31">
        <v>4.7868249</v>
      </c>
      <c r="F20" s="32">
        <v>16738357.6</v>
      </c>
      <c r="G20" s="29" t="s">
        <v>1</v>
      </c>
      <c r="H20" s="29" t="s">
        <v>45</v>
      </c>
    </row>
    <row r="21" spans="1:8">
      <c r="A21" s="29" t="s">
        <v>82</v>
      </c>
      <c r="B21" s="29" t="s">
        <v>83</v>
      </c>
      <c r="C21" s="30">
        <v>34455</v>
      </c>
      <c r="D21" s="31">
        <v>1994</v>
      </c>
      <c r="E21" s="31">
        <v>5.867</v>
      </c>
      <c r="F21" s="32">
        <v>300000000</v>
      </c>
      <c r="G21" s="29" t="s">
        <v>1</v>
      </c>
      <c r="H21" s="29" t="s">
        <v>45</v>
      </c>
    </row>
    <row r="22" spans="1:8">
      <c r="A22" s="29" t="s">
        <v>84</v>
      </c>
      <c r="B22" s="29" t="s">
        <v>85</v>
      </c>
      <c r="C22" s="30">
        <v>34455</v>
      </c>
      <c r="D22" s="31">
        <v>1994</v>
      </c>
      <c r="E22" s="31">
        <v>5.8936999999999999</v>
      </c>
      <c r="F22" s="32">
        <v>35000000</v>
      </c>
      <c r="G22" s="29" t="s">
        <v>10</v>
      </c>
      <c r="H22" s="29" t="s">
        <v>45</v>
      </c>
    </row>
    <row r="23" spans="1:8">
      <c r="A23" s="29" t="s">
        <v>86</v>
      </c>
      <c r="B23" s="29" t="s">
        <v>87</v>
      </c>
      <c r="C23" s="30">
        <v>34578</v>
      </c>
      <c r="D23" s="31">
        <v>1995</v>
      </c>
      <c r="E23" s="31">
        <v>6.0519410000000002</v>
      </c>
      <c r="F23" s="32">
        <v>300000000</v>
      </c>
      <c r="G23" s="29" t="s">
        <v>1</v>
      </c>
      <c r="H23" s="29" t="s">
        <v>45</v>
      </c>
    </row>
    <row r="24" spans="1:8">
      <c r="A24" s="29" t="s">
        <v>88</v>
      </c>
      <c r="B24" s="29" t="s">
        <v>89</v>
      </c>
      <c r="C24" s="30">
        <v>34578</v>
      </c>
      <c r="D24" s="31">
        <v>1995</v>
      </c>
      <c r="E24" s="31">
        <v>6.0919629999999998</v>
      </c>
      <c r="F24" s="32">
        <v>50620000</v>
      </c>
      <c r="G24" s="29" t="s">
        <v>10</v>
      </c>
      <c r="H24" s="29" t="s">
        <v>45</v>
      </c>
    </row>
    <row r="25" spans="1:8">
      <c r="A25" s="29" t="s">
        <v>90</v>
      </c>
      <c r="B25" s="29" t="s">
        <v>91</v>
      </c>
      <c r="C25" s="30">
        <v>34243</v>
      </c>
      <c r="D25" s="31">
        <v>1994</v>
      </c>
      <c r="E25" s="31">
        <v>4.9511719999999997</v>
      </c>
      <c r="F25" s="32">
        <v>300000000</v>
      </c>
      <c r="G25" s="29" t="s">
        <v>1</v>
      </c>
      <c r="H25" s="29" t="s">
        <v>45</v>
      </c>
    </row>
    <row r="26" spans="1:8">
      <c r="A26" s="29" t="s">
        <v>92</v>
      </c>
      <c r="B26" s="29" t="s">
        <v>93</v>
      </c>
      <c r="C26" s="30">
        <v>34675</v>
      </c>
      <c r="D26" s="31">
        <v>1995</v>
      </c>
      <c r="E26" s="31">
        <v>6.7858650000000003</v>
      </c>
      <c r="F26" s="32">
        <v>28728268.25</v>
      </c>
      <c r="G26" s="29" t="s">
        <v>1</v>
      </c>
      <c r="H26" s="29" t="s">
        <v>45</v>
      </c>
    </row>
    <row r="27" spans="1:8">
      <c r="A27" s="29" t="s">
        <v>94</v>
      </c>
      <c r="B27" s="29" t="s">
        <v>95</v>
      </c>
      <c r="C27" s="30">
        <v>34820</v>
      </c>
      <c r="D27" s="31">
        <v>1995</v>
      </c>
      <c r="E27" s="31">
        <v>5.9208150000000002</v>
      </c>
      <c r="F27" s="32">
        <v>150000000</v>
      </c>
      <c r="G27" s="29" t="s">
        <v>1</v>
      </c>
      <c r="H27" s="29" t="s">
        <v>45</v>
      </c>
    </row>
    <row r="28" spans="1:8">
      <c r="A28" s="29" t="s">
        <v>96</v>
      </c>
      <c r="B28" s="29" t="s">
        <v>97</v>
      </c>
      <c r="C28" s="30">
        <v>34820</v>
      </c>
      <c r="D28" s="31">
        <v>1995</v>
      </c>
      <c r="E28" s="31">
        <v>5.9024590000000003</v>
      </c>
      <c r="F28" s="32">
        <v>61980000</v>
      </c>
      <c r="G28" s="29" t="s">
        <v>10</v>
      </c>
      <c r="H28" s="29" t="s">
        <v>45</v>
      </c>
    </row>
    <row r="29" spans="1:8">
      <c r="A29" s="29" t="s">
        <v>98</v>
      </c>
      <c r="B29" s="29" t="s">
        <v>99</v>
      </c>
      <c r="C29" s="30">
        <v>34820</v>
      </c>
      <c r="D29" s="31">
        <v>1995</v>
      </c>
      <c r="E29" s="31">
        <v>5.7348280000000003</v>
      </c>
      <c r="F29" s="32">
        <v>2835000</v>
      </c>
      <c r="G29" s="29" t="s">
        <v>1</v>
      </c>
      <c r="H29" s="29" t="s">
        <v>45</v>
      </c>
    </row>
    <row r="30" spans="1:8">
      <c r="A30" s="29" t="s">
        <v>100</v>
      </c>
      <c r="B30" s="29" t="s">
        <v>101</v>
      </c>
      <c r="C30" s="30">
        <v>34820</v>
      </c>
      <c r="D30" s="31">
        <v>1995</v>
      </c>
      <c r="E30" s="31">
        <v>5.8991559999999996</v>
      </c>
      <c r="F30" s="32">
        <v>11380000</v>
      </c>
      <c r="G30" s="29" t="s">
        <v>10</v>
      </c>
      <c r="H30" s="29" t="s">
        <v>45</v>
      </c>
    </row>
    <row r="31" spans="1:8">
      <c r="A31" s="29" t="s">
        <v>102</v>
      </c>
      <c r="B31" s="29" t="s">
        <v>103</v>
      </c>
      <c r="C31" s="30">
        <v>34820</v>
      </c>
      <c r="D31" s="31">
        <v>1995</v>
      </c>
      <c r="E31" s="31">
        <v>5.0904530000000001</v>
      </c>
      <c r="F31" s="32">
        <v>127355000</v>
      </c>
      <c r="G31" s="29" t="s">
        <v>1</v>
      </c>
      <c r="H31" s="29" t="s">
        <v>42</v>
      </c>
    </row>
    <row r="32" spans="1:8">
      <c r="A32" s="29" t="s">
        <v>104</v>
      </c>
      <c r="B32" s="29" t="s">
        <v>105</v>
      </c>
      <c r="C32" s="30">
        <v>34820</v>
      </c>
      <c r="D32" s="31">
        <v>1995</v>
      </c>
      <c r="E32" s="31">
        <v>5.4808810000000001</v>
      </c>
      <c r="F32" s="32">
        <v>53685000</v>
      </c>
      <c r="G32" s="29" t="s">
        <v>10</v>
      </c>
      <c r="H32" s="29" t="s">
        <v>42</v>
      </c>
    </row>
    <row r="33" spans="1:8">
      <c r="A33" s="29" t="s">
        <v>106</v>
      </c>
      <c r="B33" s="29" t="s">
        <v>107</v>
      </c>
      <c r="C33" s="30">
        <v>35010</v>
      </c>
      <c r="D33" s="31">
        <v>1996</v>
      </c>
      <c r="E33" s="31">
        <v>5.6254350000000004</v>
      </c>
      <c r="F33" s="32">
        <v>9657081.2699999996</v>
      </c>
      <c r="G33" s="29" t="s">
        <v>1</v>
      </c>
      <c r="H33" s="29" t="s">
        <v>45</v>
      </c>
    </row>
    <row r="34" spans="1:8">
      <c r="A34" s="29" t="s">
        <v>108</v>
      </c>
      <c r="B34" s="29" t="s">
        <v>109</v>
      </c>
      <c r="C34" s="30">
        <v>34851</v>
      </c>
      <c r="D34" s="31">
        <v>1995</v>
      </c>
      <c r="E34" s="31">
        <v>5.4639800000000003</v>
      </c>
      <c r="F34" s="32">
        <v>7200000</v>
      </c>
      <c r="G34" s="29" t="s">
        <v>10</v>
      </c>
      <c r="H34" s="29" t="s">
        <v>45</v>
      </c>
    </row>
    <row r="35" spans="1:8">
      <c r="A35" s="29" t="s">
        <v>110</v>
      </c>
      <c r="B35" s="29" t="s">
        <v>111</v>
      </c>
      <c r="C35" s="30">
        <v>34912</v>
      </c>
      <c r="D35" s="31">
        <v>1996</v>
      </c>
      <c r="E35" s="31">
        <v>5.7927</v>
      </c>
      <c r="F35" s="32">
        <v>150000000</v>
      </c>
      <c r="G35" s="29" t="s">
        <v>1</v>
      </c>
      <c r="H35" s="29" t="s">
        <v>45</v>
      </c>
    </row>
    <row r="36" spans="1:8">
      <c r="A36" s="29" t="s">
        <v>112</v>
      </c>
      <c r="B36" s="29" t="s">
        <v>113</v>
      </c>
      <c r="C36" s="30">
        <v>35034</v>
      </c>
      <c r="D36" s="31">
        <v>1996</v>
      </c>
      <c r="E36" s="31">
        <v>5.5390560000000004</v>
      </c>
      <c r="F36" s="32">
        <v>97000000</v>
      </c>
      <c r="G36" s="29" t="s">
        <v>10</v>
      </c>
      <c r="H36" s="29" t="s">
        <v>45</v>
      </c>
    </row>
    <row r="37" spans="1:8">
      <c r="A37" s="29" t="s">
        <v>114</v>
      </c>
      <c r="B37" s="29" t="s">
        <v>115</v>
      </c>
      <c r="C37" s="30">
        <v>35361</v>
      </c>
      <c r="D37" s="31">
        <v>1997</v>
      </c>
      <c r="E37" s="31">
        <v>5.7849254999999999</v>
      </c>
      <c r="F37" s="32">
        <v>33671033.090000004</v>
      </c>
      <c r="G37" s="29" t="s">
        <v>1</v>
      </c>
      <c r="H37" s="29" t="s">
        <v>45</v>
      </c>
    </row>
    <row r="38" spans="1:8">
      <c r="A38" s="29" t="s">
        <v>116</v>
      </c>
      <c r="B38" s="29" t="s">
        <v>117</v>
      </c>
      <c r="C38" s="30">
        <v>35247</v>
      </c>
      <c r="D38" s="31">
        <v>1997</v>
      </c>
      <c r="E38" s="31">
        <v>5.8036510000000003</v>
      </c>
      <c r="F38" s="32">
        <v>200000000</v>
      </c>
      <c r="G38" s="29" t="s">
        <v>1</v>
      </c>
      <c r="H38" s="29" t="s">
        <v>45</v>
      </c>
    </row>
    <row r="39" spans="1:8">
      <c r="A39" s="29" t="s">
        <v>118</v>
      </c>
      <c r="B39" s="29" t="s">
        <v>119</v>
      </c>
      <c r="C39" s="30">
        <v>35247</v>
      </c>
      <c r="D39" s="31">
        <v>1997</v>
      </c>
      <c r="E39" s="31">
        <v>5.8153550000000003</v>
      </c>
      <c r="F39" s="32">
        <v>101225000</v>
      </c>
      <c r="G39" s="29" t="s">
        <v>10</v>
      </c>
      <c r="H39" s="29" t="s">
        <v>45</v>
      </c>
    </row>
    <row r="40" spans="1:8">
      <c r="A40" s="29" t="s">
        <v>120</v>
      </c>
      <c r="B40" s="29" t="s">
        <v>121</v>
      </c>
      <c r="C40" s="30">
        <v>35431</v>
      </c>
      <c r="D40" s="31">
        <v>1997</v>
      </c>
      <c r="E40" s="31">
        <v>5.5345950000000004</v>
      </c>
      <c r="F40" s="32">
        <v>150000000</v>
      </c>
      <c r="G40" s="29" t="s">
        <v>1</v>
      </c>
      <c r="H40" s="29" t="s">
        <v>45</v>
      </c>
    </row>
    <row r="41" spans="1:8">
      <c r="A41" s="29" t="s">
        <v>122</v>
      </c>
      <c r="B41" s="29" t="s">
        <v>123</v>
      </c>
      <c r="C41" s="30">
        <v>35431</v>
      </c>
      <c r="D41" s="31">
        <v>1997</v>
      </c>
      <c r="E41" s="31">
        <v>5.564927</v>
      </c>
      <c r="F41" s="32">
        <v>95820000</v>
      </c>
      <c r="G41" s="29" t="s">
        <v>10</v>
      </c>
      <c r="H41" s="29" t="s">
        <v>45</v>
      </c>
    </row>
    <row r="42" spans="1:8">
      <c r="A42" s="29" t="s">
        <v>124</v>
      </c>
      <c r="B42" s="29" t="s">
        <v>125</v>
      </c>
      <c r="C42" s="30">
        <v>35612</v>
      </c>
      <c r="D42" s="31">
        <v>1998</v>
      </c>
      <c r="E42" s="31">
        <v>5.2186000000000003</v>
      </c>
      <c r="F42" s="32">
        <v>265000000</v>
      </c>
      <c r="G42" s="29" t="s">
        <v>1</v>
      </c>
      <c r="H42" s="29" t="s">
        <v>45</v>
      </c>
    </row>
    <row r="43" spans="1:8">
      <c r="A43" s="29" t="s">
        <v>126</v>
      </c>
      <c r="B43" s="29" t="s">
        <v>127</v>
      </c>
      <c r="C43" s="30">
        <v>35612</v>
      </c>
      <c r="D43" s="31">
        <v>1998</v>
      </c>
      <c r="E43" s="31">
        <v>5.334517</v>
      </c>
      <c r="F43" s="32">
        <v>28000000</v>
      </c>
      <c r="G43" s="29" t="s">
        <v>10</v>
      </c>
      <c r="H43" s="29" t="s">
        <v>45</v>
      </c>
    </row>
    <row r="44" spans="1:8">
      <c r="A44" s="29" t="s">
        <v>128</v>
      </c>
      <c r="B44" s="29" t="s">
        <v>129</v>
      </c>
      <c r="C44" s="30">
        <v>35400</v>
      </c>
      <c r="D44" s="31">
        <v>1997</v>
      </c>
      <c r="E44" s="31">
        <v>6.5175289999999997</v>
      </c>
      <c r="F44" s="32">
        <v>65385000</v>
      </c>
      <c r="G44" s="29" t="s">
        <v>1</v>
      </c>
      <c r="H44" s="29" t="s">
        <v>45</v>
      </c>
    </row>
    <row r="45" spans="1:8">
      <c r="A45" s="29" t="s">
        <v>130</v>
      </c>
      <c r="B45" s="29" t="s">
        <v>131</v>
      </c>
      <c r="C45" s="30">
        <v>35765</v>
      </c>
      <c r="D45" s="31">
        <v>1998</v>
      </c>
      <c r="E45" s="31">
        <v>5.10243</v>
      </c>
      <c r="F45" s="32">
        <v>100000000</v>
      </c>
      <c r="G45" s="29" t="s">
        <v>1</v>
      </c>
      <c r="H45" s="29" t="s">
        <v>45</v>
      </c>
    </row>
    <row r="46" spans="1:8">
      <c r="A46" s="29" t="s">
        <v>132</v>
      </c>
      <c r="B46" s="29" t="s">
        <v>133</v>
      </c>
      <c r="C46" s="30">
        <v>35765</v>
      </c>
      <c r="D46" s="31">
        <v>1998</v>
      </c>
      <c r="E46" s="31">
        <v>5.1040869999999998</v>
      </c>
      <c r="F46" s="32">
        <v>65000000</v>
      </c>
      <c r="G46" s="29" t="s">
        <v>10</v>
      </c>
      <c r="H46" s="29" t="s">
        <v>45</v>
      </c>
    </row>
    <row r="47" spans="1:8">
      <c r="A47" s="29" t="s">
        <v>134</v>
      </c>
      <c r="B47" s="29" t="s">
        <v>135</v>
      </c>
      <c r="C47" s="30">
        <v>35886</v>
      </c>
      <c r="D47" s="31">
        <v>1998</v>
      </c>
      <c r="E47" s="31">
        <v>4.9381009999999996</v>
      </c>
      <c r="F47" s="32">
        <v>220000000</v>
      </c>
      <c r="G47" s="29" t="s">
        <v>1</v>
      </c>
      <c r="H47" s="29" t="s">
        <v>45</v>
      </c>
    </row>
    <row r="48" spans="1:8" ht="28">
      <c r="A48" s="29" t="s">
        <v>136</v>
      </c>
      <c r="B48" s="29" t="s">
        <v>137</v>
      </c>
      <c r="C48" s="30">
        <v>35765</v>
      </c>
      <c r="D48" s="31">
        <v>1998</v>
      </c>
      <c r="E48" s="31">
        <v>6.4184390000000002</v>
      </c>
      <c r="F48" s="32">
        <v>51175000</v>
      </c>
      <c r="G48" s="29" t="s">
        <v>1</v>
      </c>
      <c r="H48" s="29" t="s">
        <v>45</v>
      </c>
    </row>
    <row r="49" spans="1:8">
      <c r="A49" s="29" t="s">
        <v>138</v>
      </c>
      <c r="B49" s="29" t="s">
        <v>139</v>
      </c>
      <c r="C49" s="30">
        <v>36069</v>
      </c>
      <c r="D49" s="31">
        <v>1999</v>
      </c>
      <c r="E49" s="31">
        <v>4.9053307000000004</v>
      </c>
      <c r="F49" s="32">
        <v>180000000</v>
      </c>
      <c r="G49" s="29" t="s">
        <v>1</v>
      </c>
      <c r="H49" s="29" t="s">
        <v>45</v>
      </c>
    </row>
    <row r="50" spans="1:8">
      <c r="A50" s="29" t="s">
        <v>140</v>
      </c>
      <c r="B50" s="29" t="s">
        <v>141</v>
      </c>
      <c r="C50" s="30">
        <v>36251</v>
      </c>
      <c r="D50" s="31">
        <v>1999</v>
      </c>
      <c r="E50" s="31">
        <v>4.9475280000000001</v>
      </c>
      <c r="F50" s="32">
        <v>300000000</v>
      </c>
      <c r="G50" s="29" t="s">
        <v>1</v>
      </c>
      <c r="H50" s="29" t="s">
        <v>45</v>
      </c>
    </row>
    <row r="51" spans="1:8">
      <c r="A51" s="29" t="s">
        <v>142</v>
      </c>
      <c r="B51" s="29" t="s">
        <v>143</v>
      </c>
      <c r="C51" s="30">
        <v>36251</v>
      </c>
      <c r="D51" s="31">
        <v>1999</v>
      </c>
      <c r="E51" s="31">
        <v>4.9521706999999999</v>
      </c>
      <c r="F51" s="32">
        <v>38555000</v>
      </c>
      <c r="G51" s="29" t="s">
        <v>10</v>
      </c>
      <c r="H51" s="29" t="s">
        <v>45</v>
      </c>
    </row>
    <row r="52" spans="1:8">
      <c r="A52" s="29" t="s">
        <v>144</v>
      </c>
      <c r="B52" s="29" t="s">
        <v>145</v>
      </c>
      <c r="C52" s="30">
        <v>36281</v>
      </c>
      <c r="D52" s="31">
        <v>1999</v>
      </c>
      <c r="E52" s="31">
        <v>4.8353460000000004</v>
      </c>
      <c r="F52" s="32">
        <v>68285000</v>
      </c>
      <c r="G52" s="29" t="s">
        <v>1</v>
      </c>
      <c r="H52" s="29" t="s">
        <v>45</v>
      </c>
    </row>
    <row r="53" spans="1:8">
      <c r="A53" s="29" t="s">
        <v>146</v>
      </c>
      <c r="B53" s="29" t="s">
        <v>147</v>
      </c>
      <c r="C53" s="30">
        <v>36300</v>
      </c>
      <c r="D53" s="31">
        <v>1999</v>
      </c>
      <c r="E53" s="31">
        <v>5.3616643000000002</v>
      </c>
      <c r="F53" s="32">
        <v>19709416.600000001</v>
      </c>
      <c r="G53" s="29" t="s">
        <v>1</v>
      </c>
      <c r="H53" s="29" t="s">
        <v>45</v>
      </c>
    </row>
    <row r="54" spans="1:8">
      <c r="A54" s="29" t="s">
        <v>148</v>
      </c>
      <c r="B54" s="29" t="s">
        <v>149</v>
      </c>
      <c r="C54" s="30">
        <v>36321</v>
      </c>
      <c r="D54" s="31">
        <v>1999</v>
      </c>
      <c r="E54" s="31">
        <v>5.4392567999999999</v>
      </c>
      <c r="F54" s="32">
        <v>11697482.5</v>
      </c>
      <c r="G54" s="29" t="s">
        <v>1</v>
      </c>
      <c r="H54" s="29" t="s">
        <v>45</v>
      </c>
    </row>
    <row r="55" spans="1:8">
      <c r="A55" s="29" t="s">
        <v>150</v>
      </c>
      <c r="B55" s="29" t="s">
        <v>151</v>
      </c>
      <c r="C55" s="30">
        <v>36434</v>
      </c>
      <c r="D55" s="31">
        <v>2000</v>
      </c>
      <c r="E55" s="31">
        <v>5.685924</v>
      </c>
      <c r="F55" s="32">
        <v>273500000</v>
      </c>
      <c r="G55" s="29" t="s">
        <v>1</v>
      </c>
      <c r="H55" s="29" t="s">
        <v>45</v>
      </c>
    </row>
    <row r="56" spans="1:8">
      <c r="A56" s="29" t="s">
        <v>152</v>
      </c>
      <c r="B56" s="29" t="s">
        <v>153</v>
      </c>
      <c r="C56" s="30">
        <v>36557</v>
      </c>
      <c r="D56" s="31">
        <v>2000</v>
      </c>
      <c r="E56" s="31">
        <v>5.8952879999999999</v>
      </c>
      <c r="F56" s="32">
        <v>253000000</v>
      </c>
      <c r="G56" s="29" t="s">
        <v>1</v>
      </c>
      <c r="H56" s="29" t="s">
        <v>45</v>
      </c>
    </row>
    <row r="57" spans="1:8">
      <c r="A57" s="29" t="s">
        <v>154</v>
      </c>
      <c r="B57" s="29" t="s">
        <v>155</v>
      </c>
      <c r="C57" s="30">
        <v>36557</v>
      </c>
      <c r="D57" s="31">
        <v>2000</v>
      </c>
      <c r="E57" s="31">
        <v>5.9604290000000004</v>
      </c>
      <c r="F57" s="32">
        <v>27000000</v>
      </c>
      <c r="G57" s="29" t="s">
        <v>10</v>
      </c>
      <c r="H57" s="29" t="s">
        <v>45</v>
      </c>
    </row>
    <row r="58" spans="1:8">
      <c r="A58" s="29" t="s">
        <v>156</v>
      </c>
      <c r="B58" s="29" t="s">
        <v>157</v>
      </c>
      <c r="C58" s="30">
        <v>36647</v>
      </c>
      <c r="D58" s="31">
        <v>2000</v>
      </c>
      <c r="E58" s="31">
        <v>5.3654250000000001</v>
      </c>
      <c r="F58" s="32">
        <v>124755000</v>
      </c>
      <c r="G58" s="29" t="s">
        <v>1</v>
      </c>
      <c r="H58" s="29" t="s">
        <v>45</v>
      </c>
    </row>
    <row r="59" spans="1:8">
      <c r="A59" s="29" t="s">
        <v>158</v>
      </c>
      <c r="B59" s="29" t="s">
        <v>159</v>
      </c>
      <c r="C59" s="30">
        <v>36648</v>
      </c>
      <c r="D59" s="31">
        <v>2000</v>
      </c>
      <c r="E59" s="31">
        <v>6.0162979999999999</v>
      </c>
      <c r="F59" s="32">
        <v>70497818.700000003</v>
      </c>
      <c r="G59" s="29" t="s">
        <v>1</v>
      </c>
      <c r="H59" s="29" t="s">
        <v>45</v>
      </c>
    </row>
    <row r="60" spans="1:8" ht="28">
      <c r="A60" s="29" t="s">
        <v>160</v>
      </c>
      <c r="B60" s="29" t="s">
        <v>161</v>
      </c>
      <c r="C60" s="30">
        <v>36434</v>
      </c>
      <c r="D60" s="31">
        <v>2000</v>
      </c>
      <c r="E60" s="31">
        <v>6.3782994000000004</v>
      </c>
      <c r="F60" s="32">
        <v>26500000</v>
      </c>
      <c r="G60" s="29" t="s">
        <v>1</v>
      </c>
      <c r="H60" s="29" t="s">
        <v>45</v>
      </c>
    </row>
    <row r="61" spans="1:8">
      <c r="A61" s="29" t="s">
        <v>162</v>
      </c>
      <c r="B61" s="29" t="s">
        <v>163</v>
      </c>
      <c r="C61" s="30">
        <v>36770</v>
      </c>
      <c r="D61" s="31">
        <v>2001</v>
      </c>
      <c r="E61" s="31">
        <v>5.5204310000000003</v>
      </c>
      <c r="F61" s="32">
        <v>279525000</v>
      </c>
      <c r="G61" s="29" t="s">
        <v>1</v>
      </c>
      <c r="H61" s="29" t="s">
        <v>45</v>
      </c>
    </row>
    <row r="62" spans="1:8">
      <c r="A62" s="29" t="s">
        <v>164</v>
      </c>
      <c r="B62" s="29" t="s">
        <v>165</v>
      </c>
      <c r="C62" s="30">
        <v>36770</v>
      </c>
      <c r="D62" s="31">
        <v>2001</v>
      </c>
      <c r="E62" s="31">
        <v>5.5167609999999998</v>
      </c>
      <c r="F62" s="32">
        <v>35355000</v>
      </c>
      <c r="G62" s="29" t="s">
        <v>10</v>
      </c>
      <c r="H62" s="29" t="s">
        <v>45</v>
      </c>
    </row>
    <row r="63" spans="1:8">
      <c r="A63" s="29" t="s">
        <v>166</v>
      </c>
      <c r="B63" s="29" t="s">
        <v>167</v>
      </c>
      <c r="C63" s="30">
        <v>36892</v>
      </c>
      <c r="D63" s="31">
        <v>2001</v>
      </c>
      <c r="E63" s="31">
        <v>5.0280199999999997</v>
      </c>
      <c r="F63" s="32">
        <v>295075000</v>
      </c>
      <c r="G63" s="29" t="s">
        <v>1</v>
      </c>
      <c r="H63" s="29" t="s">
        <v>45</v>
      </c>
    </row>
    <row r="64" spans="1:8">
      <c r="A64" s="29" t="s">
        <v>168</v>
      </c>
      <c r="B64" s="29" t="s">
        <v>169</v>
      </c>
      <c r="C64" s="30">
        <v>36892</v>
      </c>
      <c r="D64" s="31">
        <v>2001</v>
      </c>
      <c r="E64" s="31">
        <v>5.0240869999999997</v>
      </c>
      <c r="F64" s="32">
        <v>171190000</v>
      </c>
      <c r="G64" s="29" t="s">
        <v>10</v>
      </c>
      <c r="H64" s="29" t="s">
        <v>45</v>
      </c>
    </row>
    <row r="65" spans="1:8" ht="28">
      <c r="A65" s="29" t="s">
        <v>170</v>
      </c>
      <c r="B65" s="29" t="s">
        <v>171</v>
      </c>
      <c r="C65" s="30">
        <v>36770</v>
      </c>
      <c r="D65" s="31">
        <v>2001</v>
      </c>
      <c r="E65" s="31">
        <v>6.809418</v>
      </c>
      <c r="F65" s="32">
        <v>26770000</v>
      </c>
      <c r="G65" s="29" t="s">
        <v>1</v>
      </c>
      <c r="H65" s="29" t="s">
        <v>45</v>
      </c>
    </row>
    <row r="66" spans="1:8">
      <c r="A66" s="29" t="s">
        <v>172</v>
      </c>
      <c r="B66" s="29" t="s">
        <v>173</v>
      </c>
      <c r="C66" s="30">
        <v>37104</v>
      </c>
      <c r="D66" s="31">
        <v>2002</v>
      </c>
      <c r="E66" s="31">
        <v>4.9567290000000002</v>
      </c>
      <c r="F66" s="32">
        <v>306595000</v>
      </c>
      <c r="G66" s="29" t="s">
        <v>1</v>
      </c>
      <c r="H66" s="29" t="s">
        <v>45</v>
      </c>
    </row>
    <row r="67" spans="1:8">
      <c r="A67" s="29" t="s">
        <v>174</v>
      </c>
      <c r="B67" s="29" t="s">
        <v>175</v>
      </c>
      <c r="C67" s="30">
        <v>37271</v>
      </c>
      <c r="D67" s="31">
        <v>2002</v>
      </c>
      <c r="E67" s="31">
        <v>4.930148</v>
      </c>
      <c r="F67" s="32">
        <v>253325000</v>
      </c>
      <c r="G67" s="29" t="s">
        <v>1</v>
      </c>
      <c r="H67" s="29" t="s">
        <v>45</v>
      </c>
    </row>
    <row r="68" spans="1:8">
      <c r="A68" s="29" t="s">
        <v>176</v>
      </c>
      <c r="B68" s="29" t="s">
        <v>177</v>
      </c>
      <c r="C68" s="30">
        <v>37271</v>
      </c>
      <c r="D68" s="31">
        <v>2002</v>
      </c>
      <c r="E68" s="31">
        <v>4.9261210000000002</v>
      </c>
      <c r="F68" s="32">
        <v>338075000</v>
      </c>
      <c r="G68" s="29" t="s">
        <v>10</v>
      </c>
      <c r="H68" s="29" t="s">
        <v>45</v>
      </c>
    </row>
    <row r="69" spans="1:8" ht="28">
      <c r="A69" s="29" t="s">
        <v>178</v>
      </c>
      <c r="B69" s="29" t="s">
        <v>179</v>
      </c>
      <c r="C69" s="30">
        <v>37104</v>
      </c>
      <c r="D69" s="31">
        <v>2002</v>
      </c>
      <c r="E69" s="31">
        <v>4.8540469999999996</v>
      </c>
      <c r="F69" s="32">
        <v>31500000</v>
      </c>
      <c r="G69" s="29" t="s">
        <v>1</v>
      </c>
      <c r="H69" s="29" t="s">
        <v>45</v>
      </c>
    </row>
    <row r="70" spans="1:8">
      <c r="A70" s="29" t="s">
        <v>180</v>
      </c>
      <c r="B70" s="29" t="s">
        <v>181</v>
      </c>
      <c r="C70" s="30">
        <v>37469</v>
      </c>
      <c r="D70" s="31">
        <v>2003</v>
      </c>
      <c r="E70" s="31">
        <v>4.8150040000000001</v>
      </c>
      <c r="F70" s="32">
        <v>159570000</v>
      </c>
      <c r="G70" s="29" t="s">
        <v>1</v>
      </c>
      <c r="H70" s="29" t="s">
        <v>45</v>
      </c>
    </row>
    <row r="71" spans="1:8">
      <c r="A71" s="29" t="s">
        <v>182</v>
      </c>
      <c r="B71" s="29" t="s">
        <v>183</v>
      </c>
      <c r="C71" s="30">
        <v>37530</v>
      </c>
      <c r="D71" s="31">
        <v>2003</v>
      </c>
      <c r="E71" s="31">
        <v>4.447991</v>
      </c>
      <c r="F71" s="32">
        <v>140500000</v>
      </c>
      <c r="G71" s="29" t="s">
        <v>10</v>
      </c>
      <c r="H71" s="29" t="s">
        <v>45</v>
      </c>
    </row>
    <row r="72" spans="1:8">
      <c r="A72" s="29" t="s">
        <v>184</v>
      </c>
      <c r="B72" s="29" t="s">
        <v>185</v>
      </c>
      <c r="C72" s="30">
        <v>37531</v>
      </c>
      <c r="D72" s="31">
        <v>2003</v>
      </c>
      <c r="E72" s="31">
        <v>4.857424</v>
      </c>
      <c r="F72" s="32">
        <v>158000317.05000001</v>
      </c>
      <c r="G72" s="29" t="s">
        <v>10</v>
      </c>
      <c r="H72" s="29" t="s">
        <v>45</v>
      </c>
    </row>
    <row r="73" spans="1:8">
      <c r="A73" s="29" t="s">
        <v>186</v>
      </c>
      <c r="B73" s="29" t="s">
        <v>187</v>
      </c>
      <c r="C73" s="30">
        <v>37657</v>
      </c>
      <c r="D73" s="31">
        <v>2003</v>
      </c>
      <c r="E73" s="31">
        <v>4.6202084000000001</v>
      </c>
      <c r="F73" s="32">
        <v>190000000</v>
      </c>
      <c r="G73" s="29" t="s">
        <v>1</v>
      </c>
      <c r="H73" s="29" t="s">
        <v>45</v>
      </c>
    </row>
    <row r="74" spans="1:8">
      <c r="A74" s="29" t="s">
        <v>188</v>
      </c>
      <c r="B74" s="29" t="s">
        <v>189</v>
      </c>
      <c r="C74" s="30">
        <v>37657</v>
      </c>
      <c r="D74" s="31">
        <v>2003</v>
      </c>
      <c r="E74" s="31">
        <v>4.6356650999999998</v>
      </c>
      <c r="F74" s="32">
        <v>27530000</v>
      </c>
      <c r="G74" s="29" t="s">
        <v>10</v>
      </c>
      <c r="H74" s="29" t="s">
        <v>45</v>
      </c>
    </row>
    <row r="75" spans="1:8">
      <c r="A75" s="29" t="s">
        <v>190</v>
      </c>
      <c r="B75" s="29" t="s">
        <v>191</v>
      </c>
      <c r="C75" s="30">
        <v>37657</v>
      </c>
      <c r="D75" s="31">
        <v>2003</v>
      </c>
      <c r="E75" s="31">
        <v>5.2375213</v>
      </c>
      <c r="F75" s="32">
        <v>75001618.400000006</v>
      </c>
      <c r="G75" s="29" t="s">
        <v>10</v>
      </c>
      <c r="H75" s="29" t="s">
        <v>45</v>
      </c>
    </row>
    <row r="76" spans="1:8" ht="28">
      <c r="A76" s="29" t="s">
        <v>192</v>
      </c>
      <c r="B76" s="29" t="s">
        <v>193</v>
      </c>
      <c r="C76" s="30">
        <v>37469</v>
      </c>
      <c r="D76" s="31">
        <v>2003</v>
      </c>
      <c r="E76" s="31">
        <v>3.7473359999999998</v>
      </c>
      <c r="F76" s="32">
        <v>24885000</v>
      </c>
      <c r="G76" s="29" t="s">
        <v>1</v>
      </c>
      <c r="H76" s="29" t="s">
        <v>45</v>
      </c>
    </row>
    <row r="77" spans="1:8">
      <c r="A77" s="29" t="s">
        <v>194</v>
      </c>
      <c r="B77" s="29" t="s">
        <v>195</v>
      </c>
      <c r="C77" s="30">
        <v>37839</v>
      </c>
      <c r="D77" s="31">
        <v>2004</v>
      </c>
      <c r="E77" s="31">
        <v>4.6500950000000003</v>
      </c>
      <c r="F77" s="32">
        <v>271400000</v>
      </c>
      <c r="G77" s="29" t="s">
        <v>1</v>
      </c>
      <c r="H77" s="29" t="s">
        <v>45</v>
      </c>
    </row>
    <row r="78" spans="1:8">
      <c r="A78" s="29" t="s">
        <v>196</v>
      </c>
      <c r="B78" s="29" t="s">
        <v>197</v>
      </c>
      <c r="C78" s="30">
        <v>37839</v>
      </c>
      <c r="D78" s="31">
        <v>2004</v>
      </c>
      <c r="E78" s="31">
        <v>4.6466089999999998</v>
      </c>
      <c r="F78" s="32">
        <v>200000000</v>
      </c>
      <c r="G78" s="29" t="s">
        <v>10</v>
      </c>
      <c r="H78" s="29" t="s">
        <v>45</v>
      </c>
    </row>
    <row r="79" spans="1:8">
      <c r="A79" s="29" t="s">
        <v>198</v>
      </c>
      <c r="B79" s="29" t="s">
        <v>199</v>
      </c>
      <c r="C79" s="30">
        <v>37839</v>
      </c>
      <c r="D79" s="31">
        <v>2004</v>
      </c>
      <c r="E79" s="31">
        <v>5.3788960000000001</v>
      </c>
      <c r="F79" s="32">
        <v>110001631.95</v>
      </c>
      <c r="G79" s="29" t="s">
        <v>10</v>
      </c>
      <c r="H79" s="29" t="s">
        <v>45</v>
      </c>
    </row>
    <row r="80" spans="1:8">
      <c r="A80" s="29" t="s">
        <v>200</v>
      </c>
      <c r="B80" s="29" t="s">
        <v>201</v>
      </c>
      <c r="C80" s="30">
        <v>38036</v>
      </c>
      <c r="D80" s="31">
        <v>2004</v>
      </c>
      <c r="E80" s="31">
        <v>4.44313</v>
      </c>
      <c r="F80" s="32">
        <v>417425000</v>
      </c>
      <c r="G80" s="29" t="s">
        <v>1</v>
      </c>
      <c r="H80" s="29" t="s">
        <v>45</v>
      </c>
    </row>
    <row r="81" spans="1:8">
      <c r="A81" s="29" t="s">
        <v>202</v>
      </c>
      <c r="B81" s="29" t="s">
        <v>203</v>
      </c>
      <c r="C81" s="30">
        <v>38036</v>
      </c>
      <c r="D81" s="31">
        <v>2004</v>
      </c>
      <c r="E81" s="31">
        <v>4.4089119999999999</v>
      </c>
      <c r="F81" s="32">
        <v>58850000</v>
      </c>
      <c r="G81" s="29" t="s">
        <v>10</v>
      </c>
      <c r="H81" s="29" t="s">
        <v>45</v>
      </c>
    </row>
    <row r="82" spans="1:8">
      <c r="A82" s="29" t="s">
        <v>204</v>
      </c>
      <c r="B82" s="29" t="s">
        <v>205</v>
      </c>
      <c r="C82" s="30">
        <v>38036</v>
      </c>
      <c r="D82" s="31">
        <v>2004</v>
      </c>
      <c r="E82" s="31">
        <v>4.889481</v>
      </c>
      <c r="F82" s="32">
        <v>89982568.150000006</v>
      </c>
      <c r="G82" s="29" t="s">
        <v>10</v>
      </c>
      <c r="H82" s="29" t="s">
        <v>45</v>
      </c>
    </row>
    <row r="83" spans="1:8" ht="28">
      <c r="A83" s="29" t="s">
        <v>206</v>
      </c>
      <c r="B83" s="29" t="s">
        <v>207</v>
      </c>
      <c r="C83" s="30">
        <v>37917</v>
      </c>
      <c r="D83" s="31">
        <v>2004</v>
      </c>
      <c r="E83" s="31">
        <v>1.991128</v>
      </c>
      <c r="F83" s="32">
        <v>20000000</v>
      </c>
      <c r="G83" s="29" t="s">
        <v>1</v>
      </c>
      <c r="H83" s="29" t="s">
        <v>45</v>
      </c>
    </row>
    <row r="84" spans="1:8">
      <c r="A84" s="29" t="s">
        <v>208</v>
      </c>
      <c r="B84" s="29" t="s">
        <v>209</v>
      </c>
      <c r="C84" s="30">
        <v>38195</v>
      </c>
      <c r="D84" s="31">
        <v>2005</v>
      </c>
      <c r="E84" s="31">
        <v>4.7224950000000003</v>
      </c>
      <c r="F84" s="32">
        <v>350050000</v>
      </c>
      <c r="G84" s="29" t="s">
        <v>1</v>
      </c>
      <c r="H84" s="29" t="s">
        <v>45</v>
      </c>
    </row>
    <row r="85" spans="1:8">
      <c r="A85" s="29" t="s">
        <v>210</v>
      </c>
      <c r="B85" s="29" t="s">
        <v>211</v>
      </c>
      <c r="C85" s="30">
        <v>38195</v>
      </c>
      <c r="D85" s="31">
        <v>2005</v>
      </c>
      <c r="E85" s="31">
        <v>4.6667920000000001</v>
      </c>
      <c r="F85" s="32">
        <v>173700000</v>
      </c>
      <c r="G85" s="29" t="s">
        <v>10</v>
      </c>
      <c r="H85" s="29" t="s">
        <v>45</v>
      </c>
    </row>
    <row r="86" spans="1:8">
      <c r="A86" s="29" t="s">
        <v>212</v>
      </c>
      <c r="B86" s="29" t="s">
        <v>213</v>
      </c>
      <c r="C86" s="30">
        <v>38195</v>
      </c>
      <c r="D86" s="31">
        <v>2005</v>
      </c>
      <c r="E86" s="31">
        <v>5.1812329999999998</v>
      </c>
      <c r="F86" s="32">
        <v>65001473.450000003</v>
      </c>
      <c r="G86" s="29" t="s">
        <v>10</v>
      </c>
      <c r="H86" s="29" t="s">
        <v>45</v>
      </c>
    </row>
    <row r="87" spans="1:8">
      <c r="A87" s="29" t="s">
        <v>214</v>
      </c>
      <c r="B87" s="29" t="s">
        <v>215</v>
      </c>
      <c r="C87" s="30">
        <v>38426</v>
      </c>
      <c r="D87" s="31">
        <v>2005</v>
      </c>
      <c r="E87" s="31">
        <v>4.4475870000000004</v>
      </c>
      <c r="F87" s="32">
        <v>319770000</v>
      </c>
      <c r="G87" s="29" t="s">
        <v>1</v>
      </c>
      <c r="H87" s="29" t="s">
        <v>45</v>
      </c>
    </row>
    <row r="88" spans="1:8">
      <c r="A88" s="29" t="s">
        <v>216</v>
      </c>
      <c r="B88" s="29" t="s">
        <v>217</v>
      </c>
      <c r="C88" s="30">
        <v>38426</v>
      </c>
      <c r="D88" s="31">
        <v>2005</v>
      </c>
      <c r="E88" s="31">
        <v>4.4697032999999999</v>
      </c>
      <c r="F88" s="32">
        <v>85000000</v>
      </c>
      <c r="G88" s="29" t="s">
        <v>10</v>
      </c>
      <c r="H88" s="29" t="s">
        <v>45</v>
      </c>
    </row>
    <row r="89" spans="1:8">
      <c r="A89" s="29" t="s">
        <v>218</v>
      </c>
      <c r="B89" s="29" t="s">
        <v>219</v>
      </c>
      <c r="C89" s="30">
        <v>38426</v>
      </c>
      <c r="D89" s="31">
        <v>2005</v>
      </c>
      <c r="E89" s="31">
        <v>4.8391517000000004</v>
      </c>
      <c r="F89" s="32">
        <v>45001192.450000003</v>
      </c>
      <c r="G89" s="29" t="s">
        <v>10</v>
      </c>
      <c r="H89" s="29" t="s">
        <v>45</v>
      </c>
    </row>
    <row r="90" spans="1:8" ht="28">
      <c r="A90" s="29" t="s">
        <v>220</v>
      </c>
      <c r="B90" s="29" t="s">
        <v>221</v>
      </c>
      <c r="C90" s="30">
        <v>38195</v>
      </c>
      <c r="D90" s="31">
        <v>2005</v>
      </c>
      <c r="E90" s="31">
        <v>3.797606</v>
      </c>
      <c r="F90" s="32">
        <v>45375000</v>
      </c>
      <c r="G90" s="29" t="s">
        <v>1</v>
      </c>
      <c r="H90" s="29" t="s">
        <v>45</v>
      </c>
    </row>
    <row r="91" spans="1:8">
      <c r="A91" s="29" t="s">
        <v>222</v>
      </c>
      <c r="B91" s="29" t="s">
        <v>223</v>
      </c>
      <c r="C91" s="30">
        <v>38594</v>
      </c>
      <c r="D91" s="31">
        <v>2006</v>
      </c>
      <c r="E91" s="31">
        <v>4.4436349999999996</v>
      </c>
      <c r="F91" s="32">
        <v>229885000</v>
      </c>
      <c r="G91" s="29" t="s">
        <v>1</v>
      </c>
      <c r="H91" s="29" t="s">
        <v>45</v>
      </c>
    </row>
    <row r="92" spans="1:8">
      <c r="A92" s="29" t="s">
        <v>224</v>
      </c>
      <c r="B92" s="29" t="s">
        <v>225</v>
      </c>
      <c r="C92" s="30">
        <v>38594</v>
      </c>
      <c r="D92" s="31">
        <v>2006</v>
      </c>
      <c r="E92" s="31">
        <v>4.3751980000000001</v>
      </c>
      <c r="F92" s="32">
        <v>197000000</v>
      </c>
      <c r="G92" s="29" t="s">
        <v>10</v>
      </c>
      <c r="H92" s="29" t="s">
        <v>45</v>
      </c>
    </row>
    <row r="93" spans="1:8">
      <c r="A93" s="29" t="s">
        <v>226</v>
      </c>
      <c r="B93" s="29" t="s">
        <v>227</v>
      </c>
      <c r="C93" s="30">
        <v>38616</v>
      </c>
      <c r="D93" s="31">
        <v>2006</v>
      </c>
      <c r="E93" s="31">
        <v>4.4430420000000002</v>
      </c>
      <c r="F93" s="32">
        <v>55000000</v>
      </c>
      <c r="G93" s="29" t="s">
        <v>10</v>
      </c>
      <c r="H93" s="29" t="s">
        <v>45</v>
      </c>
    </row>
    <row r="94" spans="1:8">
      <c r="A94" s="29" t="s">
        <v>228</v>
      </c>
      <c r="B94" s="29" t="s">
        <v>229</v>
      </c>
      <c r="C94" s="30">
        <v>38755</v>
      </c>
      <c r="D94" s="31">
        <v>2006</v>
      </c>
      <c r="E94" s="31">
        <v>4.4312240000000003</v>
      </c>
      <c r="F94" s="32">
        <v>236000000</v>
      </c>
      <c r="G94" s="29" t="s">
        <v>1</v>
      </c>
      <c r="H94" s="29" t="s">
        <v>45</v>
      </c>
    </row>
    <row r="95" spans="1:8">
      <c r="A95" s="29" t="s">
        <v>230</v>
      </c>
      <c r="B95" s="29" t="s">
        <v>231</v>
      </c>
      <c r="C95" s="30">
        <v>38755</v>
      </c>
      <c r="D95" s="31">
        <v>2006</v>
      </c>
      <c r="E95" s="31">
        <v>4.4226590000000003</v>
      </c>
      <c r="F95" s="32">
        <v>260000000</v>
      </c>
      <c r="G95" s="29" t="s">
        <v>10</v>
      </c>
      <c r="H95" s="29" t="s">
        <v>45</v>
      </c>
    </row>
    <row r="96" spans="1:8">
      <c r="A96" s="29" t="s">
        <v>232</v>
      </c>
      <c r="B96" s="29" t="s">
        <v>233</v>
      </c>
      <c r="C96" s="30">
        <v>38755</v>
      </c>
      <c r="D96" s="31">
        <v>2006</v>
      </c>
      <c r="E96" s="31">
        <v>4.3813719999999998</v>
      </c>
      <c r="F96" s="32">
        <v>55001856</v>
      </c>
      <c r="G96" s="29" t="s">
        <v>10</v>
      </c>
      <c r="H96" s="29" t="s">
        <v>45</v>
      </c>
    </row>
    <row r="97" spans="1:8">
      <c r="A97" s="29" t="s">
        <v>234</v>
      </c>
      <c r="B97" s="29" t="s">
        <v>235</v>
      </c>
      <c r="C97" s="30">
        <v>38594</v>
      </c>
      <c r="D97" s="31">
        <v>2006</v>
      </c>
      <c r="E97" s="31">
        <v>4.5382379999999998</v>
      </c>
      <c r="F97" s="32">
        <v>64205000</v>
      </c>
      <c r="G97" s="29" t="s">
        <v>1</v>
      </c>
      <c r="H97" s="29" t="s">
        <v>45</v>
      </c>
    </row>
    <row r="98" spans="1:8">
      <c r="A98" s="29" t="s">
        <v>236</v>
      </c>
      <c r="B98" s="29" t="s">
        <v>237</v>
      </c>
      <c r="C98" s="30">
        <v>38930</v>
      </c>
      <c r="D98" s="31">
        <v>2007</v>
      </c>
      <c r="E98" s="31">
        <v>4.7243820999999997</v>
      </c>
      <c r="F98" s="32">
        <v>333165000</v>
      </c>
      <c r="G98" s="29" t="s">
        <v>1</v>
      </c>
      <c r="H98" s="29" t="s">
        <v>45</v>
      </c>
    </row>
    <row r="99" spans="1:8">
      <c r="A99" s="29" t="s">
        <v>238</v>
      </c>
      <c r="B99" s="29" t="s">
        <v>239</v>
      </c>
      <c r="C99" s="30">
        <v>38930</v>
      </c>
      <c r="D99" s="31">
        <v>2007</v>
      </c>
      <c r="E99" s="31">
        <v>4.6926873999999996</v>
      </c>
      <c r="F99" s="32">
        <v>176060000</v>
      </c>
      <c r="G99" s="29" t="s">
        <v>10</v>
      </c>
      <c r="H99" s="29" t="s">
        <v>45</v>
      </c>
    </row>
    <row r="100" spans="1:8">
      <c r="A100" s="29" t="s">
        <v>240</v>
      </c>
      <c r="B100" s="29" t="s">
        <v>241</v>
      </c>
      <c r="C100" s="30">
        <v>39119</v>
      </c>
      <c r="D100" s="31">
        <v>2007</v>
      </c>
      <c r="E100" s="31">
        <v>4.4126070000000004</v>
      </c>
      <c r="F100" s="32">
        <v>367705000</v>
      </c>
      <c r="G100" s="29" t="s">
        <v>1</v>
      </c>
      <c r="H100" s="29" t="s">
        <v>45</v>
      </c>
    </row>
    <row r="101" spans="1:8">
      <c r="A101" s="29" t="s">
        <v>242</v>
      </c>
      <c r="B101" s="29" t="s">
        <v>243</v>
      </c>
      <c r="C101" s="30">
        <v>39119</v>
      </c>
      <c r="D101" s="31">
        <v>2007</v>
      </c>
      <c r="E101" s="31">
        <v>4.4078480000000004</v>
      </c>
      <c r="F101" s="32">
        <v>402350000</v>
      </c>
      <c r="G101" s="29" t="s">
        <v>10</v>
      </c>
      <c r="H101" s="29" t="s">
        <v>45</v>
      </c>
    </row>
    <row r="102" spans="1:8">
      <c r="A102" s="29" t="s">
        <v>244</v>
      </c>
      <c r="B102" s="29" t="s">
        <v>245</v>
      </c>
      <c r="C102" s="30">
        <v>39119</v>
      </c>
      <c r="D102" s="31">
        <v>2007</v>
      </c>
      <c r="E102" s="31">
        <v>4.510008</v>
      </c>
      <c r="F102" s="32">
        <v>16180976.449999999</v>
      </c>
      <c r="G102" s="29" t="s">
        <v>10</v>
      </c>
      <c r="H102" s="29" t="s">
        <v>45</v>
      </c>
    </row>
    <row r="103" spans="1:8">
      <c r="A103" s="29" t="s">
        <v>246</v>
      </c>
      <c r="B103" s="29" t="s">
        <v>247</v>
      </c>
      <c r="C103" s="30">
        <v>39232</v>
      </c>
      <c r="D103" s="31">
        <v>2007</v>
      </c>
      <c r="E103" s="31">
        <v>4.4027291999999996</v>
      </c>
      <c r="F103" s="32">
        <v>250000000</v>
      </c>
      <c r="G103" s="29" t="s">
        <v>1</v>
      </c>
      <c r="H103" s="29" t="s">
        <v>45</v>
      </c>
    </row>
    <row r="104" spans="1:8">
      <c r="A104" s="29" t="s">
        <v>248</v>
      </c>
      <c r="B104" s="29" t="s">
        <v>249</v>
      </c>
      <c r="C104" s="30">
        <v>38930</v>
      </c>
      <c r="D104" s="31">
        <v>2007</v>
      </c>
      <c r="E104" s="31">
        <v>5.6188475999999996</v>
      </c>
      <c r="F104" s="32">
        <v>71900000</v>
      </c>
      <c r="G104" s="29" t="s">
        <v>1</v>
      </c>
      <c r="H104" s="29" t="s">
        <v>45</v>
      </c>
    </row>
    <row r="105" spans="1:8">
      <c r="A105" s="29" t="s">
        <v>250</v>
      </c>
      <c r="B105" s="29" t="s">
        <v>251</v>
      </c>
      <c r="C105" s="30">
        <v>39351</v>
      </c>
      <c r="D105" s="31">
        <v>2008</v>
      </c>
      <c r="E105" s="31">
        <v>4.4643997000000004</v>
      </c>
      <c r="F105" s="32">
        <v>512905000</v>
      </c>
      <c r="G105" s="29" t="s">
        <v>1</v>
      </c>
      <c r="H105" s="29" t="s">
        <v>45</v>
      </c>
    </row>
    <row r="106" spans="1:8">
      <c r="A106" s="29" t="s">
        <v>252</v>
      </c>
      <c r="B106" s="29" t="s">
        <v>253</v>
      </c>
      <c r="C106" s="30">
        <v>39351</v>
      </c>
      <c r="D106" s="31">
        <v>2008</v>
      </c>
      <c r="E106" s="31">
        <v>4.4316060999999998</v>
      </c>
      <c r="F106" s="32">
        <v>387000000</v>
      </c>
      <c r="G106" s="29" t="s">
        <v>10</v>
      </c>
      <c r="H106" s="29" t="s">
        <v>45</v>
      </c>
    </row>
    <row r="107" spans="1:8">
      <c r="A107" s="29" t="s">
        <v>254</v>
      </c>
      <c r="B107" s="29" t="s">
        <v>255</v>
      </c>
      <c r="C107" s="30">
        <v>39469</v>
      </c>
      <c r="D107" s="31">
        <v>2008</v>
      </c>
      <c r="E107" s="31">
        <v>4.3124010000000004</v>
      </c>
      <c r="F107" s="32">
        <v>546245000</v>
      </c>
      <c r="G107" s="29" t="s">
        <v>1</v>
      </c>
      <c r="H107" s="29" t="s">
        <v>45</v>
      </c>
    </row>
    <row r="108" spans="1:8">
      <c r="A108" s="29" t="s">
        <v>256</v>
      </c>
      <c r="B108" s="29" t="s">
        <v>257</v>
      </c>
      <c r="C108" s="30">
        <v>39469</v>
      </c>
      <c r="D108" s="31">
        <v>2008</v>
      </c>
      <c r="E108" s="31">
        <v>4.3109469999999996</v>
      </c>
      <c r="F108" s="32">
        <v>375000000</v>
      </c>
      <c r="G108" s="29" t="s">
        <v>10</v>
      </c>
      <c r="H108" s="29" t="s">
        <v>45</v>
      </c>
    </row>
    <row r="109" spans="1:8">
      <c r="A109" s="29" t="s">
        <v>258</v>
      </c>
      <c r="B109" s="29" t="s">
        <v>259</v>
      </c>
      <c r="C109" s="30">
        <v>39351</v>
      </c>
      <c r="D109" s="31">
        <v>2008</v>
      </c>
      <c r="E109" s="31">
        <v>4.8088075000000003</v>
      </c>
      <c r="F109" s="32">
        <v>70000000</v>
      </c>
      <c r="G109" s="29" t="s">
        <v>1</v>
      </c>
      <c r="H109" s="29" t="s">
        <v>45</v>
      </c>
    </row>
    <row r="110" spans="1:8">
      <c r="A110" s="29" t="s">
        <v>260</v>
      </c>
      <c r="B110" s="29" t="s">
        <v>261</v>
      </c>
      <c r="C110" s="30">
        <v>39652</v>
      </c>
      <c r="D110" s="31">
        <v>2009</v>
      </c>
      <c r="E110" s="31">
        <v>4.5589430000000002</v>
      </c>
      <c r="F110" s="32">
        <v>492505000</v>
      </c>
      <c r="G110" s="29" t="s">
        <v>1</v>
      </c>
      <c r="H110" s="29" t="s">
        <v>45</v>
      </c>
    </row>
    <row r="111" spans="1:8">
      <c r="A111" s="29" t="s">
        <v>262</v>
      </c>
      <c r="B111" s="29" t="s">
        <v>263</v>
      </c>
      <c r="C111" s="30">
        <v>39652</v>
      </c>
      <c r="D111" s="31">
        <v>2009</v>
      </c>
      <c r="E111" s="31">
        <v>4.5116180000000004</v>
      </c>
      <c r="F111" s="32">
        <v>260000000</v>
      </c>
      <c r="G111" s="29" t="s">
        <v>10</v>
      </c>
      <c r="H111" s="29" t="s">
        <v>45</v>
      </c>
    </row>
    <row r="112" spans="1:8">
      <c r="A112" s="29" t="s">
        <v>264</v>
      </c>
      <c r="B112" s="29" t="s">
        <v>265</v>
      </c>
      <c r="C112" s="30">
        <v>39835</v>
      </c>
      <c r="D112" s="31">
        <v>2009</v>
      </c>
      <c r="E112" s="31">
        <v>4.5573439999999996</v>
      </c>
      <c r="F112" s="32">
        <v>270000000</v>
      </c>
      <c r="G112" s="29" t="s">
        <v>1</v>
      </c>
      <c r="H112" s="29" t="s">
        <v>45</v>
      </c>
    </row>
    <row r="113" spans="1:8">
      <c r="A113" s="29" t="s">
        <v>266</v>
      </c>
      <c r="B113" s="29" t="s">
        <v>267</v>
      </c>
      <c r="C113" s="30">
        <v>39835</v>
      </c>
      <c r="D113" s="31">
        <v>2009</v>
      </c>
      <c r="E113" s="31">
        <v>4.5649319999999998</v>
      </c>
      <c r="F113" s="32">
        <v>130000000</v>
      </c>
      <c r="G113" s="29" t="s">
        <v>10</v>
      </c>
      <c r="H113" s="29" t="s">
        <v>45</v>
      </c>
    </row>
    <row r="114" spans="1:8">
      <c r="A114" s="29" t="s">
        <v>268</v>
      </c>
      <c r="B114" s="29" t="s">
        <v>269</v>
      </c>
      <c r="C114" s="30">
        <v>39924</v>
      </c>
      <c r="D114" s="31">
        <v>2009</v>
      </c>
      <c r="E114" s="31">
        <v>4.5347489999999997</v>
      </c>
      <c r="F114" s="32">
        <v>441385000</v>
      </c>
      <c r="G114" s="29" t="s">
        <v>1</v>
      </c>
      <c r="H114" s="29" t="s">
        <v>45</v>
      </c>
    </row>
    <row r="115" spans="1:8">
      <c r="A115" s="29" t="s">
        <v>270</v>
      </c>
      <c r="B115" s="29" t="s">
        <v>271</v>
      </c>
      <c r="C115" s="30">
        <v>39924</v>
      </c>
      <c r="D115" s="31">
        <v>2009</v>
      </c>
      <c r="E115" s="31">
        <v>4.5585509999999996</v>
      </c>
      <c r="F115" s="32">
        <v>38225000</v>
      </c>
      <c r="G115" s="29" t="s">
        <v>10</v>
      </c>
      <c r="H115" s="29" t="s">
        <v>45</v>
      </c>
    </row>
    <row r="116" spans="1:8">
      <c r="A116" s="29" t="s">
        <v>272</v>
      </c>
      <c r="B116" s="29" t="s">
        <v>273</v>
      </c>
      <c r="C116" s="30">
        <v>39652</v>
      </c>
      <c r="D116" s="31">
        <v>2009</v>
      </c>
      <c r="E116" s="31">
        <v>4.1470500000000001</v>
      </c>
      <c r="F116" s="32">
        <v>70585000</v>
      </c>
      <c r="G116" s="29" t="s">
        <v>1</v>
      </c>
      <c r="H116" s="29" t="s">
        <v>45</v>
      </c>
    </row>
    <row r="117" spans="1:8">
      <c r="A117" s="29" t="s">
        <v>274</v>
      </c>
      <c r="B117" s="29" t="s">
        <v>275</v>
      </c>
      <c r="C117" s="30">
        <v>40022</v>
      </c>
      <c r="D117" s="31">
        <v>2010</v>
      </c>
      <c r="E117" s="31">
        <v>4.4300670000000002</v>
      </c>
      <c r="F117" s="32">
        <v>298800000</v>
      </c>
      <c r="G117" s="29" t="s">
        <v>1</v>
      </c>
      <c r="H117" s="29" t="s">
        <v>45</v>
      </c>
    </row>
    <row r="118" spans="1:8">
      <c r="A118" s="29" t="s">
        <v>276</v>
      </c>
      <c r="B118" s="29" t="s">
        <v>277</v>
      </c>
      <c r="C118" s="30">
        <v>40022</v>
      </c>
      <c r="D118" s="31">
        <v>2010</v>
      </c>
      <c r="E118" s="31">
        <v>4.2748569999999999</v>
      </c>
      <c r="F118" s="32">
        <v>401410000</v>
      </c>
      <c r="G118" s="29" t="s">
        <v>10</v>
      </c>
      <c r="H118" s="29" t="s">
        <v>45</v>
      </c>
    </row>
    <row r="119" spans="1:8">
      <c r="A119" s="29" t="s">
        <v>278</v>
      </c>
      <c r="B119" s="29" t="s">
        <v>279</v>
      </c>
      <c r="C119" s="30">
        <v>40114</v>
      </c>
      <c r="D119" s="31">
        <v>2010</v>
      </c>
      <c r="E119" s="31">
        <v>4.2309109999999999</v>
      </c>
      <c r="F119" s="32">
        <v>229970000</v>
      </c>
      <c r="G119" s="29" t="s">
        <v>1</v>
      </c>
      <c r="H119" s="29" t="s">
        <v>45</v>
      </c>
    </row>
    <row r="120" spans="1:8" ht="28">
      <c r="A120" s="29" t="s">
        <v>280</v>
      </c>
      <c r="B120" s="29" t="s">
        <v>281</v>
      </c>
      <c r="C120" s="30">
        <v>40108</v>
      </c>
      <c r="D120" s="31">
        <v>2010</v>
      </c>
      <c r="E120" s="31">
        <v>3.5206569999999999</v>
      </c>
      <c r="F120" s="32">
        <v>503365000</v>
      </c>
      <c r="G120" s="29" t="s">
        <v>10</v>
      </c>
      <c r="H120" s="29" t="s">
        <v>45</v>
      </c>
    </row>
    <row r="121" spans="1:8">
      <c r="A121" s="29" t="s">
        <v>282</v>
      </c>
      <c r="B121" s="29" t="s">
        <v>283</v>
      </c>
      <c r="C121" s="30">
        <v>40205</v>
      </c>
      <c r="D121" s="31">
        <v>2010</v>
      </c>
      <c r="E121" s="31">
        <v>4.0953480000000004</v>
      </c>
      <c r="F121" s="32">
        <v>487950000</v>
      </c>
      <c r="G121" s="29" t="s">
        <v>1</v>
      </c>
      <c r="H121" s="29" t="s">
        <v>45</v>
      </c>
    </row>
    <row r="122" spans="1:8" ht="28">
      <c r="A122" s="29" t="s">
        <v>284</v>
      </c>
      <c r="B122" s="29" t="s">
        <v>285</v>
      </c>
      <c r="C122" s="30">
        <v>40330</v>
      </c>
      <c r="D122" s="31">
        <v>2010</v>
      </c>
      <c r="E122" s="31">
        <v>3.217314</v>
      </c>
      <c r="F122" s="32">
        <v>1156045000</v>
      </c>
      <c r="G122" s="29" t="s">
        <v>10</v>
      </c>
      <c r="H122" s="29" t="s">
        <v>45</v>
      </c>
    </row>
    <row r="123" spans="1:8">
      <c r="A123" s="29" t="s">
        <v>286</v>
      </c>
      <c r="B123" s="29" t="s">
        <v>287</v>
      </c>
      <c r="C123" s="30">
        <v>40022</v>
      </c>
      <c r="D123" s="31">
        <v>2010</v>
      </c>
      <c r="E123" s="31">
        <v>3.0034580000000002</v>
      </c>
      <c r="F123" s="32">
        <v>64905000</v>
      </c>
      <c r="G123" s="29" t="s">
        <v>1</v>
      </c>
      <c r="H123" s="29" t="s">
        <v>45</v>
      </c>
    </row>
    <row r="124" spans="1:8" ht="28">
      <c r="A124" s="29" t="s">
        <v>288</v>
      </c>
      <c r="B124" s="29" t="s">
        <v>289</v>
      </c>
      <c r="C124" s="30">
        <v>40513</v>
      </c>
      <c r="D124" s="31">
        <v>2011</v>
      </c>
      <c r="E124" s="31">
        <v>0</v>
      </c>
      <c r="F124" s="32">
        <v>0</v>
      </c>
      <c r="G124" s="29" t="s">
        <v>1</v>
      </c>
      <c r="H124" s="29" t="s">
        <v>42</v>
      </c>
    </row>
    <row r="125" spans="1:8">
      <c r="A125" s="29" t="s">
        <v>290</v>
      </c>
      <c r="B125" s="29" t="s">
        <v>291</v>
      </c>
      <c r="C125" s="30">
        <v>40400</v>
      </c>
      <c r="D125" s="31">
        <v>2011</v>
      </c>
      <c r="E125" s="31">
        <v>4.2063198999999996</v>
      </c>
      <c r="F125" s="32">
        <v>347295000</v>
      </c>
      <c r="G125" s="29" t="s">
        <v>1</v>
      </c>
      <c r="H125" s="29" t="s">
        <v>45</v>
      </c>
    </row>
    <row r="126" spans="1:8">
      <c r="A126" s="29" t="s">
        <v>292</v>
      </c>
      <c r="B126" s="29" t="s">
        <v>293</v>
      </c>
      <c r="C126" s="30">
        <v>40576</v>
      </c>
      <c r="D126" s="31">
        <v>2011</v>
      </c>
      <c r="E126" s="31">
        <v>4.9756738</v>
      </c>
      <c r="F126" s="32">
        <v>361950000</v>
      </c>
      <c r="G126" s="29" t="s">
        <v>1</v>
      </c>
      <c r="H126" s="29" t="s">
        <v>45</v>
      </c>
    </row>
    <row r="127" spans="1:8">
      <c r="A127" s="29" t="s">
        <v>294</v>
      </c>
      <c r="B127" s="29" t="s">
        <v>295</v>
      </c>
      <c r="C127" s="30">
        <v>40400</v>
      </c>
      <c r="D127" s="31">
        <v>2011</v>
      </c>
      <c r="E127" s="31">
        <v>2.9772590000000001</v>
      </c>
      <c r="F127" s="32">
        <v>118215000</v>
      </c>
      <c r="G127" s="29" t="s">
        <v>1</v>
      </c>
      <c r="H127" s="29" t="s">
        <v>45</v>
      </c>
    </row>
    <row r="128" spans="1:8">
      <c r="A128" s="29" t="s">
        <v>296</v>
      </c>
      <c r="B128" s="29" t="s">
        <v>297</v>
      </c>
      <c r="C128" s="30">
        <v>40576</v>
      </c>
      <c r="D128" s="31">
        <v>2011</v>
      </c>
      <c r="E128" s="31">
        <v>3.0254311</v>
      </c>
      <c r="F128" s="32">
        <v>90375000</v>
      </c>
      <c r="G128" s="29" t="s">
        <v>1</v>
      </c>
      <c r="H128" s="29" t="s">
        <v>45</v>
      </c>
    </row>
    <row r="129" spans="1:8">
      <c r="A129" s="29" t="s">
        <v>298</v>
      </c>
      <c r="B129" s="29" t="s">
        <v>299</v>
      </c>
      <c r="C129" s="30">
        <v>40756</v>
      </c>
      <c r="D129" s="31">
        <v>2012</v>
      </c>
      <c r="E129" s="31">
        <v>4.0449254000000003</v>
      </c>
      <c r="F129" s="32">
        <v>390845000</v>
      </c>
      <c r="G129" s="29" t="s">
        <v>1</v>
      </c>
      <c r="H129" s="29" t="s">
        <v>45</v>
      </c>
    </row>
    <row r="130" spans="1:8">
      <c r="A130" s="29" t="s">
        <v>300</v>
      </c>
      <c r="B130" s="29" t="s">
        <v>301</v>
      </c>
      <c r="C130" s="30">
        <v>40756</v>
      </c>
      <c r="D130" s="31">
        <v>2012</v>
      </c>
      <c r="E130" s="31">
        <v>4.2532725999999998</v>
      </c>
      <c r="F130" s="32">
        <v>238375000</v>
      </c>
      <c r="G130" s="29" t="s">
        <v>10</v>
      </c>
      <c r="H130" s="29" t="s">
        <v>45</v>
      </c>
    </row>
    <row r="131" spans="1:8">
      <c r="A131" s="29" t="s">
        <v>302</v>
      </c>
      <c r="B131" s="29" t="s">
        <v>303</v>
      </c>
      <c r="C131" s="30">
        <v>40758</v>
      </c>
      <c r="D131" s="31">
        <v>2012</v>
      </c>
      <c r="E131" s="31">
        <v>2.6098357999999999</v>
      </c>
      <c r="F131" s="32">
        <v>89350000</v>
      </c>
      <c r="G131" s="29" t="s">
        <v>10</v>
      </c>
      <c r="H131" s="29" t="s">
        <v>45</v>
      </c>
    </row>
    <row r="132" spans="1:8" ht="28">
      <c r="A132" s="29" t="s">
        <v>304</v>
      </c>
      <c r="B132" s="29" t="s">
        <v>305</v>
      </c>
      <c r="C132" s="30">
        <v>40847</v>
      </c>
      <c r="D132" s="31">
        <v>2012</v>
      </c>
      <c r="E132" s="31">
        <v>4.3110094999999999</v>
      </c>
      <c r="F132" s="32">
        <v>518775000</v>
      </c>
      <c r="G132" s="29" t="s">
        <v>3</v>
      </c>
      <c r="H132" s="29" t="s">
        <v>45</v>
      </c>
    </row>
    <row r="133" spans="1:8">
      <c r="A133" s="29" t="s">
        <v>306</v>
      </c>
      <c r="B133" s="29" t="s">
        <v>307</v>
      </c>
      <c r="C133" s="30">
        <v>40977</v>
      </c>
      <c r="D133" s="31">
        <v>2012</v>
      </c>
      <c r="E133" s="31">
        <v>3.3467489000000001</v>
      </c>
      <c r="F133" s="32">
        <v>362560000</v>
      </c>
      <c r="G133" s="29" t="s">
        <v>1</v>
      </c>
      <c r="H133" s="29" t="s">
        <v>45</v>
      </c>
    </row>
    <row r="134" spans="1:8">
      <c r="A134" s="29" t="s">
        <v>308</v>
      </c>
      <c r="B134" s="29" t="s">
        <v>309</v>
      </c>
      <c r="C134" s="30">
        <v>40977</v>
      </c>
      <c r="D134" s="31">
        <v>2012</v>
      </c>
      <c r="E134" s="31">
        <v>3.5154043000000001</v>
      </c>
      <c r="F134" s="32">
        <v>201065000</v>
      </c>
      <c r="G134" s="29" t="s">
        <v>10</v>
      </c>
      <c r="H134" s="29" t="s">
        <v>45</v>
      </c>
    </row>
    <row r="135" spans="1:8" ht="28">
      <c r="A135" s="29" t="s">
        <v>310</v>
      </c>
      <c r="B135" s="29" t="s">
        <v>311</v>
      </c>
      <c r="C135" s="30">
        <v>41066</v>
      </c>
      <c r="D135" s="31">
        <v>2012</v>
      </c>
      <c r="E135" s="31">
        <v>2.2346629999999998</v>
      </c>
      <c r="F135" s="32">
        <v>500400000</v>
      </c>
      <c r="G135" s="29" t="s">
        <v>312</v>
      </c>
      <c r="H135" s="29" t="s">
        <v>45</v>
      </c>
    </row>
    <row r="136" spans="1:8">
      <c r="A136" s="29" t="s">
        <v>313</v>
      </c>
      <c r="B136" s="29" t="s">
        <v>314</v>
      </c>
      <c r="C136" s="30">
        <v>40756</v>
      </c>
      <c r="D136" s="31">
        <v>2012</v>
      </c>
      <c r="E136" s="31">
        <v>0.67582900000000001</v>
      </c>
      <c r="F136" s="32">
        <v>27740000</v>
      </c>
      <c r="G136" s="29" t="s">
        <v>1</v>
      </c>
      <c r="H136" s="29" t="s">
        <v>45</v>
      </c>
    </row>
    <row r="137" spans="1:8">
      <c r="A137" s="29" t="s">
        <v>315</v>
      </c>
      <c r="B137" s="29" t="s">
        <v>316</v>
      </c>
      <c r="C137" s="30">
        <v>41123</v>
      </c>
      <c r="D137" s="31">
        <v>2013</v>
      </c>
      <c r="E137" s="31">
        <v>3.2786192000000001</v>
      </c>
      <c r="F137" s="32">
        <v>273460000</v>
      </c>
      <c r="G137" s="29" t="s">
        <v>1</v>
      </c>
      <c r="H137" s="29" t="s">
        <v>45</v>
      </c>
    </row>
    <row r="138" spans="1:8">
      <c r="A138" s="29" t="s">
        <v>317</v>
      </c>
      <c r="B138" s="29" t="s">
        <v>318</v>
      </c>
      <c r="C138" s="30">
        <v>41123</v>
      </c>
      <c r="D138" s="31">
        <v>2013</v>
      </c>
      <c r="E138" s="31">
        <v>3.4591281999999999</v>
      </c>
      <c r="F138" s="32">
        <v>173840000</v>
      </c>
      <c r="G138" s="29" t="s">
        <v>10</v>
      </c>
      <c r="H138" s="29" t="s">
        <v>45</v>
      </c>
    </row>
    <row r="139" spans="1:8">
      <c r="A139" s="29" t="s">
        <v>319</v>
      </c>
      <c r="B139" s="29" t="s">
        <v>320</v>
      </c>
      <c r="C139" s="30">
        <v>41123</v>
      </c>
      <c r="D139" s="31">
        <v>2013</v>
      </c>
      <c r="E139" s="31">
        <v>2.9598415</v>
      </c>
      <c r="F139" s="32">
        <v>31510000</v>
      </c>
      <c r="G139" s="29" t="s">
        <v>10</v>
      </c>
      <c r="H139" s="29" t="s">
        <v>45</v>
      </c>
    </row>
    <row r="140" spans="1:8" ht="28">
      <c r="A140" s="29" t="s">
        <v>321</v>
      </c>
      <c r="B140" s="29" t="s">
        <v>322</v>
      </c>
      <c r="C140" s="30">
        <v>41897</v>
      </c>
      <c r="D140" s="31">
        <v>2015</v>
      </c>
      <c r="E140" s="31">
        <v>2.99</v>
      </c>
      <c r="F140" s="32">
        <v>10000000</v>
      </c>
      <c r="G140" s="29" t="s">
        <v>5</v>
      </c>
      <c r="H140" s="29" t="s">
        <v>45</v>
      </c>
    </row>
    <row r="141" spans="1:8" ht="28">
      <c r="A141" s="29" t="s">
        <v>323</v>
      </c>
      <c r="B141" s="29" t="s">
        <v>324</v>
      </c>
      <c r="C141" s="30">
        <v>42019</v>
      </c>
      <c r="D141" s="31">
        <v>2015</v>
      </c>
      <c r="E141" s="31">
        <v>2.99</v>
      </c>
      <c r="F141" s="32">
        <v>45066000</v>
      </c>
      <c r="G141" s="29" t="s">
        <v>5</v>
      </c>
      <c r="H141" s="29" t="s">
        <v>45</v>
      </c>
    </row>
    <row r="142" spans="1:8" ht="28">
      <c r="A142" s="29" t="s">
        <v>325</v>
      </c>
      <c r="B142" s="29" t="s">
        <v>326</v>
      </c>
      <c r="C142" s="30">
        <v>42052</v>
      </c>
      <c r="D142" s="31">
        <v>2015</v>
      </c>
      <c r="E142" s="31">
        <v>2.99</v>
      </c>
      <c r="F142" s="32">
        <v>45066000</v>
      </c>
      <c r="G142" s="29" t="s">
        <v>5</v>
      </c>
      <c r="H142" s="29" t="s">
        <v>45</v>
      </c>
    </row>
    <row r="143" spans="1:8" ht="28">
      <c r="A143" s="29" t="s">
        <v>327</v>
      </c>
      <c r="B143" s="29" t="s">
        <v>328</v>
      </c>
      <c r="C143" s="30">
        <v>42079</v>
      </c>
      <c r="D143" s="31">
        <v>2015</v>
      </c>
      <c r="E143" s="31">
        <v>2.99</v>
      </c>
      <c r="F143" s="32">
        <v>45066000</v>
      </c>
      <c r="G143" s="29" t="s">
        <v>5</v>
      </c>
      <c r="H143" s="29" t="s">
        <v>45</v>
      </c>
    </row>
    <row r="144" spans="1:8" ht="28">
      <c r="A144" s="29" t="s">
        <v>329</v>
      </c>
      <c r="B144" s="29" t="s">
        <v>330</v>
      </c>
      <c r="C144" s="30">
        <v>42170</v>
      </c>
      <c r="D144" s="31">
        <v>2015</v>
      </c>
      <c r="E144" s="31">
        <v>2.99</v>
      </c>
      <c r="F144" s="32">
        <v>50001364</v>
      </c>
      <c r="G144" s="29" t="s">
        <v>5</v>
      </c>
      <c r="H144" s="29" t="s">
        <v>45</v>
      </c>
    </row>
    <row r="145" spans="1:8" ht="28">
      <c r="A145" s="29" t="s">
        <v>331</v>
      </c>
      <c r="B145" s="29" t="s">
        <v>332</v>
      </c>
      <c r="C145" s="30">
        <v>42522</v>
      </c>
      <c r="D145" s="31">
        <v>2016</v>
      </c>
      <c r="E145" s="31">
        <v>2.99</v>
      </c>
      <c r="F145" s="32">
        <v>104800636</v>
      </c>
      <c r="G145" s="29" t="s">
        <v>5</v>
      </c>
      <c r="H145" s="29" t="s">
        <v>45</v>
      </c>
    </row>
    <row r="146" spans="1:8">
      <c r="A146" s="29" t="s">
        <v>333</v>
      </c>
      <c r="B146" s="29" t="s">
        <v>334</v>
      </c>
      <c r="C146" s="30">
        <v>41310</v>
      </c>
      <c r="D146" s="31">
        <v>2013</v>
      </c>
      <c r="E146" s="31">
        <v>2.9679416000000001</v>
      </c>
      <c r="F146" s="32">
        <v>235895000</v>
      </c>
      <c r="G146" s="29" t="s">
        <v>1</v>
      </c>
      <c r="H146" s="29" t="s">
        <v>45</v>
      </c>
    </row>
    <row r="147" spans="1:8">
      <c r="A147" s="29" t="s">
        <v>335</v>
      </c>
      <c r="B147" s="29" t="s">
        <v>336</v>
      </c>
      <c r="C147" s="30">
        <v>41310</v>
      </c>
      <c r="D147" s="31">
        <v>2013</v>
      </c>
      <c r="E147" s="31">
        <v>3.2115147999999998</v>
      </c>
      <c r="F147" s="32">
        <v>337000000</v>
      </c>
      <c r="G147" s="29" t="s">
        <v>10</v>
      </c>
      <c r="H147" s="29" t="s">
        <v>45</v>
      </c>
    </row>
    <row r="148" spans="1:8">
      <c r="A148" s="29" t="s">
        <v>337</v>
      </c>
      <c r="B148" s="29" t="s">
        <v>338</v>
      </c>
      <c r="C148" s="30">
        <v>41123</v>
      </c>
      <c r="D148" s="31">
        <v>2013</v>
      </c>
      <c r="E148" s="31">
        <v>0.85736500000000004</v>
      </c>
      <c r="F148" s="32">
        <v>40475000</v>
      </c>
      <c r="G148" s="29" t="s">
        <v>1</v>
      </c>
      <c r="H148" s="29" t="s">
        <v>45</v>
      </c>
    </row>
    <row r="149" spans="1:8">
      <c r="A149" s="29" t="s">
        <v>339</v>
      </c>
      <c r="B149" s="29" t="s">
        <v>340</v>
      </c>
      <c r="C149" s="30">
        <v>41507</v>
      </c>
      <c r="D149" s="31">
        <v>2014</v>
      </c>
      <c r="E149" s="31">
        <v>4.2586786999999999</v>
      </c>
      <c r="F149" s="32">
        <v>535320000</v>
      </c>
      <c r="G149" s="29" t="s">
        <v>1</v>
      </c>
      <c r="H149" s="29" t="s">
        <v>45</v>
      </c>
    </row>
    <row r="150" spans="1:8">
      <c r="A150" s="29" t="s">
        <v>341</v>
      </c>
      <c r="B150" s="29" t="s">
        <v>342</v>
      </c>
      <c r="C150" s="30">
        <v>41507</v>
      </c>
      <c r="D150" s="31">
        <v>2014</v>
      </c>
      <c r="E150" s="31">
        <v>4.1950240000000001</v>
      </c>
      <c r="F150" s="32">
        <v>276470000</v>
      </c>
      <c r="G150" s="29" t="s">
        <v>10</v>
      </c>
      <c r="H150" s="29" t="s">
        <v>45</v>
      </c>
    </row>
    <row r="151" spans="1:8" ht="28">
      <c r="A151" s="29" t="s">
        <v>343</v>
      </c>
      <c r="B151" s="29" t="s">
        <v>344</v>
      </c>
      <c r="C151" s="30">
        <v>41547</v>
      </c>
      <c r="D151" s="31">
        <v>2014</v>
      </c>
      <c r="E151" s="31">
        <v>2.8311703000000001</v>
      </c>
      <c r="F151" s="32">
        <v>285915000</v>
      </c>
      <c r="G151" s="29" t="s">
        <v>312</v>
      </c>
      <c r="H151" s="29" t="s">
        <v>45</v>
      </c>
    </row>
    <row r="152" spans="1:8">
      <c r="A152" s="29" t="s">
        <v>345</v>
      </c>
      <c r="B152" s="29" t="s">
        <v>346</v>
      </c>
      <c r="C152" s="30">
        <v>41675</v>
      </c>
      <c r="D152" s="31">
        <v>2014</v>
      </c>
      <c r="E152" s="31">
        <v>4.0363134000000001</v>
      </c>
      <c r="F152" s="32">
        <v>344940000</v>
      </c>
      <c r="G152" s="29" t="s">
        <v>1</v>
      </c>
      <c r="H152" s="29" t="s">
        <v>45</v>
      </c>
    </row>
    <row r="153" spans="1:8">
      <c r="A153" s="29" t="s">
        <v>347</v>
      </c>
      <c r="B153" s="29" t="s">
        <v>348</v>
      </c>
      <c r="C153" s="30">
        <v>41675</v>
      </c>
      <c r="D153" s="31">
        <v>2014</v>
      </c>
      <c r="E153" s="31">
        <v>3.8498611999999999</v>
      </c>
      <c r="F153" s="32">
        <v>265710000</v>
      </c>
      <c r="G153" s="29" t="s">
        <v>10</v>
      </c>
      <c r="H153" s="29" t="s">
        <v>45</v>
      </c>
    </row>
    <row r="154" spans="1:8">
      <c r="A154" s="29" t="s">
        <v>349</v>
      </c>
      <c r="B154" s="29" t="s">
        <v>350</v>
      </c>
      <c r="C154" s="30">
        <v>41507</v>
      </c>
      <c r="D154" s="31">
        <v>2014</v>
      </c>
      <c r="E154" s="31">
        <v>0.96416389999999996</v>
      </c>
      <c r="F154" s="32">
        <v>55545000</v>
      </c>
      <c r="G154" s="29" t="s">
        <v>1</v>
      </c>
      <c r="H154" s="29" t="s">
        <v>45</v>
      </c>
    </row>
    <row r="155" spans="1:8">
      <c r="A155" s="29" t="s">
        <v>351</v>
      </c>
      <c r="B155" s="29" t="s">
        <v>352</v>
      </c>
      <c r="C155" s="30">
        <v>41675</v>
      </c>
      <c r="D155" s="31">
        <v>2014</v>
      </c>
      <c r="E155" s="31">
        <v>2.0537116000000002</v>
      </c>
      <c r="F155" s="32">
        <v>87880000</v>
      </c>
      <c r="G155" s="29" t="s">
        <v>1</v>
      </c>
      <c r="H155" s="29" t="s">
        <v>45</v>
      </c>
    </row>
    <row r="156" spans="1:8">
      <c r="A156" s="29" t="s">
        <v>353</v>
      </c>
      <c r="B156" s="29" t="s">
        <v>354</v>
      </c>
      <c r="C156" s="30">
        <v>41829</v>
      </c>
      <c r="D156" s="31">
        <v>2015</v>
      </c>
      <c r="E156" s="31">
        <v>3.8646845000000001</v>
      </c>
      <c r="F156" s="32">
        <v>205380000</v>
      </c>
      <c r="G156" s="29" t="s">
        <v>1</v>
      </c>
      <c r="H156" s="29" t="s">
        <v>45</v>
      </c>
    </row>
    <row r="157" spans="1:8">
      <c r="A157" s="29" t="s">
        <v>355</v>
      </c>
      <c r="B157" s="29" t="s">
        <v>356</v>
      </c>
      <c r="C157" s="30">
        <v>41829</v>
      </c>
      <c r="D157" s="31">
        <v>2015</v>
      </c>
      <c r="E157" s="31">
        <v>3.1665874000000001</v>
      </c>
      <c r="F157" s="32">
        <v>22580000</v>
      </c>
      <c r="G157" s="29" t="s">
        <v>1</v>
      </c>
      <c r="H157" s="29" t="s">
        <v>45</v>
      </c>
    </row>
    <row r="158" spans="1:8">
      <c r="A158" s="29" t="s">
        <v>357</v>
      </c>
      <c r="B158" s="29" t="s">
        <v>358</v>
      </c>
      <c r="C158" s="30">
        <v>42039</v>
      </c>
      <c r="D158" s="31">
        <v>2015</v>
      </c>
      <c r="E158" s="31">
        <v>3.3662299</v>
      </c>
      <c r="F158" s="32">
        <v>281750000</v>
      </c>
      <c r="G158" s="29" t="s">
        <v>1</v>
      </c>
      <c r="H158" s="29" t="s">
        <v>45</v>
      </c>
    </row>
    <row r="159" spans="1:8">
      <c r="A159" s="29" t="s">
        <v>359</v>
      </c>
      <c r="B159" s="29" t="s">
        <v>360</v>
      </c>
      <c r="C159" s="30">
        <v>42039</v>
      </c>
      <c r="D159" s="31">
        <v>2015</v>
      </c>
      <c r="E159" s="31">
        <v>3.2649167000000001</v>
      </c>
      <c r="F159" s="32">
        <v>199920000</v>
      </c>
      <c r="G159" s="29" t="s">
        <v>10</v>
      </c>
      <c r="H159" s="29" t="s">
        <v>45</v>
      </c>
    </row>
    <row r="160" spans="1:8">
      <c r="A160" s="29" t="s">
        <v>361</v>
      </c>
      <c r="B160" s="29" t="s">
        <v>362</v>
      </c>
      <c r="C160" s="30">
        <v>41829</v>
      </c>
      <c r="D160" s="31">
        <v>2015</v>
      </c>
      <c r="E160" s="31">
        <v>2.5579602000000001</v>
      </c>
      <c r="F160" s="32">
        <v>85920000</v>
      </c>
      <c r="G160" s="29" t="s">
        <v>1</v>
      </c>
      <c r="H160" s="29" t="s">
        <v>45</v>
      </c>
    </row>
    <row r="161" spans="1:8">
      <c r="A161" s="29" t="s">
        <v>363</v>
      </c>
      <c r="B161" s="29" t="s">
        <v>364</v>
      </c>
      <c r="C161" s="30">
        <v>42039</v>
      </c>
      <c r="D161" s="31">
        <v>2015</v>
      </c>
      <c r="E161" s="31">
        <v>1.5819977000000001</v>
      </c>
      <c r="F161" s="32">
        <v>58120000</v>
      </c>
      <c r="G161" s="29" t="s">
        <v>1</v>
      </c>
      <c r="H161" s="29" t="s">
        <v>45</v>
      </c>
    </row>
    <row r="162" spans="1:8">
      <c r="A162" s="29" t="s">
        <v>365</v>
      </c>
      <c r="B162" s="29" t="s">
        <v>366</v>
      </c>
      <c r="C162" s="30">
        <v>42285</v>
      </c>
      <c r="D162" s="31">
        <v>2016</v>
      </c>
      <c r="E162" s="31">
        <v>3.6018162999999999</v>
      </c>
      <c r="F162" s="32">
        <v>443830000</v>
      </c>
      <c r="G162" s="29" t="s">
        <v>1</v>
      </c>
      <c r="H162" s="29" t="s">
        <v>45</v>
      </c>
    </row>
    <row r="163" spans="1:8">
      <c r="A163" s="29" t="s">
        <v>367</v>
      </c>
      <c r="B163" s="29" t="s">
        <v>368</v>
      </c>
      <c r="C163" s="30">
        <v>42285</v>
      </c>
      <c r="D163" s="31">
        <v>2016</v>
      </c>
      <c r="E163" s="31">
        <v>2.8254476999999998</v>
      </c>
      <c r="F163" s="32">
        <v>51085000</v>
      </c>
      <c r="G163" s="29" t="s">
        <v>1</v>
      </c>
      <c r="H163" s="29" t="s">
        <v>45</v>
      </c>
    </row>
    <row r="164" spans="1:8">
      <c r="A164" s="29" t="s">
        <v>369</v>
      </c>
      <c r="B164" s="29" t="s">
        <v>370</v>
      </c>
      <c r="C164" s="30">
        <v>42285</v>
      </c>
      <c r="D164" s="31">
        <v>2016</v>
      </c>
      <c r="E164" s="31">
        <v>3.4915262999999999</v>
      </c>
      <c r="F164" s="32">
        <v>188020000</v>
      </c>
      <c r="G164" s="29" t="s">
        <v>10</v>
      </c>
      <c r="H164" s="29" t="s">
        <v>45</v>
      </c>
    </row>
    <row r="165" spans="1:8">
      <c r="A165" s="29" t="s">
        <v>371</v>
      </c>
      <c r="B165" s="29" t="s">
        <v>372</v>
      </c>
      <c r="C165" s="30">
        <v>42416</v>
      </c>
      <c r="D165" s="31">
        <v>2016</v>
      </c>
      <c r="E165" s="31">
        <v>3.2183470999999999</v>
      </c>
      <c r="F165" s="32">
        <v>319170000</v>
      </c>
      <c r="G165" s="29" t="s">
        <v>1</v>
      </c>
      <c r="H165" s="29" t="s">
        <v>45</v>
      </c>
    </row>
    <row r="166" spans="1:8">
      <c r="A166" s="29" t="s">
        <v>373</v>
      </c>
      <c r="B166" s="29" t="s">
        <v>374</v>
      </c>
      <c r="C166" s="30">
        <v>42416</v>
      </c>
      <c r="D166" s="31">
        <v>2016</v>
      </c>
      <c r="E166" s="31">
        <v>3.2202595999999999</v>
      </c>
      <c r="F166" s="32">
        <v>199065000</v>
      </c>
      <c r="G166" s="29" t="s">
        <v>10</v>
      </c>
      <c r="H166" s="29" t="s">
        <v>45</v>
      </c>
    </row>
    <row r="167" spans="1:8">
      <c r="A167" s="29" t="s">
        <v>375</v>
      </c>
      <c r="B167" s="29" t="s">
        <v>376</v>
      </c>
      <c r="C167" s="30">
        <v>42285</v>
      </c>
      <c r="D167" s="31">
        <v>2016</v>
      </c>
      <c r="E167" s="31">
        <v>1.5269866000000001</v>
      </c>
      <c r="F167" s="32">
        <v>60565000</v>
      </c>
      <c r="G167" s="29" t="s">
        <v>1</v>
      </c>
      <c r="H167" s="29" t="s">
        <v>45</v>
      </c>
    </row>
    <row r="168" spans="1:8">
      <c r="A168" s="29" t="s">
        <v>377</v>
      </c>
      <c r="B168" s="29" t="s">
        <v>378</v>
      </c>
      <c r="C168" s="30">
        <v>36342</v>
      </c>
      <c r="D168" s="31">
        <v>2000</v>
      </c>
      <c r="E168" s="31">
        <v>4.7022060000000003</v>
      </c>
      <c r="F168" s="32">
        <v>80570000</v>
      </c>
      <c r="G168" s="29" t="s">
        <v>1</v>
      </c>
      <c r="H168" s="29" t="s">
        <v>42</v>
      </c>
    </row>
    <row r="169" spans="1:8">
      <c r="A169" s="29" t="s">
        <v>379</v>
      </c>
      <c r="B169" s="29" t="s">
        <v>380</v>
      </c>
      <c r="C169" s="30">
        <v>36342</v>
      </c>
      <c r="D169" s="31">
        <v>2000</v>
      </c>
      <c r="E169" s="31">
        <v>4.7457940000000001</v>
      </c>
      <c r="F169" s="32">
        <v>18740000</v>
      </c>
      <c r="G169" s="29" t="s">
        <v>10</v>
      </c>
      <c r="H169" s="29" t="s">
        <v>42</v>
      </c>
    </row>
    <row r="170" spans="1:8">
      <c r="A170" s="29" t="s">
        <v>381</v>
      </c>
      <c r="B170" s="29" t="s">
        <v>382</v>
      </c>
      <c r="C170" s="30">
        <v>37043</v>
      </c>
      <c r="D170" s="31">
        <v>2001</v>
      </c>
      <c r="E170" s="31">
        <v>4.0472320000000002</v>
      </c>
      <c r="F170" s="32">
        <v>88850000</v>
      </c>
      <c r="G170" s="29" t="s">
        <v>1</v>
      </c>
      <c r="H170" s="29" t="s">
        <v>42</v>
      </c>
    </row>
    <row r="171" spans="1:8">
      <c r="A171" s="29" t="s">
        <v>381</v>
      </c>
      <c r="B171" s="29" t="s">
        <v>382</v>
      </c>
      <c r="C171" s="30">
        <v>37043</v>
      </c>
      <c r="D171" s="31">
        <v>2001</v>
      </c>
      <c r="E171" s="31">
        <v>4.0472320000000002</v>
      </c>
      <c r="F171" s="32">
        <v>316790000</v>
      </c>
      <c r="G171" s="29" t="s">
        <v>1</v>
      </c>
      <c r="H171" s="29" t="s">
        <v>42</v>
      </c>
    </row>
    <row r="172" spans="1:8">
      <c r="A172" s="29" t="s">
        <v>383</v>
      </c>
      <c r="B172" s="29" t="s">
        <v>384</v>
      </c>
      <c r="C172" s="30">
        <v>37043</v>
      </c>
      <c r="D172" s="31">
        <v>2001</v>
      </c>
      <c r="E172" s="31">
        <v>4.041925</v>
      </c>
      <c r="F172" s="32">
        <v>119640000</v>
      </c>
      <c r="G172" s="29" t="s">
        <v>10</v>
      </c>
      <c r="H172" s="29" t="s">
        <v>42</v>
      </c>
    </row>
    <row r="173" spans="1:8">
      <c r="A173" s="29" t="s">
        <v>385</v>
      </c>
      <c r="B173" s="29" t="s">
        <v>386</v>
      </c>
      <c r="C173" s="30">
        <v>36875</v>
      </c>
      <c r="D173" s="31">
        <v>2001</v>
      </c>
      <c r="E173" s="31">
        <v>6.2617669999999999</v>
      </c>
      <c r="F173" s="32">
        <v>12050000</v>
      </c>
      <c r="G173" s="29" t="s">
        <v>1</v>
      </c>
      <c r="H173" s="29" t="s">
        <v>42</v>
      </c>
    </row>
    <row r="174" spans="1:8">
      <c r="A174" s="29" t="s">
        <v>387</v>
      </c>
      <c r="B174" s="29" t="s">
        <v>388</v>
      </c>
      <c r="C174" s="30">
        <v>37422</v>
      </c>
      <c r="D174" s="31">
        <v>2002</v>
      </c>
      <c r="E174" s="31">
        <v>2.911924</v>
      </c>
      <c r="F174" s="32">
        <v>17835000</v>
      </c>
      <c r="G174" s="29" t="s">
        <v>1</v>
      </c>
      <c r="H174" s="29" t="s">
        <v>42</v>
      </c>
    </row>
    <row r="175" spans="1:8">
      <c r="A175" s="29" t="s">
        <v>387</v>
      </c>
      <c r="B175" s="29" t="s">
        <v>388</v>
      </c>
      <c r="C175" s="30">
        <v>37422</v>
      </c>
      <c r="D175" s="31">
        <v>2002</v>
      </c>
      <c r="E175" s="31">
        <v>2.911924</v>
      </c>
      <c r="F175" s="32">
        <v>44560000</v>
      </c>
      <c r="G175" s="29" t="s">
        <v>1</v>
      </c>
      <c r="H175" s="29" t="s">
        <v>42</v>
      </c>
    </row>
    <row r="176" spans="1:8">
      <c r="A176" s="29" t="s">
        <v>389</v>
      </c>
      <c r="B176" s="29" t="s">
        <v>390</v>
      </c>
      <c r="C176" s="30">
        <v>37422</v>
      </c>
      <c r="D176" s="31">
        <v>2002</v>
      </c>
      <c r="E176" s="31">
        <v>2.9211490000000002</v>
      </c>
      <c r="F176" s="32">
        <v>25580000</v>
      </c>
      <c r="G176" s="29" t="s">
        <v>10</v>
      </c>
      <c r="H176" s="29" t="s">
        <v>42</v>
      </c>
    </row>
    <row r="177" spans="1:8">
      <c r="A177" s="29" t="s">
        <v>391</v>
      </c>
      <c r="B177" s="29" t="s">
        <v>392</v>
      </c>
      <c r="C177" s="30">
        <v>37530</v>
      </c>
      <c r="D177" s="31">
        <v>2003</v>
      </c>
      <c r="E177" s="31">
        <v>4.0491469999999996</v>
      </c>
      <c r="F177" s="32">
        <v>605875000</v>
      </c>
      <c r="G177" s="29" t="s">
        <v>1</v>
      </c>
      <c r="H177" s="29" t="s">
        <v>42</v>
      </c>
    </row>
    <row r="178" spans="1:8">
      <c r="A178" s="29" t="s">
        <v>393</v>
      </c>
      <c r="B178" s="29" t="s">
        <v>394</v>
      </c>
      <c r="C178" s="30">
        <v>37594</v>
      </c>
      <c r="D178" s="31">
        <v>2003</v>
      </c>
      <c r="E178" s="31">
        <v>4.3270249999999999</v>
      </c>
      <c r="F178" s="32">
        <v>70325000</v>
      </c>
      <c r="G178" s="29" t="s">
        <v>10</v>
      </c>
      <c r="H178" s="29" t="s">
        <v>42</v>
      </c>
    </row>
    <row r="179" spans="1:8">
      <c r="A179" s="29" t="s">
        <v>395</v>
      </c>
      <c r="B179" s="29" t="s">
        <v>396</v>
      </c>
      <c r="C179" s="30">
        <v>37768</v>
      </c>
      <c r="D179" s="31">
        <v>2003</v>
      </c>
      <c r="E179" s="31">
        <v>2.8068949999999999</v>
      </c>
      <c r="F179" s="32">
        <v>76960000</v>
      </c>
      <c r="G179" s="29" t="s">
        <v>1</v>
      </c>
      <c r="H179" s="29" t="s">
        <v>42</v>
      </c>
    </row>
    <row r="180" spans="1:8">
      <c r="A180" s="29" t="s">
        <v>397</v>
      </c>
      <c r="B180" s="29" t="s">
        <v>398</v>
      </c>
      <c r="C180" s="30">
        <v>37917</v>
      </c>
      <c r="D180" s="31">
        <v>2004</v>
      </c>
      <c r="E180" s="31">
        <v>4.1552519999999999</v>
      </c>
      <c r="F180" s="32">
        <v>124140000</v>
      </c>
      <c r="G180" s="29" t="s">
        <v>1</v>
      </c>
      <c r="H180" s="29" t="s">
        <v>42</v>
      </c>
    </row>
    <row r="181" spans="1:8">
      <c r="A181" s="29" t="s">
        <v>399</v>
      </c>
      <c r="B181" s="29" t="s">
        <v>400</v>
      </c>
      <c r="C181" s="30">
        <v>37917</v>
      </c>
      <c r="D181" s="31">
        <v>2004</v>
      </c>
      <c r="E181" s="31">
        <v>4.1623080000000003</v>
      </c>
      <c r="F181" s="32">
        <v>57045000</v>
      </c>
      <c r="G181" s="29" t="s">
        <v>10</v>
      </c>
      <c r="H181" s="29" t="s">
        <v>42</v>
      </c>
    </row>
    <row r="182" spans="1:8">
      <c r="A182" s="29" t="s">
        <v>401</v>
      </c>
      <c r="B182" s="29" t="s">
        <v>402</v>
      </c>
      <c r="C182" s="30">
        <v>38055</v>
      </c>
      <c r="D182" s="31">
        <v>2004</v>
      </c>
      <c r="E182" s="31">
        <v>3.7811119999999998</v>
      </c>
      <c r="F182" s="32">
        <v>119015000</v>
      </c>
      <c r="G182" s="29" t="s">
        <v>1</v>
      </c>
      <c r="H182" s="29" t="s">
        <v>42</v>
      </c>
    </row>
    <row r="183" spans="1:8">
      <c r="A183" s="29" t="s">
        <v>403</v>
      </c>
      <c r="B183" s="29" t="s">
        <v>404</v>
      </c>
      <c r="C183" s="30">
        <v>38055</v>
      </c>
      <c r="D183" s="31">
        <v>2004</v>
      </c>
      <c r="E183" s="31">
        <v>3.7891400000000002</v>
      </c>
      <c r="F183" s="32">
        <v>156475000</v>
      </c>
      <c r="G183" s="29" t="s">
        <v>10</v>
      </c>
      <c r="H183" s="29" t="s">
        <v>42</v>
      </c>
    </row>
    <row r="184" spans="1:8">
      <c r="A184" s="29" t="s">
        <v>405</v>
      </c>
      <c r="B184" s="29" t="s">
        <v>406</v>
      </c>
      <c r="C184" s="30">
        <v>38475</v>
      </c>
      <c r="D184" s="31">
        <v>2005</v>
      </c>
      <c r="E184" s="31">
        <v>4.2113882</v>
      </c>
      <c r="F184" s="32">
        <v>343600000</v>
      </c>
      <c r="G184" s="29" t="s">
        <v>1</v>
      </c>
      <c r="H184" s="29" t="s">
        <v>42</v>
      </c>
    </row>
    <row r="185" spans="1:8">
      <c r="A185" s="29" t="s">
        <v>407</v>
      </c>
      <c r="B185" s="29" t="s">
        <v>408</v>
      </c>
      <c r="C185" s="30">
        <v>38475</v>
      </c>
      <c r="D185" s="31">
        <v>2005</v>
      </c>
      <c r="E185" s="31">
        <v>4.0962394</v>
      </c>
      <c r="F185" s="32">
        <v>95800000</v>
      </c>
      <c r="G185" s="29" t="s">
        <v>10</v>
      </c>
      <c r="H185" s="29" t="s">
        <v>42</v>
      </c>
    </row>
    <row r="186" spans="1:8">
      <c r="A186" s="29" t="s">
        <v>409</v>
      </c>
      <c r="B186" s="29" t="s">
        <v>410</v>
      </c>
      <c r="C186" s="30">
        <v>38559</v>
      </c>
      <c r="D186" s="31">
        <v>2006</v>
      </c>
      <c r="E186" s="31">
        <v>4.0382819999999997</v>
      </c>
      <c r="F186" s="32">
        <v>461170000</v>
      </c>
      <c r="G186" s="29" t="s">
        <v>1</v>
      </c>
      <c r="H186" s="29" t="s">
        <v>42</v>
      </c>
    </row>
    <row r="187" spans="1:8">
      <c r="A187" s="29" t="s">
        <v>411</v>
      </c>
      <c r="B187" s="29" t="s">
        <v>412</v>
      </c>
      <c r="C187" s="30">
        <v>39035</v>
      </c>
      <c r="D187" s="31">
        <v>2007</v>
      </c>
      <c r="E187" s="31">
        <v>4.1322665000000001</v>
      </c>
      <c r="F187" s="32">
        <v>321050000</v>
      </c>
      <c r="G187" s="29" t="s">
        <v>1</v>
      </c>
      <c r="H187" s="29" t="s">
        <v>42</v>
      </c>
    </row>
    <row r="188" spans="1:8">
      <c r="A188" s="29" t="s">
        <v>413</v>
      </c>
      <c r="B188" s="29" t="s">
        <v>414</v>
      </c>
      <c r="C188" s="30">
        <v>39035</v>
      </c>
      <c r="D188" s="31">
        <v>2007</v>
      </c>
      <c r="E188" s="31">
        <v>4.1301646999999999</v>
      </c>
      <c r="F188" s="32">
        <v>63810000</v>
      </c>
      <c r="G188" s="29" t="s">
        <v>10</v>
      </c>
      <c r="H188" s="29" t="s">
        <v>42</v>
      </c>
    </row>
    <row r="189" spans="1:8">
      <c r="A189" s="29" t="s">
        <v>415</v>
      </c>
      <c r="B189" s="29" t="s">
        <v>416</v>
      </c>
      <c r="C189" s="30">
        <v>39232</v>
      </c>
      <c r="D189" s="31">
        <v>2007</v>
      </c>
      <c r="E189" s="31">
        <v>4.0205301999999996</v>
      </c>
      <c r="F189" s="32">
        <v>376810000</v>
      </c>
      <c r="G189" s="29" t="s">
        <v>1</v>
      </c>
      <c r="H189" s="29" t="s">
        <v>42</v>
      </c>
    </row>
    <row r="190" spans="1:8">
      <c r="A190" s="29" t="s">
        <v>417</v>
      </c>
      <c r="B190" s="29" t="s">
        <v>418</v>
      </c>
      <c r="C190" s="30">
        <v>39232</v>
      </c>
      <c r="D190" s="31">
        <v>2007</v>
      </c>
      <c r="E190" s="31">
        <v>4.1021856999999997</v>
      </c>
      <c r="F190" s="32">
        <v>73030000</v>
      </c>
      <c r="G190" s="29" t="s">
        <v>10</v>
      </c>
      <c r="H190" s="29" t="s">
        <v>42</v>
      </c>
    </row>
    <row r="191" spans="1:8">
      <c r="A191" s="29" t="s">
        <v>419</v>
      </c>
      <c r="B191" s="29" t="s">
        <v>420</v>
      </c>
      <c r="C191" s="30">
        <v>40002</v>
      </c>
      <c r="D191" s="31">
        <v>2010</v>
      </c>
      <c r="E191" s="31">
        <v>3.6953990000000001</v>
      </c>
      <c r="F191" s="32">
        <v>386380000</v>
      </c>
      <c r="G191" s="29" t="s">
        <v>1</v>
      </c>
      <c r="H191" s="29" t="s">
        <v>42</v>
      </c>
    </row>
    <row r="192" spans="1:8">
      <c r="A192" s="29" t="s">
        <v>421</v>
      </c>
      <c r="B192" s="29" t="s">
        <v>422</v>
      </c>
      <c r="C192" s="30">
        <v>40114</v>
      </c>
      <c r="D192" s="31">
        <v>2010</v>
      </c>
      <c r="E192" s="31">
        <v>3.6726649999999998</v>
      </c>
      <c r="F192" s="32">
        <v>215500000</v>
      </c>
      <c r="G192" s="29" t="s">
        <v>1</v>
      </c>
      <c r="H192" s="29" t="s">
        <v>42</v>
      </c>
    </row>
    <row r="193" spans="1:8">
      <c r="A193" s="29" t="s">
        <v>423</v>
      </c>
      <c r="B193" s="29" t="s">
        <v>424</v>
      </c>
      <c r="C193" s="30">
        <v>40114</v>
      </c>
      <c r="D193" s="31">
        <v>2010</v>
      </c>
      <c r="E193" s="31">
        <v>3.7157520000000002</v>
      </c>
      <c r="F193" s="32">
        <v>121235000</v>
      </c>
      <c r="G193" s="29" t="s">
        <v>10</v>
      </c>
      <c r="H193" s="29" t="s">
        <v>42</v>
      </c>
    </row>
    <row r="194" spans="1:8">
      <c r="A194" s="29" t="s">
        <v>425</v>
      </c>
      <c r="B194" s="29" t="s">
        <v>426</v>
      </c>
      <c r="C194" s="30">
        <v>40400</v>
      </c>
      <c r="D194" s="31">
        <v>2011</v>
      </c>
      <c r="E194" s="31">
        <v>2.6355628000000002</v>
      </c>
      <c r="F194" s="32">
        <v>365605000</v>
      </c>
      <c r="G194" s="29" t="s">
        <v>1</v>
      </c>
      <c r="H194" s="29" t="s">
        <v>42</v>
      </c>
    </row>
    <row r="195" spans="1:8">
      <c r="A195" s="29" t="s">
        <v>427</v>
      </c>
      <c r="B195" s="29" t="s">
        <v>428</v>
      </c>
      <c r="C195" s="30">
        <v>40449</v>
      </c>
      <c r="D195" s="31">
        <v>2011</v>
      </c>
      <c r="E195" s="31">
        <v>3.0345702999999999</v>
      </c>
      <c r="F195" s="32">
        <v>401435000</v>
      </c>
      <c r="G195" s="29" t="s">
        <v>1</v>
      </c>
      <c r="H195" s="29" t="s">
        <v>42</v>
      </c>
    </row>
    <row r="196" spans="1:8">
      <c r="A196" s="29" t="s">
        <v>429</v>
      </c>
      <c r="B196" s="29" t="s">
        <v>430</v>
      </c>
      <c r="C196" s="30">
        <v>40449</v>
      </c>
      <c r="D196" s="31">
        <v>2011</v>
      </c>
      <c r="E196" s="31">
        <v>2.8732262</v>
      </c>
      <c r="F196" s="32">
        <v>393950000</v>
      </c>
      <c r="G196" s="29" t="s">
        <v>10</v>
      </c>
      <c r="H196" s="29" t="s">
        <v>42</v>
      </c>
    </row>
    <row r="197" spans="1:8">
      <c r="A197" s="29" t="s">
        <v>431</v>
      </c>
      <c r="B197" s="29" t="s">
        <v>432</v>
      </c>
      <c r="C197" s="30">
        <v>40856</v>
      </c>
      <c r="D197" s="31">
        <v>2012</v>
      </c>
      <c r="E197" s="31">
        <v>2.5114003999999999</v>
      </c>
      <c r="F197" s="32">
        <v>461380000</v>
      </c>
      <c r="G197" s="29" t="s">
        <v>1</v>
      </c>
      <c r="H197" s="29" t="s">
        <v>42</v>
      </c>
    </row>
    <row r="198" spans="1:8">
      <c r="A198" s="29" t="s">
        <v>433</v>
      </c>
      <c r="B198" s="29" t="s">
        <v>434</v>
      </c>
      <c r="C198" s="30">
        <v>40856</v>
      </c>
      <c r="D198" s="31">
        <v>2012</v>
      </c>
      <c r="E198" s="31">
        <v>3.3024813000000002</v>
      </c>
      <c r="F198" s="32">
        <v>42330000</v>
      </c>
      <c r="G198" s="29" t="s">
        <v>10</v>
      </c>
      <c r="H198" s="29" t="s">
        <v>42</v>
      </c>
    </row>
    <row r="199" spans="1:8">
      <c r="A199" s="29" t="s">
        <v>435</v>
      </c>
      <c r="B199" s="29" t="s">
        <v>436</v>
      </c>
      <c r="C199" s="30">
        <v>40960</v>
      </c>
      <c r="D199" s="31">
        <v>2012</v>
      </c>
      <c r="E199" s="31">
        <v>2.617775</v>
      </c>
      <c r="F199" s="32">
        <v>733705000</v>
      </c>
      <c r="G199" s="29" t="s">
        <v>1</v>
      </c>
      <c r="H199" s="29" t="s">
        <v>42</v>
      </c>
    </row>
    <row r="200" spans="1:8">
      <c r="A200" s="29" t="s">
        <v>437</v>
      </c>
      <c r="B200" s="29" t="s">
        <v>438</v>
      </c>
      <c r="C200" s="30">
        <v>40960</v>
      </c>
      <c r="D200" s="31">
        <v>2012</v>
      </c>
      <c r="E200" s="31">
        <v>2.5692219999999999</v>
      </c>
      <c r="F200" s="32">
        <v>271055000</v>
      </c>
      <c r="G200" s="29" t="s">
        <v>10</v>
      </c>
      <c r="H200" s="29" t="s">
        <v>42</v>
      </c>
    </row>
    <row r="201" spans="1:8">
      <c r="A201" s="29" t="s">
        <v>439</v>
      </c>
      <c r="B201" s="29" t="s">
        <v>440</v>
      </c>
      <c r="C201" s="30">
        <v>41158</v>
      </c>
      <c r="D201" s="31">
        <v>2013</v>
      </c>
      <c r="E201" s="31">
        <v>2.5836028</v>
      </c>
      <c r="F201" s="32">
        <v>352220000</v>
      </c>
      <c r="G201" s="29" t="s">
        <v>1</v>
      </c>
      <c r="H201" s="29" t="s">
        <v>42</v>
      </c>
    </row>
    <row r="202" spans="1:8">
      <c r="A202" s="29" t="s">
        <v>441</v>
      </c>
      <c r="B202" s="29" t="s">
        <v>442</v>
      </c>
      <c r="C202" s="30">
        <v>41158</v>
      </c>
      <c r="D202" s="31">
        <v>2013</v>
      </c>
      <c r="E202" s="31">
        <v>2.5112676</v>
      </c>
      <c r="F202" s="32">
        <v>380390000</v>
      </c>
      <c r="G202" s="29" t="s">
        <v>10</v>
      </c>
      <c r="H202" s="29" t="s">
        <v>42</v>
      </c>
    </row>
    <row r="203" spans="1:8">
      <c r="A203" s="29" t="s">
        <v>443</v>
      </c>
      <c r="B203" s="29" t="s">
        <v>444</v>
      </c>
      <c r="C203" s="30">
        <v>41310</v>
      </c>
      <c r="D203" s="31">
        <v>2013</v>
      </c>
      <c r="E203" s="31">
        <v>2.3586689999999999</v>
      </c>
      <c r="F203" s="32">
        <v>666680000</v>
      </c>
      <c r="G203" s="29" t="s">
        <v>1</v>
      </c>
      <c r="H203" s="29" t="s">
        <v>42</v>
      </c>
    </row>
    <row r="204" spans="1:8">
      <c r="A204" s="29" t="s">
        <v>445</v>
      </c>
      <c r="B204" s="29" t="s">
        <v>446</v>
      </c>
      <c r="C204" s="30">
        <v>41310</v>
      </c>
      <c r="D204" s="31">
        <v>2013</v>
      </c>
      <c r="E204" s="31">
        <v>2.658401</v>
      </c>
      <c r="F204" s="32">
        <v>159405000</v>
      </c>
      <c r="G204" s="29" t="s">
        <v>10</v>
      </c>
      <c r="H204" s="29" t="s">
        <v>42</v>
      </c>
    </row>
    <row r="205" spans="1:8">
      <c r="A205" s="29" t="s">
        <v>447</v>
      </c>
      <c r="B205" s="29" t="s">
        <v>448</v>
      </c>
      <c r="C205" s="30">
        <v>41116</v>
      </c>
      <c r="D205" s="31">
        <v>2013</v>
      </c>
      <c r="E205" s="31">
        <v>0.49074050000000002</v>
      </c>
      <c r="F205" s="32">
        <v>78295000</v>
      </c>
      <c r="G205" s="29" t="s">
        <v>1</v>
      </c>
      <c r="H205" s="29" t="s">
        <v>42</v>
      </c>
    </row>
    <row r="206" spans="1:8">
      <c r="A206" s="29" t="s">
        <v>449</v>
      </c>
      <c r="B206" s="29" t="s">
        <v>450</v>
      </c>
      <c r="C206" s="30">
        <v>41571</v>
      </c>
      <c r="D206" s="31">
        <v>2014</v>
      </c>
      <c r="E206" s="31">
        <v>1.3724594000000001</v>
      </c>
      <c r="F206" s="32">
        <v>117905000</v>
      </c>
      <c r="G206" s="29" t="s">
        <v>1</v>
      </c>
      <c r="H206" s="29" t="s">
        <v>42</v>
      </c>
    </row>
    <row r="207" spans="1:8">
      <c r="A207" s="29" t="s">
        <v>451</v>
      </c>
      <c r="B207" s="29" t="s">
        <v>452</v>
      </c>
      <c r="C207" s="30">
        <v>41571</v>
      </c>
      <c r="D207" s="31">
        <v>2014</v>
      </c>
      <c r="E207" s="31">
        <v>1.4436192000000001</v>
      </c>
      <c r="F207" s="32">
        <v>105975000</v>
      </c>
      <c r="G207" s="29" t="s">
        <v>10</v>
      </c>
      <c r="H207" s="29" t="s">
        <v>42</v>
      </c>
    </row>
    <row r="208" spans="1:8">
      <c r="A208" s="29" t="s">
        <v>453</v>
      </c>
      <c r="B208" s="29" t="s">
        <v>454</v>
      </c>
      <c r="C208" s="30">
        <v>41829</v>
      </c>
      <c r="D208" s="31">
        <v>2015</v>
      </c>
      <c r="E208" s="31">
        <v>2.3731355000000001</v>
      </c>
      <c r="F208" s="32">
        <v>420085000</v>
      </c>
      <c r="G208" s="29" t="s">
        <v>1</v>
      </c>
      <c r="H208" s="29" t="s">
        <v>42</v>
      </c>
    </row>
    <row r="209" spans="1:8">
      <c r="A209" s="29" t="s">
        <v>455</v>
      </c>
      <c r="B209" s="29" t="s">
        <v>456</v>
      </c>
      <c r="C209" s="30">
        <v>41829</v>
      </c>
      <c r="D209" s="31">
        <v>2015</v>
      </c>
      <c r="E209" s="31">
        <v>2.3536142999999998</v>
      </c>
      <c r="F209" s="32">
        <v>420545000</v>
      </c>
      <c r="G209" s="29" t="s">
        <v>10</v>
      </c>
      <c r="H209" s="29" t="s">
        <v>42</v>
      </c>
    </row>
    <row r="210" spans="1:8">
      <c r="A210" s="29" t="s">
        <v>457</v>
      </c>
      <c r="B210" s="29" t="s">
        <v>458</v>
      </c>
      <c r="C210" s="30">
        <v>41949</v>
      </c>
      <c r="D210" s="31">
        <v>2015</v>
      </c>
      <c r="E210" s="31">
        <v>2.8433017999999999</v>
      </c>
      <c r="F210" s="32">
        <v>615975000</v>
      </c>
      <c r="G210" s="29" t="s">
        <v>1</v>
      </c>
      <c r="H210" s="29" t="s">
        <v>42</v>
      </c>
    </row>
    <row r="211" spans="1:8">
      <c r="A211" s="29" t="s">
        <v>459</v>
      </c>
      <c r="B211" s="29" t="s">
        <v>460</v>
      </c>
      <c r="C211" s="30">
        <v>41949</v>
      </c>
      <c r="D211" s="31">
        <v>2015</v>
      </c>
      <c r="E211" s="31">
        <v>2.9470979000000002</v>
      </c>
      <c r="F211" s="32">
        <v>301755000</v>
      </c>
      <c r="G211" s="29" t="s">
        <v>10</v>
      </c>
      <c r="H211" s="29" t="s">
        <v>42</v>
      </c>
    </row>
    <row r="212" spans="1:8">
      <c r="A212" s="29" t="s">
        <v>461</v>
      </c>
      <c r="B212" s="29" t="s">
        <v>462</v>
      </c>
      <c r="C212" s="30">
        <v>42039</v>
      </c>
      <c r="D212" s="31">
        <v>2015</v>
      </c>
      <c r="E212" s="31">
        <v>2.6686852999999999</v>
      </c>
      <c r="F212" s="32">
        <v>458760000</v>
      </c>
      <c r="G212" s="29" t="s">
        <v>1</v>
      </c>
      <c r="H212" s="29" t="s">
        <v>42</v>
      </c>
    </row>
    <row r="213" spans="1:8">
      <c r="A213" s="29" t="s">
        <v>463</v>
      </c>
      <c r="B213" s="29" t="s">
        <v>464</v>
      </c>
      <c r="C213" s="30">
        <v>42067</v>
      </c>
      <c r="D213" s="31">
        <v>2015</v>
      </c>
      <c r="E213" s="31">
        <v>2.826619</v>
      </c>
      <c r="F213" s="32">
        <v>147325000</v>
      </c>
      <c r="G213" s="29" t="s">
        <v>10</v>
      </c>
      <c r="H213" s="29" t="s">
        <v>42</v>
      </c>
    </row>
    <row r="214" spans="1:8">
      <c r="A214" s="29" t="s">
        <v>465</v>
      </c>
      <c r="B214" s="29" t="s">
        <v>466</v>
      </c>
      <c r="C214" s="30">
        <v>42067</v>
      </c>
      <c r="D214" s="31">
        <v>2015</v>
      </c>
      <c r="E214" s="31">
        <v>2.4324735</v>
      </c>
      <c r="F214" s="32">
        <v>113315000</v>
      </c>
      <c r="G214" s="29" t="s">
        <v>1</v>
      </c>
      <c r="H214" s="29" t="s">
        <v>42</v>
      </c>
    </row>
    <row r="215" spans="1:8">
      <c r="A215" s="29" t="s">
        <v>467</v>
      </c>
      <c r="B215" s="29" t="s">
        <v>468</v>
      </c>
      <c r="C215" s="30">
        <v>42067</v>
      </c>
      <c r="D215" s="31">
        <v>2015</v>
      </c>
      <c r="E215" s="31">
        <v>3.2316522000000001</v>
      </c>
      <c r="F215" s="32">
        <v>132745000</v>
      </c>
      <c r="G215" s="29" t="s">
        <v>10</v>
      </c>
      <c r="H215" s="29" t="s">
        <v>42</v>
      </c>
    </row>
    <row r="216" spans="1:8">
      <c r="A216" s="29" t="s">
        <v>469</v>
      </c>
      <c r="B216" s="29" t="s">
        <v>470</v>
      </c>
      <c r="C216" s="30">
        <v>42285</v>
      </c>
      <c r="D216" s="31">
        <v>2016</v>
      </c>
      <c r="E216" s="31">
        <v>1.595361</v>
      </c>
      <c r="F216" s="32">
        <v>188305000</v>
      </c>
      <c r="G216" s="29" t="s">
        <v>1</v>
      </c>
      <c r="H216" s="29" t="s">
        <v>42</v>
      </c>
    </row>
    <row r="217" spans="1:8">
      <c r="A217" s="29" t="s">
        <v>471</v>
      </c>
      <c r="B217" s="29" t="s">
        <v>472</v>
      </c>
      <c r="C217" s="30">
        <v>42416</v>
      </c>
      <c r="D217" s="31">
        <v>2016</v>
      </c>
      <c r="E217" s="31">
        <v>2.6945019000000001</v>
      </c>
      <c r="F217" s="32">
        <v>528830000</v>
      </c>
      <c r="G217" s="29" t="s">
        <v>1</v>
      </c>
      <c r="H217" s="29" t="s">
        <v>42</v>
      </c>
    </row>
    <row r="218" spans="1:8">
      <c r="A218" s="29" t="s">
        <v>473</v>
      </c>
      <c r="B218" s="29" t="s">
        <v>474</v>
      </c>
      <c r="C218" s="30">
        <v>42416</v>
      </c>
      <c r="D218" s="31">
        <v>2016</v>
      </c>
      <c r="E218" s="31">
        <v>2.8422263000000001</v>
      </c>
      <c r="F218" s="32">
        <v>143735000</v>
      </c>
      <c r="G218" s="29" t="s">
        <v>10</v>
      </c>
      <c r="H218" s="29" t="s">
        <v>42</v>
      </c>
    </row>
    <row r="219" spans="1:8">
      <c r="A219" s="29" t="s">
        <v>475</v>
      </c>
      <c r="B219" s="29" t="s">
        <v>476</v>
      </c>
      <c r="C219" s="30">
        <v>32721</v>
      </c>
      <c r="D219" s="31">
        <v>1990</v>
      </c>
      <c r="E219" s="31">
        <v>6.9770000000000003</v>
      </c>
      <c r="F219" s="32">
        <v>112100000</v>
      </c>
      <c r="G219" s="29" t="s">
        <v>1</v>
      </c>
      <c r="H219" s="29" t="s">
        <v>42</v>
      </c>
    </row>
    <row r="220" spans="1:8">
      <c r="A220" s="29" t="s">
        <v>477</v>
      </c>
      <c r="B220" s="29" t="s">
        <v>478</v>
      </c>
      <c r="C220" s="30">
        <v>32721</v>
      </c>
      <c r="D220" s="31">
        <v>1990</v>
      </c>
      <c r="E220" s="31">
        <v>6.9770000000000003</v>
      </c>
      <c r="F220" s="32">
        <v>23135000</v>
      </c>
      <c r="G220" s="29" t="s">
        <v>10</v>
      </c>
      <c r="H220" s="29" t="s">
        <v>42</v>
      </c>
    </row>
    <row r="221" spans="1:8">
      <c r="A221" s="29" t="s">
        <v>479</v>
      </c>
      <c r="B221" s="29" t="s">
        <v>480</v>
      </c>
      <c r="C221" s="30">
        <v>33482</v>
      </c>
      <c r="D221" s="31">
        <v>1992</v>
      </c>
      <c r="E221" s="31">
        <v>6.69</v>
      </c>
      <c r="F221" s="32">
        <v>120540000</v>
      </c>
      <c r="G221" s="29" t="s">
        <v>1</v>
      </c>
      <c r="H221" s="29" t="s">
        <v>42</v>
      </c>
    </row>
    <row r="222" spans="1:8">
      <c r="A222" s="29" t="s">
        <v>479</v>
      </c>
      <c r="B222" s="29" t="s">
        <v>480</v>
      </c>
      <c r="C222" s="30">
        <v>33482</v>
      </c>
      <c r="D222" s="31">
        <v>1992</v>
      </c>
      <c r="E222" s="31">
        <v>6.69</v>
      </c>
      <c r="F222" s="32">
        <v>359375000</v>
      </c>
      <c r="G222" s="29" t="s">
        <v>1</v>
      </c>
      <c r="H222" s="29" t="s">
        <v>42</v>
      </c>
    </row>
    <row r="223" spans="1:8">
      <c r="A223" s="29" t="s">
        <v>481</v>
      </c>
      <c r="B223" s="29" t="s">
        <v>482</v>
      </c>
      <c r="C223" s="30">
        <v>33482</v>
      </c>
      <c r="D223" s="31">
        <v>1992</v>
      </c>
      <c r="E223" s="31">
        <v>6.59</v>
      </c>
      <c r="F223" s="32">
        <v>174505000</v>
      </c>
      <c r="G223" s="29" t="s">
        <v>10</v>
      </c>
      <c r="H223" s="29" t="s">
        <v>42</v>
      </c>
    </row>
    <row r="224" spans="1:8">
      <c r="A224" s="29" t="s">
        <v>483</v>
      </c>
      <c r="B224" s="29" t="s">
        <v>484</v>
      </c>
      <c r="C224" s="30">
        <v>33635</v>
      </c>
      <c r="D224" s="31">
        <v>1992</v>
      </c>
      <c r="E224" s="31">
        <v>5.7191090000000004</v>
      </c>
      <c r="F224" s="32">
        <v>84490000</v>
      </c>
      <c r="G224" s="29" t="s">
        <v>1</v>
      </c>
      <c r="H224" s="29" t="s">
        <v>42</v>
      </c>
    </row>
    <row r="225" spans="1:8">
      <c r="A225" s="29" t="s">
        <v>483</v>
      </c>
      <c r="B225" s="29" t="s">
        <v>484</v>
      </c>
      <c r="C225" s="30">
        <v>33635</v>
      </c>
      <c r="D225" s="31">
        <v>1992</v>
      </c>
      <c r="E225" s="31">
        <v>5.7191090000000004</v>
      </c>
      <c r="F225" s="32">
        <v>204955000</v>
      </c>
      <c r="G225" s="29" t="s">
        <v>1</v>
      </c>
      <c r="H225" s="29" t="s">
        <v>42</v>
      </c>
    </row>
    <row r="226" spans="1:8">
      <c r="A226" s="29" t="s">
        <v>485</v>
      </c>
      <c r="B226" s="29" t="s">
        <v>486</v>
      </c>
      <c r="C226" s="30">
        <v>33635</v>
      </c>
      <c r="D226" s="31">
        <v>1992</v>
      </c>
      <c r="E226" s="31">
        <v>5.8096690000000004</v>
      </c>
      <c r="F226" s="32">
        <v>101125000</v>
      </c>
      <c r="G226" s="29" t="s">
        <v>10</v>
      </c>
      <c r="H226" s="29" t="s">
        <v>42</v>
      </c>
    </row>
    <row r="227" spans="1:8">
      <c r="A227" s="29" t="s">
        <v>487</v>
      </c>
      <c r="B227" s="29" t="s">
        <v>488</v>
      </c>
      <c r="C227" s="30">
        <v>33878</v>
      </c>
      <c r="D227" s="31">
        <v>1993</v>
      </c>
      <c r="E227" s="31">
        <v>5.729501</v>
      </c>
      <c r="F227" s="32">
        <v>206055000</v>
      </c>
      <c r="G227" s="29" t="s">
        <v>1</v>
      </c>
      <c r="H227" s="29" t="s">
        <v>42</v>
      </c>
    </row>
    <row r="228" spans="1:8">
      <c r="A228" s="29" t="s">
        <v>489</v>
      </c>
      <c r="B228" s="29" t="s">
        <v>490</v>
      </c>
      <c r="C228" s="30">
        <v>34090</v>
      </c>
      <c r="D228" s="31">
        <v>1993</v>
      </c>
      <c r="E228" s="31">
        <v>5.3738599999999996</v>
      </c>
      <c r="F228" s="32">
        <v>230950000</v>
      </c>
      <c r="G228" s="29" t="s">
        <v>1</v>
      </c>
      <c r="H228" s="29" t="s">
        <v>42</v>
      </c>
    </row>
    <row r="229" spans="1:8">
      <c r="A229" s="29" t="s">
        <v>491</v>
      </c>
      <c r="B229" s="29" t="s">
        <v>492</v>
      </c>
      <c r="C229" s="30">
        <v>34090</v>
      </c>
      <c r="D229" s="31">
        <v>1993</v>
      </c>
      <c r="E229" s="31">
        <v>4.2962990000000003</v>
      </c>
      <c r="F229" s="32">
        <v>162575000</v>
      </c>
      <c r="G229" s="29" t="s">
        <v>1</v>
      </c>
      <c r="H229" s="29" t="s">
        <v>42</v>
      </c>
    </row>
    <row r="230" spans="1:8">
      <c r="A230" s="29" t="s">
        <v>493</v>
      </c>
      <c r="B230" s="29" t="s">
        <v>494</v>
      </c>
      <c r="C230" s="30">
        <v>34090</v>
      </c>
      <c r="D230" s="31">
        <v>1993</v>
      </c>
      <c r="E230" s="31">
        <v>5.1668339999999997</v>
      </c>
      <c r="F230" s="32">
        <v>104075000</v>
      </c>
      <c r="G230" s="29" t="s">
        <v>10</v>
      </c>
      <c r="H230" s="29" t="s">
        <v>42</v>
      </c>
    </row>
    <row r="231" spans="1:8">
      <c r="A231" s="29" t="s">
        <v>495</v>
      </c>
      <c r="B231" s="29" t="s">
        <v>496</v>
      </c>
      <c r="C231" s="30">
        <v>34090</v>
      </c>
      <c r="D231" s="31">
        <v>1993</v>
      </c>
      <c r="E231" s="31">
        <v>4.3979200000000001</v>
      </c>
      <c r="F231" s="32">
        <v>37910000</v>
      </c>
      <c r="G231" s="29" t="s">
        <v>10</v>
      </c>
      <c r="H231" s="29" t="s">
        <v>42</v>
      </c>
    </row>
    <row r="232" spans="1:8" ht="28">
      <c r="A232" s="29" t="s">
        <v>497</v>
      </c>
      <c r="B232" s="29" t="s">
        <v>498</v>
      </c>
      <c r="C232" s="30">
        <v>34151</v>
      </c>
      <c r="D232" s="31">
        <v>1994</v>
      </c>
      <c r="E232" s="31">
        <v>4.4991339999999997</v>
      </c>
      <c r="F232" s="32">
        <v>4360000</v>
      </c>
      <c r="G232" s="29" t="s">
        <v>10</v>
      </c>
      <c r="H232" s="29" t="s">
        <v>42</v>
      </c>
    </row>
    <row r="233" spans="1:8">
      <c r="A233" s="29" t="s">
        <v>499</v>
      </c>
      <c r="B233" s="29" t="s">
        <v>500</v>
      </c>
      <c r="C233" s="30">
        <v>34182</v>
      </c>
      <c r="D233" s="31">
        <v>1994</v>
      </c>
      <c r="E233" s="31">
        <v>4.4595000000000002</v>
      </c>
      <c r="F233" s="32">
        <v>319630000</v>
      </c>
      <c r="G233" s="29" t="s">
        <v>1</v>
      </c>
      <c r="H233" s="29" t="s">
        <v>42</v>
      </c>
    </row>
    <row r="234" spans="1:8">
      <c r="A234" s="29" t="s">
        <v>501</v>
      </c>
      <c r="B234" s="29" t="s">
        <v>502</v>
      </c>
      <c r="C234" s="30">
        <v>34182</v>
      </c>
      <c r="D234" s="31">
        <v>1994</v>
      </c>
      <c r="E234" s="31">
        <v>4.2393000000000001</v>
      </c>
      <c r="F234" s="32">
        <v>99405000</v>
      </c>
      <c r="G234" s="29" t="s">
        <v>10</v>
      </c>
      <c r="H234" s="29" t="s">
        <v>42</v>
      </c>
    </row>
    <row r="235" spans="1:8">
      <c r="A235" s="29" t="s">
        <v>503</v>
      </c>
      <c r="B235" s="29" t="s">
        <v>504</v>
      </c>
      <c r="C235" s="30">
        <v>34578</v>
      </c>
      <c r="D235" s="31">
        <v>1995</v>
      </c>
      <c r="E235" s="31">
        <v>5.891419</v>
      </c>
      <c r="F235" s="32">
        <v>100080000</v>
      </c>
      <c r="G235" s="29" t="s">
        <v>1</v>
      </c>
      <c r="H235" s="29" t="s">
        <v>42</v>
      </c>
    </row>
    <row r="236" spans="1:8">
      <c r="A236" s="29" t="s">
        <v>505</v>
      </c>
      <c r="B236" s="29" t="s">
        <v>506</v>
      </c>
      <c r="C236" s="30">
        <v>35034</v>
      </c>
      <c r="D236" s="31">
        <v>1996</v>
      </c>
      <c r="E236" s="31">
        <v>5.0079079999999996</v>
      </c>
      <c r="F236" s="32">
        <v>13475000</v>
      </c>
      <c r="G236" s="29" t="s">
        <v>10</v>
      </c>
      <c r="H236" s="29" t="s">
        <v>42</v>
      </c>
    </row>
    <row r="237" spans="1:8">
      <c r="A237" s="29" t="s">
        <v>507</v>
      </c>
      <c r="B237" s="29" t="s">
        <v>508</v>
      </c>
      <c r="C237" s="30">
        <v>35034</v>
      </c>
      <c r="D237" s="31">
        <v>1996</v>
      </c>
      <c r="E237" s="31">
        <v>5.078036</v>
      </c>
      <c r="F237" s="32">
        <v>158450000</v>
      </c>
      <c r="G237" s="29" t="s">
        <v>1</v>
      </c>
      <c r="H237" s="29" t="s">
        <v>42</v>
      </c>
    </row>
    <row r="238" spans="1:8">
      <c r="A238" s="29" t="s">
        <v>509</v>
      </c>
      <c r="B238" s="29" t="s">
        <v>510</v>
      </c>
      <c r="C238" s="30">
        <v>35034</v>
      </c>
      <c r="D238" s="31">
        <v>1996</v>
      </c>
      <c r="E238" s="31">
        <v>5.0163289999999998</v>
      </c>
      <c r="F238" s="32">
        <v>84200000</v>
      </c>
      <c r="G238" s="29" t="s">
        <v>1</v>
      </c>
      <c r="H238" s="29" t="s">
        <v>42</v>
      </c>
    </row>
    <row r="239" spans="1:8" ht="28">
      <c r="A239" s="29" t="s">
        <v>511</v>
      </c>
      <c r="B239" s="29" t="s">
        <v>512</v>
      </c>
      <c r="C239" s="30">
        <v>35439</v>
      </c>
      <c r="D239" s="31">
        <v>1997</v>
      </c>
      <c r="E239" s="31">
        <v>5.8845039999999997</v>
      </c>
      <c r="F239" s="32">
        <v>25026466.75</v>
      </c>
      <c r="G239" s="29" t="s">
        <v>1</v>
      </c>
      <c r="H239" s="29" t="s">
        <v>42</v>
      </c>
    </row>
    <row r="240" spans="1:8">
      <c r="A240" s="29" t="s">
        <v>513</v>
      </c>
      <c r="B240" s="29" t="s">
        <v>514</v>
      </c>
      <c r="C240" s="30">
        <v>35400</v>
      </c>
      <c r="D240" s="31">
        <v>1997</v>
      </c>
      <c r="E240" s="31">
        <v>4.3397600000000001</v>
      </c>
      <c r="F240" s="32">
        <v>30805000</v>
      </c>
      <c r="G240" s="29" t="s">
        <v>10</v>
      </c>
      <c r="H240" s="29" t="s">
        <v>42</v>
      </c>
    </row>
    <row r="241" spans="1:8">
      <c r="A241" s="29" t="s">
        <v>515</v>
      </c>
      <c r="B241" s="29" t="s">
        <v>516</v>
      </c>
      <c r="C241" s="30">
        <v>35643</v>
      </c>
      <c r="D241" s="31">
        <v>1998</v>
      </c>
      <c r="E241" s="31">
        <v>5.0763220000000002</v>
      </c>
      <c r="F241" s="32">
        <v>124805000</v>
      </c>
      <c r="G241" s="29" t="s">
        <v>1</v>
      </c>
      <c r="H241" s="29" t="s">
        <v>42</v>
      </c>
    </row>
    <row r="242" spans="1:8">
      <c r="A242" s="29" t="s">
        <v>517</v>
      </c>
      <c r="B242" s="29" t="s">
        <v>518</v>
      </c>
      <c r="C242" s="30">
        <v>35947</v>
      </c>
      <c r="D242" s="31">
        <v>1998</v>
      </c>
      <c r="E242" s="31">
        <v>4.0039027999999997</v>
      </c>
      <c r="F242" s="32">
        <v>106755000</v>
      </c>
      <c r="G242" s="29" t="s">
        <v>1</v>
      </c>
      <c r="H242" s="29" t="s">
        <v>42</v>
      </c>
    </row>
    <row r="243" spans="1:8">
      <c r="A243" s="29" t="s">
        <v>519</v>
      </c>
      <c r="B243" s="29" t="s">
        <v>520</v>
      </c>
      <c r="C243" s="30">
        <v>36220</v>
      </c>
      <c r="D243" s="31">
        <v>1999</v>
      </c>
      <c r="E243" s="31">
        <v>4.7965369999999998</v>
      </c>
      <c r="F243" s="32">
        <v>93120000</v>
      </c>
      <c r="G243" s="29" t="s">
        <v>1</v>
      </c>
      <c r="H243" s="29" t="s">
        <v>42</v>
      </c>
    </row>
    <row r="244" spans="1:8">
      <c r="A244" s="29" t="s">
        <v>521</v>
      </c>
      <c r="B244" s="29" t="s">
        <v>522</v>
      </c>
      <c r="C244" s="30">
        <v>35124</v>
      </c>
      <c r="D244" s="31">
        <v>1996</v>
      </c>
      <c r="E244" s="33"/>
      <c r="F244" s="32">
        <v>100000000</v>
      </c>
      <c r="G244" s="29" t="s">
        <v>1</v>
      </c>
      <c r="H244" s="29" t="s">
        <v>45</v>
      </c>
    </row>
    <row r="245" spans="1:8">
      <c r="A245" s="29" t="s">
        <v>523</v>
      </c>
      <c r="B245" s="29" t="s">
        <v>524</v>
      </c>
      <c r="C245" s="30">
        <v>35124</v>
      </c>
      <c r="D245" s="31">
        <v>1996</v>
      </c>
      <c r="E245" s="33"/>
      <c r="F245" s="32">
        <v>100000000</v>
      </c>
      <c r="G245" s="29" t="s">
        <v>1</v>
      </c>
      <c r="H245" s="29" t="s">
        <v>45</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workbookViewId="0">
      <selection activeCell="B7" sqref="B7"/>
    </sheetView>
  </sheetViews>
  <sheetFormatPr baseColWidth="10" defaultColWidth="8.83203125" defaultRowHeight="14" x14ac:dyDescent="0"/>
  <cols>
    <col min="1" max="1" width="10.1640625" bestFit="1" customWidth="1"/>
    <col min="2" max="2" width="42.1640625" customWidth="1"/>
    <col min="3" max="3" width="39.5" customWidth="1"/>
    <col min="4" max="6" width="17.5" bestFit="1" customWidth="1"/>
    <col min="7" max="7" width="9.33203125" bestFit="1" customWidth="1"/>
    <col min="8" max="8" width="28.83203125" customWidth="1"/>
    <col min="9" max="9" width="16.1640625" bestFit="1" customWidth="1"/>
    <col min="10" max="10" width="15.1640625" bestFit="1" customWidth="1"/>
    <col min="11" max="11" width="12.83203125" customWidth="1"/>
    <col min="12" max="12" width="15.5" bestFit="1" customWidth="1"/>
    <col min="13" max="13" width="23.83203125" customWidth="1"/>
  </cols>
  <sheetData>
    <row r="1" spans="1:13">
      <c r="A1" s="34" t="s">
        <v>40</v>
      </c>
      <c r="B1" s="34" t="s">
        <v>39</v>
      </c>
      <c r="C1" s="34" t="s">
        <v>525</v>
      </c>
      <c r="D1" s="34" t="s">
        <v>526</v>
      </c>
      <c r="E1" s="34" t="s">
        <v>527</v>
      </c>
      <c r="F1" s="34" t="s">
        <v>528</v>
      </c>
      <c r="G1" s="34" t="s">
        <v>529</v>
      </c>
      <c r="H1" s="34" t="s">
        <v>530</v>
      </c>
      <c r="I1" s="34" t="s">
        <v>531</v>
      </c>
      <c r="J1" s="34" t="s">
        <v>41</v>
      </c>
      <c r="K1" s="34" t="s">
        <v>42</v>
      </c>
      <c r="L1" s="35" t="s">
        <v>532</v>
      </c>
      <c r="M1" s="35" t="s">
        <v>533</v>
      </c>
    </row>
    <row r="2" spans="1:13">
      <c r="A2" s="36">
        <v>33756</v>
      </c>
      <c r="B2" s="37" t="s">
        <v>68</v>
      </c>
      <c r="C2" s="37" t="s">
        <v>69</v>
      </c>
      <c r="D2" s="38">
        <v>23400000</v>
      </c>
      <c r="E2" s="38">
        <v>1790000</v>
      </c>
      <c r="F2" s="38">
        <v>109641.08</v>
      </c>
      <c r="G2" s="39">
        <v>5</v>
      </c>
      <c r="H2" s="37" t="s">
        <v>16</v>
      </c>
      <c r="I2" s="37" t="s">
        <v>534</v>
      </c>
      <c r="J2" s="37" t="s">
        <v>10</v>
      </c>
      <c r="K2" s="37" t="s">
        <v>45</v>
      </c>
      <c r="L2">
        <v>7</v>
      </c>
      <c r="M2">
        <f>YEAR(DATE(YEAR(A2),MONTH(A2)+(L2-1),1))</f>
        <v>1992</v>
      </c>
    </row>
    <row r="3" spans="1:13">
      <c r="A3" s="36">
        <v>33756</v>
      </c>
      <c r="B3" s="37" t="s">
        <v>70</v>
      </c>
      <c r="C3" s="37" t="s">
        <v>71</v>
      </c>
      <c r="D3" s="38">
        <v>252300000</v>
      </c>
      <c r="E3" s="38">
        <v>29645000</v>
      </c>
      <c r="F3" s="38">
        <v>1927520</v>
      </c>
      <c r="G3" s="39">
        <v>1</v>
      </c>
      <c r="H3" s="37" t="s">
        <v>535</v>
      </c>
      <c r="I3" s="37" t="s">
        <v>534</v>
      </c>
      <c r="J3" s="37" t="s">
        <v>1</v>
      </c>
      <c r="K3" s="37" t="s">
        <v>45</v>
      </c>
      <c r="L3">
        <v>7</v>
      </c>
      <c r="M3">
        <f t="shared" ref="M3:M66" si="0">YEAR(DATE(YEAR(A3),MONTH(A3)+(L3-1),1))</f>
        <v>1992</v>
      </c>
    </row>
    <row r="4" spans="1:13" ht="28">
      <c r="A4" s="36">
        <v>33756</v>
      </c>
      <c r="B4" s="37" t="s">
        <v>70</v>
      </c>
      <c r="C4" s="37" t="s">
        <v>71</v>
      </c>
      <c r="D4" s="38">
        <v>252300000</v>
      </c>
      <c r="E4" s="38">
        <v>5185000</v>
      </c>
      <c r="F4" s="38">
        <v>337120</v>
      </c>
      <c r="G4" s="39">
        <v>3</v>
      </c>
      <c r="H4" s="37" t="s">
        <v>536</v>
      </c>
      <c r="I4" s="37" t="s">
        <v>534</v>
      </c>
      <c r="J4" s="37" t="s">
        <v>1</v>
      </c>
      <c r="K4" s="37" t="s">
        <v>45</v>
      </c>
      <c r="L4">
        <v>7</v>
      </c>
      <c r="M4">
        <f t="shared" si="0"/>
        <v>1992</v>
      </c>
    </row>
    <row r="5" spans="1:13">
      <c r="A5" s="36">
        <v>33756</v>
      </c>
      <c r="B5" s="37" t="s">
        <v>70</v>
      </c>
      <c r="C5" s="37" t="s">
        <v>71</v>
      </c>
      <c r="D5" s="38">
        <v>252300000</v>
      </c>
      <c r="E5" s="38">
        <v>2160000</v>
      </c>
      <c r="F5" s="38">
        <v>140480</v>
      </c>
      <c r="G5" s="39">
        <v>4</v>
      </c>
      <c r="H5" s="37" t="s">
        <v>537</v>
      </c>
      <c r="I5" s="37" t="s">
        <v>534</v>
      </c>
      <c r="J5" s="37" t="s">
        <v>1</v>
      </c>
      <c r="K5" s="37" t="s">
        <v>45</v>
      </c>
      <c r="L5">
        <v>7</v>
      </c>
      <c r="M5">
        <f t="shared" si="0"/>
        <v>1992</v>
      </c>
    </row>
    <row r="6" spans="1:13">
      <c r="A6" s="36">
        <v>34090</v>
      </c>
      <c r="B6" s="37" t="s">
        <v>74</v>
      </c>
      <c r="C6" s="37" t="s">
        <v>75</v>
      </c>
      <c r="D6" s="38">
        <v>250000000</v>
      </c>
      <c r="E6" s="38">
        <v>31150000</v>
      </c>
      <c r="F6" s="38">
        <v>2630100</v>
      </c>
      <c r="G6" s="39">
        <v>1</v>
      </c>
      <c r="H6" s="37" t="s">
        <v>535</v>
      </c>
      <c r="I6" s="37" t="s">
        <v>534</v>
      </c>
      <c r="J6" s="37" t="s">
        <v>1</v>
      </c>
      <c r="K6" s="37" t="s">
        <v>45</v>
      </c>
      <c r="L6">
        <v>7</v>
      </c>
      <c r="M6">
        <f t="shared" si="0"/>
        <v>1993</v>
      </c>
    </row>
    <row r="7" spans="1:13" ht="28">
      <c r="A7" s="36">
        <v>34090</v>
      </c>
      <c r="B7" s="37" t="s">
        <v>74</v>
      </c>
      <c r="C7" s="37" t="s">
        <v>75</v>
      </c>
      <c r="D7" s="38">
        <v>250000000</v>
      </c>
      <c r="E7" s="38">
        <v>1985000</v>
      </c>
      <c r="F7" s="38">
        <v>167887.5</v>
      </c>
      <c r="G7" s="39">
        <v>3</v>
      </c>
      <c r="H7" s="37" t="s">
        <v>536</v>
      </c>
      <c r="I7" s="37" t="s">
        <v>534</v>
      </c>
      <c r="J7" s="37" t="s">
        <v>1</v>
      </c>
      <c r="K7" s="37" t="s">
        <v>45</v>
      </c>
      <c r="L7">
        <v>7</v>
      </c>
      <c r="M7">
        <f t="shared" si="0"/>
        <v>1993</v>
      </c>
    </row>
    <row r="8" spans="1:13">
      <c r="A8" s="36">
        <v>34090</v>
      </c>
      <c r="B8" s="37" t="s">
        <v>74</v>
      </c>
      <c r="C8" s="37" t="s">
        <v>75</v>
      </c>
      <c r="D8" s="38">
        <v>250000000</v>
      </c>
      <c r="E8" s="38">
        <v>16575000</v>
      </c>
      <c r="F8" s="38">
        <v>1399062.5</v>
      </c>
      <c r="G8" s="39">
        <v>4</v>
      </c>
      <c r="H8" s="37" t="s">
        <v>537</v>
      </c>
      <c r="I8" s="37" t="s">
        <v>534</v>
      </c>
      <c r="J8" s="37" t="s">
        <v>1</v>
      </c>
      <c r="K8" s="37" t="s">
        <v>45</v>
      </c>
      <c r="L8">
        <v>7</v>
      </c>
      <c r="M8">
        <f t="shared" si="0"/>
        <v>1993</v>
      </c>
    </row>
    <row r="9" spans="1:13">
      <c r="A9" s="36">
        <v>34090</v>
      </c>
      <c r="B9" s="37" t="s">
        <v>76</v>
      </c>
      <c r="C9" s="37" t="s">
        <v>77</v>
      </c>
      <c r="D9" s="38">
        <v>15000000</v>
      </c>
      <c r="E9" s="38">
        <v>2045000</v>
      </c>
      <c r="F9" s="38">
        <v>170225</v>
      </c>
      <c r="G9" s="39">
        <v>5</v>
      </c>
      <c r="H9" s="37" t="s">
        <v>16</v>
      </c>
      <c r="I9" s="37" t="s">
        <v>534</v>
      </c>
      <c r="J9" s="37" t="s">
        <v>10</v>
      </c>
      <c r="K9" s="37" t="s">
        <v>45</v>
      </c>
      <c r="L9">
        <v>7</v>
      </c>
      <c r="M9">
        <f t="shared" si="0"/>
        <v>1993</v>
      </c>
    </row>
    <row r="10" spans="1:13">
      <c r="A10" s="36">
        <v>35361</v>
      </c>
      <c r="B10" s="37" t="s">
        <v>114</v>
      </c>
      <c r="C10" s="37" t="s">
        <v>115</v>
      </c>
      <c r="D10" s="38">
        <v>33671033.090000004</v>
      </c>
      <c r="E10" s="38">
        <v>2696322.49</v>
      </c>
      <c r="F10" s="38">
        <v>5816677.5099999998</v>
      </c>
      <c r="G10" s="39">
        <v>1</v>
      </c>
      <c r="H10" s="37" t="s">
        <v>535</v>
      </c>
      <c r="I10" s="37" t="s">
        <v>534</v>
      </c>
      <c r="J10" s="37" t="s">
        <v>1</v>
      </c>
      <c r="K10" s="37" t="s">
        <v>45</v>
      </c>
      <c r="L10">
        <v>7</v>
      </c>
      <c r="M10">
        <f t="shared" si="0"/>
        <v>1997</v>
      </c>
    </row>
    <row r="11" spans="1:13" ht="28">
      <c r="A11" s="36">
        <v>35439</v>
      </c>
      <c r="B11" s="37" t="s">
        <v>511</v>
      </c>
      <c r="C11" s="37" t="s">
        <v>512</v>
      </c>
      <c r="D11" s="38">
        <v>25026466.75</v>
      </c>
      <c r="E11" s="38">
        <v>0</v>
      </c>
      <c r="F11" s="38">
        <v>0</v>
      </c>
      <c r="G11" s="39">
        <v>3</v>
      </c>
      <c r="H11" s="37" t="s">
        <v>536</v>
      </c>
      <c r="I11" s="37" t="s">
        <v>538</v>
      </c>
      <c r="J11" s="37" t="s">
        <v>1</v>
      </c>
      <c r="K11" s="37" t="s">
        <v>42</v>
      </c>
      <c r="L11">
        <v>7</v>
      </c>
      <c r="M11">
        <f t="shared" si="0"/>
        <v>1997</v>
      </c>
    </row>
    <row r="12" spans="1:13" ht="28">
      <c r="A12" s="36">
        <v>35886</v>
      </c>
      <c r="B12" s="37" t="s">
        <v>134</v>
      </c>
      <c r="C12" s="37" t="s">
        <v>135</v>
      </c>
      <c r="D12" s="38">
        <v>220000000</v>
      </c>
      <c r="E12" s="38">
        <v>8785000</v>
      </c>
      <c r="F12" s="38">
        <v>2067587.5</v>
      </c>
      <c r="G12" s="39">
        <v>3</v>
      </c>
      <c r="H12" s="37" t="s">
        <v>536</v>
      </c>
      <c r="I12" s="37" t="s">
        <v>534</v>
      </c>
      <c r="J12" s="37" t="s">
        <v>1</v>
      </c>
      <c r="K12" s="37" t="s">
        <v>45</v>
      </c>
      <c r="L12">
        <v>7</v>
      </c>
      <c r="M12">
        <f t="shared" si="0"/>
        <v>1998</v>
      </c>
    </row>
    <row r="13" spans="1:13">
      <c r="A13" s="36">
        <v>35886</v>
      </c>
      <c r="B13" s="37" t="s">
        <v>134</v>
      </c>
      <c r="C13" s="37" t="s">
        <v>135</v>
      </c>
      <c r="D13" s="38">
        <v>220000000</v>
      </c>
      <c r="E13" s="38">
        <v>103385000</v>
      </c>
      <c r="F13" s="38">
        <v>24243312.5</v>
      </c>
      <c r="G13" s="39">
        <v>1</v>
      </c>
      <c r="H13" s="37" t="s">
        <v>535</v>
      </c>
      <c r="I13" s="37" t="s">
        <v>534</v>
      </c>
      <c r="J13" s="37" t="s">
        <v>1</v>
      </c>
      <c r="K13" s="37" t="s">
        <v>45</v>
      </c>
      <c r="L13">
        <v>7</v>
      </c>
      <c r="M13">
        <f t="shared" si="0"/>
        <v>1998</v>
      </c>
    </row>
    <row r="14" spans="1:13" ht="28">
      <c r="A14" s="36">
        <v>36300</v>
      </c>
      <c r="B14" s="37" t="s">
        <v>146</v>
      </c>
      <c r="C14" s="37" t="s">
        <v>147</v>
      </c>
      <c r="D14" s="38">
        <v>19709416.600000001</v>
      </c>
      <c r="E14" s="38">
        <v>19709416.600000001</v>
      </c>
      <c r="F14" s="38">
        <v>32200583.399999999</v>
      </c>
      <c r="G14" s="39">
        <v>3</v>
      </c>
      <c r="H14" s="37" t="s">
        <v>536</v>
      </c>
      <c r="I14" s="37" t="s">
        <v>534</v>
      </c>
      <c r="J14" s="37" t="s">
        <v>1</v>
      </c>
      <c r="K14" s="37" t="s">
        <v>45</v>
      </c>
      <c r="L14">
        <v>7</v>
      </c>
      <c r="M14">
        <f t="shared" si="0"/>
        <v>1999</v>
      </c>
    </row>
    <row r="15" spans="1:13" ht="28">
      <c r="A15" s="36">
        <v>36321</v>
      </c>
      <c r="B15" s="37" t="s">
        <v>148</v>
      </c>
      <c r="C15" s="37" t="s">
        <v>149</v>
      </c>
      <c r="D15" s="38">
        <v>11697482.5</v>
      </c>
      <c r="E15" s="38">
        <v>11697482.5</v>
      </c>
      <c r="F15" s="38">
        <v>24422517.5</v>
      </c>
      <c r="G15" s="39">
        <v>3</v>
      </c>
      <c r="H15" s="37" t="s">
        <v>536</v>
      </c>
      <c r="I15" s="37" t="s">
        <v>534</v>
      </c>
      <c r="J15" s="37" t="s">
        <v>1</v>
      </c>
      <c r="K15" s="37" t="s">
        <v>45</v>
      </c>
      <c r="L15">
        <v>7</v>
      </c>
      <c r="M15">
        <f t="shared" si="0"/>
        <v>1999</v>
      </c>
    </row>
    <row r="16" spans="1:13" ht="28">
      <c r="A16" s="36">
        <v>36648</v>
      </c>
      <c r="B16" s="37" t="s">
        <v>158</v>
      </c>
      <c r="C16" s="37" t="s">
        <v>159</v>
      </c>
      <c r="D16" s="38">
        <v>70497818.700000003</v>
      </c>
      <c r="E16" s="38">
        <v>58621921.200000003</v>
      </c>
      <c r="F16" s="38">
        <v>113578078.8</v>
      </c>
      <c r="G16" s="39">
        <v>3</v>
      </c>
      <c r="H16" s="37" t="s">
        <v>536</v>
      </c>
      <c r="I16" s="37" t="s">
        <v>534</v>
      </c>
      <c r="J16" s="37" t="s">
        <v>1</v>
      </c>
      <c r="K16" s="37" t="s">
        <v>45</v>
      </c>
      <c r="L16">
        <v>7</v>
      </c>
      <c r="M16">
        <f t="shared" si="0"/>
        <v>2000</v>
      </c>
    </row>
    <row r="17" spans="1:13">
      <c r="A17" s="36">
        <v>37531</v>
      </c>
      <c r="B17" s="37" t="s">
        <v>184</v>
      </c>
      <c r="C17" s="37" t="s">
        <v>185</v>
      </c>
      <c r="D17" s="38">
        <v>158000317.05000001</v>
      </c>
      <c r="E17" s="38">
        <v>106795560.55</v>
      </c>
      <c r="F17" s="38">
        <v>188909439.44999999</v>
      </c>
      <c r="G17" s="39">
        <v>5</v>
      </c>
      <c r="H17" s="37" t="s">
        <v>16</v>
      </c>
      <c r="I17" s="37" t="s">
        <v>534</v>
      </c>
      <c r="J17" s="37" t="s">
        <v>10</v>
      </c>
      <c r="K17" s="37" t="s">
        <v>45</v>
      </c>
      <c r="L17">
        <v>7</v>
      </c>
      <c r="M17">
        <f t="shared" si="0"/>
        <v>2003</v>
      </c>
    </row>
    <row r="18" spans="1:13">
      <c r="A18" s="36">
        <v>37657</v>
      </c>
      <c r="B18" s="37" t="s">
        <v>190</v>
      </c>
      <c r="C18" s="37" t="s">
        <v>191</v>
      </c>
      <c r="D18" s="38">
        <v>75001618.400000006</v>
      </c>
      <c r="E18" s="38">
        <v>46315296.200000003</v>
      </c>
      <c r="F18" s="38">
        <v>88404703.799999997</v>
      </c>
      <c r="G18" s="39">
        <v>5</v>
      </c>
      <c r="H18" s="37" t="s">
        <v>16</v>
      </c>
      <c r="I18" s="37" t="s">
        <v>534</v>
      </c>
      <c r="J18" s="37" t="s">
        <v>10</v>
      </c>
      <c r="K18" s="37" t="s">
        <v>45</v>
      </c>
      <c r="L18">
        <v>7</v>
      </c>
      <c r="M18">
        <f t="shared" si="0"/>
        <v>2003</v>
      </c>
    </row>
    <row r="19" spans="1:13">
      <c r="A19" s="36">
        <v>37839</v>
      </c>
      <c r="B19" s="37" t="s">
        <v>198</v>
      </c>
      <c r="C19" s="37" t="s">
        <v>199</v>
      </c>
      <c r="D19" s="38">
        <v>110001631.95</v>
      </c>
      <c r="E19" s="38">
        <v>73142524.799999997</v>
      </c>
      <c r="F19" s="38">
        <v>139037475.19999999</v>
      </c>
      <c r="G19" s="39">
        <v>5</v>
      </c>
      <c r="H19" s="37" t="s">
        <v>16</v>
      </c>
      <c r="I19" s="37" t="s">
        <v>534</v>
      </c>
      <c r="J19" s="37" t="s">
        <v>10</v>
      </c>
      <c r="K19" s="37" t="s">
        <v>45</v>
      </c>
      <c r="L19">
        <v>7</v>
      </c>
      <c r="M19">
        <f t="shared" si="0"/>
        <v>2004</v>
      </c>
    </row>
    <row r="20" spans="1:13">
      <c r="A20" s="36">
        <v>38036</v>
      </c>
      <c r="B20" s="37" t="s">
        <v>204</v>
      </c>
      <c r="C20" s="37" t="s">
        <v>205</v>
      </c>
      <c r="D20" s="38">
        <v>89982568.150000006</v>
      </c>
      <c r="E20" s="38">
        <v>55984802.700000003</v>
      </c>
      <c r="F20" s="38">
        <v>89870197.299999997</v>
      </c>
      <c r="G20" s="39">
        <v>5</v>
      </c>
      <c r="H20" s="37" t="s">
        <v>16</v>
      </c>
      <c r="I20" s="37" t="s">
        <v>534</v>
      </c>
      <c r="J20" s="37" t="s">
        <v>10</v>
      </c>
      <c r="K20" s="37" t="s">
        <v>45</v>
      </c>
      <c r="L20">
        <v>7</v>
      </c>
      <c r="M20">
        <f t="shared" si="0"/>
        <v>2004</v>
      </c>
    </row>
    <row r="21" spans="1:13">
      <c r="A21" s="36">
        <v>38195</v>
      </c>
      <c r="B21" s="37" t="s">
        <v>212</v>
      </c>
      <c r="C21" s="37" t="s">
        <v>213</v>
      </c>
      <c r="D21" s="38">
        <v>65001473.450000003</v>
      </c>
      <c r="E21" s="38">
        <v>39933362.350000001</v>
      </c>
      <c r="F21" s="38">
        <v>65686637.649999999</v>
      </c>
      <c r="G21" s="39">
        <v>5</v>
      </c>
      <c r="H21" s="37" t="s">
        <v>16</v>
      </c>
      <c r="I21" s="37" t="s">
        <v>534</v>
      </c>
      <c r="J21" s="37" t="s">
        <v>10</v>
      </c>
      <c r="K21" s="37" t="s">
        <v>45</v>
      </c>
      <c r="L21">
        <v>7</v>
      </c>
      <c r="M21">
        <f t="shared" si="0"/>
        <v>2005</v>
      </c>
    </row>
    <row r="22" spans="1:13">
      <c r="A22" s="36">
        <v>38426</v>
      </c>
      <c r="B22" s="37" t="s">
        <v>218</v>
      </c>
      <c r="C22" s="37" t="s">
        <v>219</v>
      </c>
      <c r="D22" s="38">
        <v>45001192.450000003</v>
      </c>
      <c r="E22" s="38">
        <v>25399700.25</v>
      </c>
      <c r="F22" s="38">
        <v>36230299.75</v>
      </c>
      <c r="G22" s="39">
        <v>5</v>
      </c>
      <c r="H22" s="37" t="s">
        <v>16</v>
      </c>
      <c r="I22" s="37" t="s">
        <v>534</v>
      </c>
      <c r="J22" s="37" t="s">
        <v>10</v>
      </c>
      <c r="K22" s="37" t="s">
        <v>45</v>
      </c>
      <c r="L22">
        <v>7</v>
      </c>
      <c r="M22">
        <f t="shared" si="0"/>
        <v>2005</v>
      </c>
    </row>
    <row r="23" spans="1:13">
      <c r="A23" s="36">
        <v>38755</v>
      </c>
      <c r="B23" s="37" t="s">
        <v>232</v>
      </c>
      <c r="C23" s="37" t="s">
        <v>233</v>
      </c>
      <c r="D23" s="38">
        <v>55001856</v>
      </c>
      <c r="E23" s="38">
        <v>34123157.549999997</v>
      </c>
      <c r="F23" s="38">
        <v>38896842.450000003</v>
      </c>
      <c r="G23" s="39">
        <v>5</v>
      </c>
      <c r="H23" s="37" t="s">
        <v>16</v>
      </c>
      <c r="I23" s="37" t="s">
        <v>534</v>
      </c>
      <c r="J23" s="37" t="s">
        <v>10</v>
      </c>
      <c r="K23" s="37" t="s">
        <v>45</v>
      </c>
      <c r="L23">
        <v>7</v>
      </c>
      <c r="M23">
        <f t="shared" si="0"/>
        <v>2006</v>
      </c>
    </row>
    <row r="24" spans="1:13">
      <c r="A24" s="36">
        <v>38930</v>
      </c>
      <c r="B24" s="37" t="s">
        <v>236</v>
      </c>
      <c r="C24" s="37" t="s">
        <v>237</v>
      </c>
      <c r="D24" s="38">
        <v>333165000</v>
      </c>
      <c r="E24" s="38">
        <v>13150000</v>
      </c>
      <c r="F24" s="38">
        <v>328750</v>
      </c>
      <c r="G24" s="39">
        <v>1</v>
      </c>
      <c r="H24" s="37" t="s">
        <v>535</v>
      </c>
      <c r="I24" s="37" t="s">
        <v>534</v>
      </c>
      <c r="J24" s="37" t="s">
        <v>1</v>
      </c>
      <c r="K24" s="37" t="s">
        <v>45</v>
      </c>
      <c r="L24">
        <v>7</v>
      </c>
      <c r="M24">
        <f t="shared" si="0"/>
        <v>2007</v>
      </c>
    </row>
    <row r="25" spans="1:13">
      <c r="A25" s="36">
        <v>38930</v>
      </c>
      <c r="B25" s="37" t="s">
        <v>238</v>
      </c>
      <c r="C25" s="37" t="s">
        <v>239</v>
      </c>
      <c r="D25" s="38">
        <v>176060000</v>
      </c>
      <c r="E25" s="38">
        <v>5685000</v>
      </c>
      <c r="F25" s="38">
        <v>142125</v>
      </c>
      <c r="G25" s="39">
        <v>5</v>
      </c>
      <c r="H25" s="37" t="s">
        <v>16</v>
      </c>
      <c r="I25" s="37" t="s">
        <v>534</v>
      </c>
      <c r="J25" s="37" t="s">
        <v>10</v>
      </c>
      <c r="K25" s="37" t="s">
        <v>45</v>
      </c>
      <c r="L25">
        <v>7</v>
      </c>
      <c r="M25">
        <f t="shared" si="0"/>
        <v>2007</v>
      </c>
    </row>
    <row r="26" spans="1:13">
      <c r="A26" s="36">
        <v>39035</v>
      </c>
      <c r="B26" s="37" t="s">
        <v>411</v>
      </c>
      <c r="C26" s="37" t="s">
        <v>412</v>
      </c>
      <c r="D26" s="38">
        <v>321050000</v>
      </c>
      <c r="E26" s="38">
        <v>158240000</v>
      </c>
      <c r="F26" s="38">
        <v>46729250</v>
      </c>
      <c r="G26" s="39">
        <v>1</v>
      </c>
      <c r="H26" s="37" t="s">
        <v>535</v>
      </c>
      <c r="I26" s="37" t="s">
        <v>538</v>
      </c>
      <c r="J26" s="37" t="s">
        <v>1</v>
      </c>
      <c r="K26" s="37" t="s">
        <v>42</v>
      </c>
      <c r="L26">
        <v>7</v>
      </c>
      <c r="M26">
        <f t="shared" si="0"/>
        <v>2007</v>
      </c>
    </row>
    <row r="27" spans="1:13" ht="28">
      <c r="A27" s="36">
        <v>39035</v>
      </c>
      <c r="B27" s="37" t="s">
        <v>411</v>
      </c>
      <c r="C27" s="37" t="s">
        <v>412</v>
      </c>
      <c r="D27" s="38">
        <v>321050000</v>
      </c>
      <c r="E27" s="38">
        <v>10360000</v>
      </c>
      <c r="F27" s="38">
        <v>3059250</v>
      </c>
      <c r="G27" s="39">
        <v>3</v>
      </c>
      <c r="H27" s="37" t="s">
        <v>536</v>
      </c>
      <c r="I27" s="37" t="s">
        <v>538</v>
      </c>
      <c r="J27" s="37" t="s">
        <v>1</v>
      </c>
      <c r="K27" s="37" t="s">
        <v>42</v>
      </c>
      <c r="L27">
        <v>7</v>
      </c>
      <c r="M27">
        <f t="shared" si="0"/>
        <v>2007</v>
      </c>
    </row>
    <row r="28" spans="1:13">
      <c r="A28" s="36">
        <v>39035</v>
      </c>
      <c r="B28" s="37" t="s">
        <v>413</v>
      </c>
      <c r="C28" s="37" t="s">
        <v>414</v>
      </c>
      <c r="D28" s="38">
        <v>63810000</v>
      </c>
      <c r="E28" s="38">
        <v>30240000</v>
      </c>
      <c r="F28" s="38">
        <v>7986250</v>
      </c>
      <c r="G28" s="39">
        <v>5</v>
      </c>
      <c r="H28" s="37" t="s">
        <v>16</v>
      </c>
      <c r="I28" s="37" t="s">
        <v>538</v>
      </c>
      <c r="J28" s="37" t="s">
        <v>10</v>
      </c>
      <c r="K28" s="37" t="s">
        <v>42</v>
      </c>
      <c r="L28">
        <v>7</v>
      </c>
      <c r="M28">
        <f t="shared" si="0"/>
        <v>2007</v>
      </c>
    </row>
    <row r="29" spans="1:13">
      <c r="A29" s="36">
        <v>39119</v>
      </c>
      <c r="B29" s="37" t="s">
        <v>240</v>
      </c>
      <c r="C29" s="37" t="s">
        <v>241</v>
      </c>
      <c r="D29" s="38">
        <v>367705000</v>
      </c>
      <c r="E29" s="38">
        <v>11405000</v>
      </c>
      <c r="F29" s="38">
        <v>570250</v>
      </c>
      <c r="G29" s="39">
        <v>1</v>
      </c>
      <c r="H29" s="37" t="s">
        <v>535</v>
      </c>
      <c r="I29" s="37" t="s">
        <v>534</v>
      </c>
      <c r="J29" s="37" t="s">
        <v>1</v>
      </c>
      <c r="K29" s="37" t="s">
        <v>45</v>
      </c>
      <c r="L29">
        <v>7</v>
      </c>
      <c r="M29">
        <f t="shared" si="0"/>
        <v>2007</v>
      </c>
    </row>
    <row r="30" spans="1:13" ht="28">
      <c r="A30" s="36">
        <v>39119</v>
      </c>
      <c r="B30" s="37" t="s">
        <v>240</v>
      </c>
      <c r="C30" s="37" t="s">
        <v>241</v>
      </c>
      <c r="D30" s="38">
        <v>367705000</v>
      </c>
      <c r="E30" s="38">
        <v>490000</v>
      </c>
      <c r="F30" s="38">
        <v>24500</v>
      </c>
      <c r="G30" s="39">
        <v>3</v>
      </c>
      <c r="H30" s="37" t="s">
        <v>536</v>
      </c>
      <c r="I30" s="37" t="s">
        <v>534</v>
      </c>
      <c r="J30" s="37" t="s">
        <v>1</v>
      </c>
      <c r="K30" s="37" t="s">
        <v>45</v>
      </c>
      <c r="L30">
        <v>7</v>
      </c>
      <c r="M30">
        <f t="shared" si="0"/>
        <v>2007</v>
      </c>
    </row>
    <row r="31" spans="1:13">
      <c r="A31" s="36">
        <v>39119</v>
      </c>
      <c r="B31" s="37" t="s">
        <v>242</v>
      </c>
      <c r="C31" s="37" t="s">
        <v>243</v>
      </c>
      <c r="D31" s="38">
        <v>402350000</v>
      </c>
      <c r="E31" s="38">
        <v>13020000</v>
      </c>
      <c r="F31" s="38">
        <v>585900</v>
      </c>
      <c r="G31" s="39">
        <v>5</v>
      </c>
      <c r="H31" s="37" t="s">
        <v>16</v>
      </c>
      <c r="I31" s="37" t="s">
        <v>534</v>
      </c>
      <c r="J31" s="37" t="s">
        <v>10</v>
      </c>
      <c r="K31" s="37" t="s">
        <v>45</v>
      </c>
      <c r="L31">
        <v>7</v>
      </c>
      <c r="M31">
        <f t="shared" si="0"/>
        <v>2007</v>
      </c>
    </row>
    <row r="32" spans="1:13">
      <c r="A32" s="36">
        <v>39119</v>
      </c>
      <c r="B32" s="37" t="s">
        <v>244</v>
      </c>
      <c r="C32" s="37" t="s">
        <v>245</v>
      </c>
      <c r="D32" s="38">
        <v>16180976.449999999</v>
      </c>
      <c r="E32" s="38">
        <v>14484709.1</v>
      </c>
      <c r="F32" s="38">
        <v>17085290.899999999</v>
      </c>
      <c r="G32" s="39">
        <v>5</v>
      </c>
      <c r="H32" s="37" t="s">
        <v>16</v>
      </c>
      <c r="I32" s="37" t="s">
        <v>534</v>
      </c>
      <c r="J32" s="37" t="s">
        <v>10</v>
      </c>
      <c r="K32" s="37" t="s">
        <v>45</v>
      </c>
      <c r="L32">
        <v>7</v>
      </c>
      <c r="M32">
        <f t="shared" si="0"/>
        <v>2007</v>
      </c>
    </row>
    <row r="33" spans="1:13">
      <c r="A33" s="36">
        <v>39232</v>
      </c>
      <c r="B33" s="37" t="s">
        <v>246</v>
      </c>
      <c r="C33" s="37" t="s">
        <v>247</v>
      </c>
      <c r="D33" s="38">
        <v>250000000</v>
      </c>
      <c r="E33" s="38">
        <v>15735000</v>
      </c>
      <c r="F33" s="38">
        <v>716062.5</v>
      </c>
      <c r="G33" s="39">
        <v>1</v>
      </c>
      <c r="H33" s="37" t="s">
        <v>535</v>
      </c>
      <c r="I33" s="37" t="s">
        <v>534</v>
      </c>
      <c r="J33" s="37" t="s">
        <v>1</v>
      </c>
      <c r="K33" s="37" t="s">
        <v>45</v>
      </c>
      <c r="L33">
        <v>7</v>
      </c>
      <c r="M33">
        <f t="shared" si="0"/>
        <v>2007</v>
      </c>
    </row>
    <row r="34" spans="1:13">
      <c r="A34" s="36">
        <v>39232</v>
      </c>
      <c r="B34" s="37" t="s">
        <v>415</v>
      </c>
      <c r="C34" s="37" t="s">
        <v>416</v>
      </c>
      <c r="D34" s="38">
        <v>376810000</v>
      </c>
      <c r="E34" s="38">
        <v>65640000</v>
      </c>
      <c r="F34" s="38">
        <v>8668000</v>
      </c>
      <c r="G34" s="39">
        <v>1</v>
      </c>
      <c r="H34" s="37" t="s">
        <v>535</v>
      </c>
      <c r="I34" s="37" t="s">
        <v>538</v>
      </c>
      <c r="J34" s="37" t="s">
        <v>1</v>
      </c>
      <c r="K34" s="37" t="s">
        <v>42</v>
      </c>
      <c r="L34">
        <v>7</v>
      </c>
      <c r="M34">
        <f t="shared" si="0"/>
        <v>2007</v>
      </c>
    </row>
    <row r="35" spans="1:13" ht="28">
      <c r="A35" s="36">
        <v>39232</v>
      </c>
      <c r="B35" s="37" t="s">
        <v>415</v>
      </c>
      <c r="C35" s="37" t="s">
        <v>416</v>
      </c>
      <c r="D35" s="38">
        <v>376810000</v>
      </c>
      <c r="E35" s="38">
        <v>95000</v>
      </c>
      <c r="F35" s="38">
        <v>4875</v>
      </c>
      <c r="G35" s="39">
        <v>3</v>
      </c>
      <c r="H35" s="37" t="s">
        <v>536</v>
      </c>
      <c r="I35" s="37" t="s">
        <v>538</v>
      </c>
      <c r="J35" s="37" t="s">
        <v>1</v>
      </c>
      <c r="K35" s="37" t="s">
        <v>42</v>
      </c>
      <c r="L35">
        <v>7</v>
      </c>
      <c r="M35">
        <f t="shared" si="0"/>
        <v>2007</v>
      </c>
    </row>
    <row r="36" spans="1:13">
      <c r="A36" s="36">
        <v>39232</v>
      </c>
      <c r="B36" s="37" t="s">
        <v>417</v>
      </c>
      <c r="C36" s="37" t="s">
        <v>418</v>
      </c>
      <c r="D36" s="38">
        <v>73030000</v>
      </c>
      <c r="E36" s="38">
        <v>41975000</v>
      </c>
      <c r="F36" s="38">
        <v>8235375</v>
      </c>
      <c r="G36" s="39">
        <v>5</v>
      </c>
      <c r="H36" s="37" t="s">
        <v>16</v>
      </c>
      <c r="I36" s="37" t="s">
        <v>538</v>
      </c>
      <c r="J36" s="37" t="s">
        <v>10</v>
      </c>
      <c r="K36" s="37" t="s">
        <v>42</v>
      </c>
      <c r="L36">
        <v>7</v>
      </c>
      <c r="M36">
        <f t="shared" si="0"/>
        <v>2007</v>
      </c>
    </row>
    <row r="37" spans="1:13">
      <c r="A37" s="36">
        <v>39351</v>
      </c>
      <c r="B37" s="37" t="s">
        <v>250</v>
      </c>
      <c r="C37" s="37" t="s">
        <v>251</v>
      </c>
      <c r="D37" s="38">
        <v>512905000</v>
      </c>
      <c r="E37" s="38">
        <v>36775000</v>
      </c>
      <c r="F37" s="38">
        <v>1861875</v>
      </c>
      <c r="G37" s="39">
        <v>1</v>
      </c>
      <c r="H37" s="37" t="s">
        <v>535</v>
      </c>
      <c r="I37" s="37" t="s">
        <v>534</v>
      </c>
      <c r="J37" s="37" t="s">
        <v>1</v>
      </c>
      <c r="K37" s="37" t="s">
        <v>45</v>
      </c>
      <c r="L37">
        <v>7</v>
      </c>
      <c r="M37">
        <f t="shared" si="0"/>
        <v>2008</v>
      </c>
    </row>
    <row r="38" spans="1:13">
      <c r="A38" s="36">
        <v>39351</v>
      </c>
      <c r="B38" s="37" t="s">
        <v>252</v>
      </c>
      <c r="C38" s="37" t="s">
        <v>253</v>
      </c>
      <c r="D38" s="38">
        <v>387000000</v>
      </c>
      <c r="E38" s="38">
        <v>24330000</v>
      </c>
      <c r="F38" s="38">
        <v>1213500</v>
      </c>
      <c r="G38" s="39">
        <v>5</v>
      </c>
      <c r="H38" s="37" t="s">
        <v>16</v>
      </c>
      <c r="I38" s="37" t="s">
        <v>534</v>
      </c>
      <c r="J38" s="37" t="s">
        <v>10</v>
      </c>
      <c r="K38" s="37" t="s">
        <v>45</v>
      </c>
      <c r="L38">
        <v>7</v>
      </c>
      <c r="M38">
        <f t="shared" si="0"/>
        <v>2008</v>
      </c>
    </row>
    <row r="39" spans="1:13">
      <c r="A39" s="36">
        <v>39469</v>
      </c>
      <c r="B39" s="37" t="s">
        <v>254</v>
      </c>
      <c r="C39" s="37" t="s">
        <v>255</v>
      </c>
      <c r="D39" s="38">
        <v>546245000</v>
      </c>
      <c r="E39" s="38">
        <v>34575000</v>
      </c>
      <c r="F39" s="38">
        <v>2614000</v>
      </c>
      <c r="G39" s="39">
        <v>1</v>
      </c>
      <c r="H39" s="37" t="s">
        <v>535</v>
      </c>
      <c r="I39" s="37" t="s">
        <v>534</v>
      </c>
      <c r="J39" s="37" t="s">
        <v>1</v>
      </c>
      <c r="K39" s="37" t="s">
        <v>45</v>
      </c>
      <c r="L39">
        <v>7</v>
      </c>
      <c r="M39">
        <f t="shared" si="0"/>
        <v>2008</v>
      </c>
    </row>
    <row r="40" spans="1:13">
      <c r="A40" s="36">
        <v>39469</v>
      </c>
      <c r="B40" s="37" t="s">
        <v>256</v>
      </c>
      <c r="C40" s="37" t="s">
        <v>257</v>
      </c>
      <c r="D40" s="38">
        <v>375000000</v>
      </c>
      <c r="E40" s="38">
        <v>23740000</v>
      </c>
      <c r="F40" s="38">
        <v>1795000</v>
      </c>
      <c r="G40" s="39">
        <v>5</v>
      </c>
      <c r="H40" s="37" t="s">
        <v>16</v>
      </c>
      <c r="I40" s="37" t="s">
        <v>534</v>
      </c>
      <c r="J40" s="37" t="s">
        <v>10</v>
      </c>
      <c r="K40" s="37" t="s">
        <v>45</v>
      </c>
      <c r="L40">
        <v>7</v>
      </c>
      <c r="M40">
        <f t="shared" si="0"/>
        <v>2008</v>
      </c>
    </row>
    <row r="41" spans="1:13">
      <c r="A41" s="36">
        <v>39652</v>
      </c>
      <c r="B41" s="37" t="s">
        <v>260</v>
      </c>
      <c r="C41" s="37" t="s">
        <v>261</v>
      </c>
      <c r="D41" s="38">
        <v>492505000</v>
      </c>
      <c r="E41" s="38">
        <v>50430000</v>
      </c>
      <c r="F41" s="38">
        <v>3848500</v>
      </c>
      <c r="G41" s="39">
        <v>1</v>
      </c>
      <c r="H41" s="37" t="s">
        <v>535</v>
      </c>
      <c r="I41" s="37" t="s">
        <v>534</v>
      </c>
      <c r="J41" s="37" t="s">
        <v>1</v>
      </c>
      <c r="K41" s="37" t="s">
        <v>45</v>
      </c>
      <c r="L41">
        <v>7</v>
      </c>
      <c r="M41">
        <f t="shared" si="0"/>
        <v>2009</v>
      </c>
    </row>
    <row r="42" spans="1:13" ht="28">
      <c r="A42" s="36">
        <v>39652</v>
      </c>
      <c r="B42" s="37" t="s">
        <v>260</v>
      </c>
      <c r="C42" s="37" t="s">
        <v>261</v>
      </c>
      <c r="D42" s="38">
        <v>492505000</v>
      </c>
      <c r="E42" s="38">
        <v>695000</v>
      </c>
      <c r="F42" s="38">
        <v>53375</v>
      </c>
      <c r="G42" s="39">
        <v>3</v>
      </c>
      <c r="H42" s="37" t="s">
        <v>536</v>
      </c>
      <c r="I42" s="37" t="s">
        <v>534</v>
      </c>
      <c r="J42" s="37" t="s">
        <v>1</v>
      </c>
      <c r="K42" s="37" t="s">
        <v>45</v>
      </c>
      <c r="L42">
        <v>7</v>
      </c>
      <c r="M42">
        <f t="shared" si="0"/>
        <v>2009</v>
      </c>
    </row>
    <row r="43" spans="1:13">
      <c r="A43" s="36">
        <v>39652</v>
      </c>
      <c r="B43" s="37" t="s">
        <v>260</v>
      </c>
      <c r="C43" s="37" t="s">
        <v>261</v>
      </c>
      <c r="D43" s="38">
        <v>492505000</v>
      </c>
      <c r="E43" s="38">
        <v>1030000</v>
      </c>
      <c r="F43" s="38">
        <v>79000</v>
      </c>
      <c r="G43" s="39">
        <v>6</v>
      </c>
      <c r="H43" s="37" t="s">
        <v>539</v>
      </c>
      <c r="I43" s="37" t="s">
        <v>534</v>
      </c>
      <c r="J43" s="37" t="s">
        <v>1</v>
      </c>
      <c r="K43" s="37" t="s">
        <v>45</v>
      </c>
      <c r="L43">
        <v>7</v>
      </c>
      <c r="M43">
        <f t="shared" si="0"/>
        <v>2009</v>
      </c>
    </row>
    <row r="44" spans="1:13">
      <c r="A44" s="36">
        <v>39652</v>
      </c>
      <c r="B44" s="37" t="s">
        <v>262</v>
      </c>
      <c r="C44" s="37" t="s">
        <v>263</v>
      </c>
      <c r="D44" s="38">
        <v>260000000</v>
      </c>
      <c r="E44" s="38">
        <v>24030000</v>
      </c>
      <c r="F44" s="38">
        <v>1834000</v>
      </c>
      <c r="G44" s="39">
        <v>5</v>
      </c>
      <c r="H44" s="37" t="s">
        <v>16</v>
      </c>
      <c r="I44" s="37" t="s">
        <v>534</v>
      </c>
      <c r="J44" s="37" t="s">
        <v>10</v>
      </c>
      <c r="K44" s="37" t="s">
        <v>45</v>
      </c>
      <c r="L44">
        <v>7</v>
      </c>
      <c r="M44">
        <f t="shared" si="0"/>
        <v>2009</v>
      </c>
    </row>
    <row r="45" spans="1:13">
      <c r="A45" s="36">
        <v>39835</v>
      </c>
      <c r="B45" s="37" t="s">
        <v>264</v>
      </c>
      <c r="C45" s="37" t="s">
        <v>265</v>
      </c>
      <c r="D45" s="38">
        <v>270000000</v>
      </c>
      <c r="E45" s="38">
        <v>440000</v>
      </c>
      <c r="F45" s="38">
        <v>37200</v>
      </c>
      <c r="G45" s="39">
        <v>6</v>
      </c>
      <c r="H45" s="37" t="s">
        <v>539</v>
      </c>
      <c r="I45" s="37" t="s">
        <v>534</v>
      </c>
      <c r="J45" s="37" t="s">
        <v>1</v>
      </c>
      <c r="K45" s="37" t="s">
        <v>45</v>
      </c>
      <c r="L45">
        <v>7</v>
      </c>
      <c r="M45">
        <f t="shared" si="0"/>
        <v>2009</v>
      </c>
    </row>
    <row r="46" spans="1:13">
      <c r="A46" s="36">
        <v>39835</v>
      </c>
      <c r="B46" s="37" t="s">
        <v>264</v>
      </c>
      <c r="C46" s="37" t="s">
        <v>265</v>
      </c>
      <c r="D46" s="38">
        <v>270000000</v>
      </c>
      <c r="E46" s="38">
        <v>19500000</v>
      </c>
      <c r="F46" s="38">
        <v>1647250</v>
      </c>
      <c r="G46" s="39">
        <v>1</v>
      </c>
      <c r="H46" s="37" t="s">
        <v>535</v>
      </c>
      <c r="I46" s="37" t="s">
        <v>534</v>
      </c>
      <c r="J46" s="37" t="s">
        <v>1</v>
      </c>
      <c r="K46" s="37" t="s">
        <v>45</v>
      </c>
      <c r="L46">
        <v>7</v>
      </c>
      <c r="M46">
        <f t="shared" si="0"/>
        <v>2009</v>
      </c>
    </row>
    <row r="47" spans="1:13" ht="28">
      <c r="A47" s="36">
        <v>39835</v>
      </c>
      <c r="B47" s="37" t="s">
        <v>264</v>
      </c>
      <c r="C47" s="37" t="s">
        <v>265</v>
      </c>
      <c r="D47" s="38">
        <v>270000000</v>
      </c>
      <c r="E47" s="38">
        <v>4755000</v>
      </c>
      <c r="F47" s="38">
        <v>401500</v>
      </c>
      <c r="G47" s="39">
        <v>3</v>
      </c>
      <c r="H47" s="37" t="s">
        <v>536</v>
      </c>
      <c r="I47" s="37" t="s">
        <v>534</v>
      </c>
      <c r="J47" s="37" t="s">
        <v>1</v>
      </c>
      <c r="K47" s="37" t="s">
        <v>45</v>
      </c>
      <c r="L47">
        <v>7</v>
      </c>
      <c r="M47">
        <f t="shared" si="0"/>
        <v>2009</v>
      </c>
    </row>
    <row r="48" spans="1:13">
      <c r="A48" s="36">
        <v>39835</v>
      </c>
      <c r="B48" s="37" t="s">
        <v>266</v>
      </c>
      <c r="C48" s="37" t="s">
        <v>267</v>
      </c>
      <c r="D48" s="38">
        <v>130000000</v>
      </c>
      <c r="E48" s="38">
        <v>11890000</v>
      </c>
      <c r="F48" s="38">
        <v>1004500</v>
      </c>
      <c r="G48" s="39">
        <v>5</v>
      </c>
      <c r="H48" s="37" t="s">
        <v>16</v>
      </c>
      <c r="I48" s="37" t="s">
        <v>534</v>
      </c>
      <c r="J48" s="37" t="s">
        <v>10</v>
      </c>
      <c r="K48" s="37" t="s">
        <v>45</v>
      </c>
      <c r="L48">
        <v>7</v>
      </c>
      <c r="M48">
        <f t="shared" si="0"/>
        <v>2009</v>
      </c>
    </row>
    <row r="49" spans="1:13">
      <c r="A49" s="36">
        <v>39924</v>
      </c>
      <c r="B49" s="37" t="s">
        <v>268</v>
      </c>
      <c r="C49" s="37" t="s">
        <v>269</v>
      </c>
      <c r="D49" s="38">
        <v>441385000</v>
      </c>
      <c r="E49" s="38">
        <v>40510000</v>
      </c>
      <c r="F49" s="38">
        <v>4116750</v>
      </c>
      <c r="G49" s="39">
        <v>1</v>
      </c>
      <c r="H49" s="37" t="s">
        <v>535</v>
      </c>
      <c r="I49" s="37" t="s">
        <v>534</v>
      </c>
      <c r="J49" s="37" t="s">
        <v>1</v>
      </c>
      <c r="K49" s="37" t="s">
        <v>45</v>
      </c>
      <c r="L49">
        <v>7</v>
      </c>
      <c r="M49">
        <f t="shared" si="0"/>
        <v>2009</v>
      </c>
    </row>
    <row r="50" spans="1:13">
      <c r="A50" s="36">
        <v>39924</v>
      </c>
      <c r="B50" s="37" t="s">
        <v>270</v>
      </c>
      <c r="C50" s="37" t="s">
        <v>271</v>
      </c>
      <c r="D50" s="38">
        <v>38225000</v>
      </c>
      <c r="E50" s="38">
        <v>3510000</v>
      </c>
      <c r="F50" s="38">
        <v>274050</v>
      </c>
      <c r="G50" s="39">
        <v>5</v>
      </c>
      <c r="H50" s="37" t="s">
        <v>16</v>
      </c>
      <c r="I50" s="37" t="s">
        <v>534</v>
      </c>
      <c r="J50" s="37" t="s">
        <v>10</v>
      </c>
      <c r="K50" s="37" t="s">
        <v>45</v>
      </c>
      <c r="L50">
        <v>7</v>
      </c>
      <c r="M50">
        <f t="shared" si="0"/>
        <v>2009</v>
      </c>
    </row>
    <row r="51" spans="1:13">
      <c r="A51" s="36">
        <v>40002</v>
      </c>
      <c r="B51" s="37" t="s">
        <v>419</v>
      </c>
      <c r="C51" s="37" t="s">
        <v>420</v>
      </c>
      <c r="D51" s="38">
        <v>386380000</v>
      </c>
      <c r="E51" s="38">
        <v>211390000</v>
      </c>
      <c r="F51" s="38">
        <v>47432250</v>
      </c>
      <c r="G51" s="39">
        <v>1</v>
      </c>
      <c r="H51" s="37" t="s">
        <v>535</v>
      </c>
      <c r="I51" s="37" t="s">
        <v>538</v>
      </c>
      <c r="J51" s="37" t="s">
        <v>1</v>
      </c>
      <c r="K51" s="37" t="s">
        <v>42</v>
      </c>
      <c r="L51">
        <v>7</v>
      </c>
      <c r="M51">
        <f t="shared" si="0"/>
        <v>2010</v>
      </c>
    </row>
    <row r="52" spans="1:13" ht="28">
      <c r="A52" s="36">
        <v>40002</v>
      </c>
      <c r="B52" s="37" t="s">
        <v>419</v>
      </c>
      <c r="C52" s="37" t="s">
        <v>420</v>
      </c>
      <c r="D52" s="38">
        <v>386380000</v>
      </c>
      <c r="E52" s="38">
        <v>16210000</v>
      </c>
      <c r="F52" s="38">
        <v>3545250</v>
      </c>
      <c r="G52" s="39">
        <v>3</v>
      </c>
      <c r="H52" s="37" t="s">
        <v>536</v>
      </c>
      <c r="I52" s="37" t="s">
        <v>538</v>
      </c>
      <c r="J52" s="37" t="s">
        <v>1</v>
      </c>
      <c r="K52" s="37" t="s">
        <v>42</v>
      </c>
      <c r="L52">
        <v>7</v>
      </c>
      <c r="M52">
        <f t="shared" si="0"/>
        <v>2010</v>
      </c>
    </row>
    <row r="53" spans="1:13">
      <c r="A53" s="36">
        <v>40002</v>
      </c>
      <c r="B53" s="37" t="s">
        <v>419</v>
      </c>
      <c r="C53" s="37" t="s">
        <v>420</v>
      </c>
      <c r="D53" s="38">
        <v>386380000</v>
      </c>
      <c r="E53" s="38">
        <v>2920000</v>
      </c>
      <c r="F53" s="38">
        <v>146000</v>
      </c>
      <c r="G53" s="39">
        <v>4</v>
      </c>
      <c r="H53" s="37" t="s">
        <v>537</v>
      </c>
      <c r="I53" s="37" t="s">
        <v>538</v>
      </c>
      <c r="J53" s="37" t="s">
        <v>1</v>
      </c>
      <c r="K53" s="37" t="s">
        <v>42</v>
      </c>
      <c r="L53">
        <v>7</v>
      </c>
      <c r="M53">
        <f t="shared" si="0"/>
        <v>2010</v>
      </c>
    </row>
    <row r="54" spans="1:13">
      <c r="A54" s="36">
        <v>40022</v>
      </c>
      <c r="B54" s="37" t="s">
        <v>274</v>
      </c>
      <c r="C54" s="37" t="s">
        <v>275</v>
      </c>
      <c r="D54" s="38">
        <v>298800000</v>
      </c>
      <c r="E54" s="38">
        <v>7785000</v>
      </c>
      <c r="F54" s="38">
        <v>4406875</v>
      </c>
      <c r="G54" s="39">
        <v>6</v>
      </c>
      <c r="H54" s="37" t="s">
        <v>539</v>
      </c>
      <c r="I54" s="37" t="s">
        <v>534</v>
      </c>
      <c r="J54" s="37" t="s">
        <v>1</v>
      </c>
      <c r="K54" s="37" t="s">
        <v>45</v>
      </c>
      <c r="L54">
        <v>7</v>
      </c>
      <c r="M54">
        <f t="shared" si="0"/>
        <v>2010</v>
      </c>
    </row>
    <row r="55" spans="1:13">
      <c r="A55" s="36">
        <v>40022</v>
      </c>
      <c r="B55" s="37" t="s">
        <v>274</v>
      </c>
      <c r="C55" s="37" t="s">
        <v>275</v>
      </c>
      <c r="D55" s="38">
        <v>298800000</v>
      </c>
      <c r="E55" s="38">
        <v>276970000</v>
      </c>
      <c r="F55" s="38">
        <v>156882500</v>
      </c>
      <c r="G55" s="39">
        <v>1</v>
      </c>
      <c r="H55" s="37" t="s">
        <v>535</v>
      </c>
      <c r="I55" s="37" t="s">
        <v>534</v>
      </c>
      <c r="J55" s="37" t="s">
        <v>1</v>
      </c>
      <c r="K55" s="37" t="s">
        <v>45</v>
      </c>
      <c r="L55">
        <v>7</v>
      </c>
      <c r="M55">
        <f t="shared" si="0"/>
        <v>2010</v>
      </c>
    </row>
    <row r="56" spans="1:13" ht="28">
      <c r="A56" s="36">
        <v>40022</v>
      </c>
      <c r="B56" s="37" t="s">
        <v>274</v>
      </c>
      <c r="C56" s="37" t="s">
        <v>275</v>
      </c>
      <c r="D56" s="38">
        <v>298800000</v>
      </c>
      <c r="E56" s="38">
        <v>14045000</v>
      </c>
      <c r="F56" s="38">
        <v>7951875</v>
      </c>
      <c r="G56" s="39">
        <v>3</v>
      </c>
      <c r="H56" s="37" t="s">
        <v>536</v>
      </c>
      <c r="I56" s="37" t="s">
        <v>534</v>
      </c>
      <c r="J56" s="37" t="s">
        <v>1</v>
      </c>
      <c r="K56" s="37" t="s">
        <v>45</v>
      </c>
      <c r="L56">
        <v>7</v>
      </c>
      <c r="M56">
        <f t="shared" si="0"/>
        <v>2010</v>
      </c>
    </row>
    <row r="57" spans="1:13">
      <c r="A57" s="36">
        <v>40022</v>
      </c>
      <c r="B57" s="37" t="s">
        <v>276</v>
      </c>
      <c r="C57" s="37" t="s">
        <v>277</v>
      </c>
      <c r="D57" s="38">
        <v>401410000</v>
      </c>
      <c r="E57" s="38">
        <v>344070000</v>
      </c>
      <c r="F57" s="38">
        <v>188862750</v>
      </c>
      <c r="G57" s="39">
        <v>5</v>
      </c>
      <c r="H57" s="37" t="s">
        <v>16</v>
      </c>
      <c r="I57" s="37" t="s">
        <v>534</v>
      </c>
      <c r="J57" s="37" t="s">
        <v>10</v>
      </c>
      <c r="K57" s="37" t="s">
        <v>45</v>
      </c>
      <c r="L57">
        <v>7</v>
      </c>
      <c r="M57">
        <f t="shared" si="0"/>
        <v>2010</v>
      </c>
    </row>
    <row r="58" spans="1:13">
      <c r="A58" s="36">
        <v>40022</v>
      </c>
      <c r="B58" s="37" t="s">
        <v>286</v>
      </c>
      <c r="C58" s="37" t="s">
        <v>287</v>
      </c>
      <c r="D58" s="38">
        <v>64905000</v>
      </c>
      <c r="E58" s="38">
        <v>10190000</v>
      </c>
      <c r="F58" s="38">
        <v>173230</v>
      </c>
      <c r="G58" s="39">
        <v>1</v>
      </c>
      <c r="H58" s="37" t="s">
        <v>535</v>
      </c>
      <c r="I58" s="37" t="s">
        <v>534</v>
      </c>
      <c r="J58" s="37" t="s">
        <v>1</v>
      </c>
      <c r="K58" s="37" t="s">
        <v>45</v>
      </c>
      <c r="L58">
        <v>7</v>
      </c>
      <c r="M58">
        <f t="shared" si="0"/>
        <v>2010</v>
      </c>
    </row>
    <row r="59" spans="1:13" ht="28">
      <c r="A59" s="36">
        <v>40108</v>
      </c>
      <c r="B59" s="37" t="s">
        <v>280</v>
      </c>
      <c r="C59" s="37" t="s">
        <v>281</v>
      </c>
      <c r="D59" s="38">
        <v>503365000</v>
      </c>
      <c r="E59" s="38">
        <v>503365000</v>
      </c>
      <c r="F59" s="38">
        <v>411601722.33999997</v>
      </c>
      <c r="G59" s="39">
        <v>5</v>
      </c>
      <c r="H59" s="37" t="s">
        <v>16</v>
      </c>
      <c r="I59" s="37" t="s">
        <v>534</v>
      </c>
      <c r="J59" s="37" t="s">
        <v>10</v>
      </c>
      <c r="K59" s="37" t="s">
        <v>45</v>
      </c>
      <c r="L59">
        <v>7</v>
      </c>
      <c r="M59">
        <f t="shared" si="0"/>
        <v>2010</v>
      </c>
    </row>
    <row r="60" spans="1:13">
      <c r="A60" s="36">
        <v>40114</v>
      </c>
      <c r="B60" s="37" t="s">
        <v>278</v>
      </c>
      <c r="C60" s="37" t="s">
        <v>279</v>
      </c>
      <c r="D60" s="38">
        <v>229970000</v>
      </c>
      <c r="E60" s="38">
        <v>197665000</v>
      </c>
      <c r="F60" s="38">
        <v>108497875</v>
      </c>
      <c r="G60" s="39">
        <v>1</v>
      </c>
      <c r="H60" s="37" t="s">
        <v>535</v>
      </c>
      <c r="I60" s="37" t="s">
        <v>534</v>
      </c>
      <c r="J60" s="37" t="s">
        <v>1</v>
      </c>
      <c r="K60" s="37" t="s">
        <v>45</v>
      </c>
      <c r="L60">
        <v>7</v>
      </c>
      <c r="M60">
        <f t="shared" si="0"/>
        <v>2010</v>
      </c>
    </row>
    <row r="61" spans="1:13">
      <c r="A61" s="36">
        <v>40114</v>
      </c>
      <c r="B61" s="37" t="s">
        <v>421</v>
      </c>
      <c r="C61" s="37" t="s">
        <v>422</v>
      </c>
      <c r="D61" s="38">
        <v>215500000</v>
      </c>
      <c r="E61" s="38">
        <v>149820000</v>
      </c>
      <c r="F61" s="38">
        <v>43557000</v>
      </c>
      <c r="G61" s="39">
        <v>1</v>
      </c>
      <c r="H61" s="37" t="s">
        <v>535</v>
      </c>
      <c r="I61" s="37" t="s">
        <v>538</v>
      </c>
      <c r="J61" s="37" t="s">
        <v>1</v>
      </c>
      <c r="K61" s="37" t="s">
        <v>42</v>
      </c>
      <c r="L61">
        <v>7</v>
      </c>
      <c r="M61">
        <f t="shared" si="0"/>
        <v>2010</v>
      </c>
    </row>
    <row r="62" spans="1:13" ht="28">
      <c r="A62" s="36">
        <v>40114</v>
      </c>
      <c r="B62" s="37" t="s">
        <v>421</v>
      </c>
      <c r="C62" s="37" t="s">
        <v>422</v>
      </c>
      <c r="D62" s="38">
        <v>215500000</v>
      </c>
      <c r="E62" s="38">
        <v>8040000</v>
      </c>
      <c r="F62" s="38">
        <v>2371000</v>
      </c>
      <c r="G62" s="39">
        <v>3</v>
      </c>
      <c r="H62" s="37" t="s">
        <v>536</v>
      </c>
      <c r="I62" s="37" t="s">
        <v>538</v>
      </c>
      <c r="J62" s="37" t="s">
        <v>1</v>
      </c>
      <c r="K62" s="37" t="s">
        <v>42</v>
      </c>
      <c r="L62">
        <v>7</v>
      </c>
      <c r="M62">
        <f t="shared" si="0"/>
        <v>2010</v>
      </c>
    </row>
    <row r="63" spans="1:13">
      <c r="A63" s="36">
        <v>40114</v>
      </c>
      <c r="B63" s="37" t="s">
        <v>423</v>
      </c>
      <c r="C63" s="37" t="s">
        <v>424</v>
      </c>
      <c r="D63" s="38">
        <v>121235000</v>
      </c>
      <c r="E63" s="38">
        <v>89670000</v>
      </c>
      <c r="F63" s="38">
        <v>26399500</v>
      </c>
      <c r="G63" s="39">
        <v>5</v>
      </c>
      <c r="H63" s="37" t="s">
        <v>16</v>
      </c>
      <c r="I63" s="37" t="s">
        <v>538</v>
      </c>
      <c r="J63" s="37" t="s">
        <v>10</v>
      </c>
      <c r="K63" s="37" t="s">
        <v>42</v>
      </c>
      <c r="L63">
        <v>7</v>
      </c>
      <c r="M63">
        <f t="shared" si="0"/>
        <v>2010</v>
      </c>
    </row>
    <row r="64" spans="1:13">
      <c r="A64" s="36">
        <v>40205</v>
      </c>
      <c r="B64" s="37" t="s">
        <v>282</v>
      </c>
      <c r="C64" s="37" t="s">
        <v>283</v>
      </c>
      <c r="D64" s="38">
        <v>487950000</v>
      </c>
      <c r="E64" s="38">
        <v>7855000</v>
      </c>
      <c r="F64" s="38">
        <v>4314650</v>
      </c>
      <c r="G64" s="39">
        <v>6</v>
      </c>
      <c r="H64" s="37" t="s">
        <v>539</v>
      </c>
      <c r="I64" s="37" t="s">
        <v>534</v>
      </c>
      <c r="J64" s="37" t="s">
        <v>1</v>
      </c>
      <c r="K64" s="37" t="s">
        <v>45</v>
      </c>
      <c r="L64">
        <v>7</v>
      </c>
      <c r="M64">
        <f t="shared" si="0"/>
        <v>2010</v>
      </c>
    </row>
    <row r="65" spans="1:13">
      <c r="A65" s="36">
        <v>40205</v>
      </c>
      <c r="B65" s="37" t="s">
        <v>282</v>
      </c>
      <c r="C65" s="37" t="s">
        <v>283</v>
      </c>
      <c r="D65" s="38">
        <v>487950000</v>
      </c>
      <c r="E65" s="38">
        <v>410460000</v>
      </c>
      <c r="F65" s="38">
        <v>226836800</v>
      </c>
      <c r="G65" s="39">
        <v>1</v>
      </c>
      <c r="H65" s="37" t="s">
        <v>535</v>
      </c>
      <c r="I65" s="37" t="s">
        <v>534</v>
      </c>
      <c r="J65" s="37" t="s">
        <v>1</v>
      </c>
      <c r="K65" s="37" t="s">
        <v>45</v>
      </c>
      <c r="L65">
        <v>7</v>
      </c>
      <c r="M65">
        <f t="shared" si="0"/>
        <v>2010</v>
      </c>
    </row>
    <row r="66" spans="1:13" ht="28">
      <c r="A66" s="36">
        <v>40330</v>
      </c>
      <c r="B66" s="37" t="s">
        <v>284</v>
      </c>
      <c r="C66" s="37" t="s">
        <v>285</v>
      </c>
      <c r="D66" s="38">
        <v>1156045000</v>
      </c>
      <c r="E66" s="38">
        <v>1112055000</v>
      </c>
      <c r="F66" s="38">
        <v>751875741.07000005</v>
      </c>
      <c r="G66" s="39">
        <v>5</v>
      </c>
      <c r="H66" s="37" t="s">
        <v>16</v>
      </c>
      <c r="I66" s="37" t="s">
        <v>534</v>
      </c>
      <c r="J66" s="37" t="s">
        <v>10</v>
      </c>
      <c r="K66" s="37" t="s">
        <v>45</v>
      </c>
      <c r="L66">
        <v>7</v>
      </c>
      <c r="M66">
        <f t="shared" si="0"/>
        <v>2010</v>
      </c>
    </row>
    <row r="67" spans="1:13">
      <c r="A67" s="36">
        <v>40400</v>
      </c>
      <c r="B67" s="37" t="s">
        <v>290</v>
      </c>
      <c r="C67" s="37" t="s">
        <v>291</v>
      </c>
      <c r="D67" s="38">
        <v>347295000</v>
      </c>
      <c r="E67" s="38">
        <v>5575000</v>
      </c>
      <c r="F67" s="38">
        <v>3607762.5</v>
      </c>
      <c r="G67" s="39">
        <v>6</v>
      </c>
      <c r="H67" s="37" t="s">
        <v>539</v>
      </c>
      <c r="I67" s="37" t="s">
        <v>534</v>
      </c>
      <c r="J67" s="37" t="s">
        <v>1</v>
      </c>
      <c r="K67" s="37" t="s">
        <v>45</v>
      </c>
      <c r="L67">
        <v>7</v>
      </c>
      <c r="M67">
        <f t="shared" ref="M67:M130" si="1">YEAR(DATE(YEAR(A67),MONTH(A67)+(L67-1),1))</f>
        <v>2011</v>
      </c>
    </row>
    <row r="68" spans="1:13">
      <c r="A68" s="36">
        <v>40400</v>
      </c>
      <c r="B68" s="37" t="s">
        <v>290</v>
      </c>
      <c r="C68" s="37" t="s">
        <v>291</v>
      </c>
      <c r="D68" s="38">
        <v>347295000</v>
      </c>
      <c r="E68" s="38">
        <v>341720000</v>
      </c>
      <c r="F68" s="38">
        <v>223537725</v>
      </c>
      <c r="G68" s="39">
        <v>1</v>
      </c>
      <c r="H68" s="37" t="s">
        <v>535</v>
      </c>
      <c r="I68" s="37" t="s">
        <v>534</v>
      </c>
      <c r="J68" s="37" t="s">
        <v>1</v>
      </c>
      <c r="K68" s="37" t="s">
        <v>45</v>
      </c>
      <c r="L68">
        <v>7</v>
      </c>
      <c r="M68">
        <f t="shared" si="1"/>
        <v>2011</v>
      </c>
    </row>
    <row r="69" spans="1:13">
      <c r="A69" s="36">
        <v>40400</v>
      </c>
      <c r="B69" s="37" t="s">
        <v>294</v>
      </c>
      <c r="C69" s="37" t="s">
        <v>295</v>
      </c>
      <c r="D69" s="38">
        <v>118215000</v>
      </c>
      <c r="E69" s="38">
        <v>58745000</v>
      </c>
      <c r="F69" s="38">
        <v>4662768.25</v>
      </c>
      <c r="G69" s="39">
        <v>1</v>
      </c>
      <c r="H69" s="37" t="s">
        <v>535</v>
      </c>
      <c r="I69" s="37" t="s">
        <v>534</v>
      </c>
      <c r="J69" s="37" t="s">
        <v>1</v>
      </c>
      <c r="K69" s="37" t="s">
        <v>45</v>
      </c>
      <c r="L69">
        <v>7</v>
      </c>
      <c r="M69">
        <f t="shared" si="1"/>
        <v>2011</v>
      </c>
    </row>
    <row r="70" spans="1:13">
      <c r="A70" s="36">
        <v>40400</v>
      </c>
      <c r="B70" s="37" t="s">
        <v>425</v>
      </c>
      <c r="C70" s="37" t="s">
        <v>426</v>
      </c>
      <c r="D70" s="38">
        <v>365605000</v>
      </c>
      <c r="E70" s="38">
        <v>205100000</v>
      </c>
      <c r="F70" s="38">
        <v>43829250</v>
      </c>
      <c r="G70" s="39">
        <v>1</v>
      </c>
      <c r="H70" s="37" t="s">
        <v>535</v>
      </c>
      <c r="I70" s="37" t="s">
        <v>538</v>
      </c>
      <c r="J70" s="37" t="s">
        <v>1</v>
      </c>
      <c r="K70" s="37" t="s">
        <v>42</v>
      </c>
      <c r="L70">
        <v>7</v>
      </c>
      <c r="M70">
        <f t="shared" si="1"/>
        <v>2011</v>
      </c>
    </row>
    <row r="71" spans="1:13" ht="28">
      <c r="A71" s="36">
        <v>40400</v>
      </c>
      <c r="B71" s="37" t="s">
        <v>425</v>
      </c>
      <c r="C71" s="37" t="s">
        <v>426</v>
      </c>
      <c r="D71" s="38">
        <v>365605000</v>
      </c>
      <c r="E71" s="38">
        <v>31670000</v>
      </c>
      <c r="F71" s="38">
        <v>7660750</v>
      </c>
      <c r="G71" s="39">
        <v>3</v>
      </c>
      <c r="H71" s="37" t="s">
        <v>536</v>
      </c>
      <c r="I71" s="37" t="s">
        <v>538</v>
      </c>
      <c r="J71" s="37" t="s">
        <v>1</v>
      </c>
      <c r="K71" s="37" t="s">
        <v>42</v>
      </c>
      <c r="L71">
        <v>7</v>
      </c>
      <c r="M71">
        <f t="shared" si="1"/>
        <v>2011</v>
      </c>
    </row>
    <row r="72" spans="1:13">
      <c r="A72" s="36">
        <v>40400</v>
      </c>
      <c r="B72" s="37" t="s">
        <v>425</v>
      </c>
      <c r="C72" s="37" t="s">
        <v>426</v>
      </c>
      <c r="D72" s="38">
        <v>365605000</v>
      </c>
      <c r="E72" s="38">
        <v>3600000</v>
      </c>
      <c r="F72" s="38">
        <v>272250</v>
      </c>
      <c r="G72" s="39">
        <v>4</v>
      </c>
      <c r="H72" s="37" t="s">
        <v>537</v>
      </c>
      <c r="I72" s="37" t="s">
        <v>538</v>
      </c>
      <c r="J72" s="37" t="s">
        <v>1</v>
      </c>
      <c r="K72" s="37" t="s">
        <v>42</v>
      </c>
      <c r="L72">
        <v>7</v>
      </c>
      <c r="M72">
        <f t="shared" si="1"/>
        <v>2011</v>
      </c>
    </row>
    <row r="73" spans="1:13">
      <c r="A73" s="36">
        <v>40449</v>
      </c>
      <c r="B73" s="37" t="s">
        <v>427</v>
      </c>
      <c r="C73" s="37" t="s">
        <v>428</v>
      </c>
      <c r="D73" s="38">
        <v>401435000</v>
      </c>
      <c r="E73" s="38">
        <v>317175000</v>
      </c>
      <c r="F73" s="38">
        <v>94128150</v>
      </c>
      <c r="G73" s="39">
        <v>1</v>
      </c>
      <c r="H73" s="37" t="s">
        <v>535</v>
      </c>
      <c r="I73" s="37" t="s">
        <v>538</v>
      </c>
      <c r="J73" s="37" t="s">
        <v>1</v>
      </c>
      <c r="K73" s="37" t="s">
        <v>42</v>
      </c>
      <c r="L73">
        <v>7</v>
      </c>
      <c r="M73">
        <f t="shared" si="1"/>
        <v>2011</v>
      </c>
    </row>
    <row r="74" spans="1:13" ht="28">
      <c r="A74" s="36">
        <v>40449</v>
      </c>
      <c r="B74" s="37" t="s">
        <v>427</v>
      </c>
      <c r="C74" s="37" t="s">
        <v>428</v>
      </c>
      <c r="D74" s="38">
        <v>401435000</v>
      </c>
      <c r="E74" s="38">
        <v>31310000</v>
      </c>
      <c r="F74" s="38">
        <v>9786775</v>
      </c>
      <c r="G74" s="39">
        <v>3</v>
      </c>
      <c r="H74" s="37" t="s">
        <v>536</v>
      </c>
      <c r="I74" s="37" t="s">
        <v>538</v>
      </c>
      <c r="J74" s="37" t="s">
        <v>1</v>
      </c>
      <c r="K74" s="37" t="s">
        <v>42</v>
      </c>
      <c r="L74">
        <v>7</v>
      </c>
      <c r="M74">
        <f t="shared" si="1"/>
        <v>2011</v>
      </c>
    </row>
    <row r="75" spans="1:13">
      <c r="A75" s="36">
        <v>40449</v>
      </c>
      <c r="B75" s="37" t="s">
        <v>429</v>
      </c>
      <c r="C75" s="37" t="s">
        <v>430</v>
      </c>
      <c r="D75" s="38">
        <v>393950000</v>
      </c>
      <c r="E75" s="38">
        <v>318105000</v>
      </c>
      <c r="F75" s="38">
        <v>83853750</v>
      </c>
      <c r="G75" s="39">
        <v>5</v>
      </c>
      <c r="H75" s="37" t="s">
        <v>16</v>
      </c>
      <c r="I75" s="37" t="s">
        <v>538</v>
      </c>
      <c r="J75" s="37" t="s">
        <v>10</v>
      </c>
      <c r="K75" s="37" t="s">
        <v>42</v>
      </c>
      <c r="L75">
        <v>7</v>
      </c>
      <c r="M75">
        <f t="shared" si="1"/>
        <v>2011</v>
      </c>
    </row>
    <row r="76" spans="1:13">
      <c r="A76" s="36">
        <v>40576</v>
      </c>
      <c r="B76" s="37" t="s">
        <v>292</v>
      </c>
      <c r="C76" s="37" t="s">
        <v>293</v>
      </c>
      <c r="D76" s="38">
        <v>361950000</v>
      </c>
      <c r="E76" s="38">
        <v>256475000</v>
      </c>
      <c r="F76" s="38">
        <v>176260762.5</v>
      </c>
      <c r="G76" s="39">
        <v>1</v>
      </c>
      <c r="H76" s="37" t="s">
        <v>535</v>
      </c>
      <c r="I76" s="37" t="s">
        <v>534</v>
      </c>
      <c r="J76" s="37" t="s">
        <v>1</v>
      </c>
      <c r="K76" s="37" t="s">
        <v>45</v>
      </c>
      <c r="L76">
        <v>7</v>
      </c>
      <c r="M76">
        <f t="shared" si="1"/>
        <v>2011</v>
      </c>
    </row>
    <row r="77" spans="1:13">
      <c r="A77" s="36">
        <v>40576</v>
      </c>
      <c r="B77" s="37" t="s">
        <v>292</v>
      </c>
      <c r="C77" s="37" t="s">
        <v>293</v>
      </c>
      <c r="D77" s="38">
        <v>361950000</v>
      </c>
      <c r="E77" s="38">
        <v>51400000</v>
      </c>
      <c r="F77" s="38">
        <v>31947100</v>
      </c>
      <c r="G77" s="39">
        <v>6</v>
      </c>
      <c r="H77" s="37" t="s">
        <v>539</v>
      </c>
      <c r="I77" s="37" t="s">
        <v>534</v>
      </c>
      <c r="J77" s="37" t="s">
        <v>1</v>
      </c>
      <c r="K77" s="37" t="s">
        <v>45</v>
      </c>
      <c r="L77">
        <v>7</v>
      </c>
      <c r="M77">
        <f t="shared" si="1"/>
        <v>2011</v>
      </c>
    </row>
    <row r="78" spans="1:13" ht="28">
      <c r="A78" s="36">
        <v>40576</v>
      </c>
      <c r="B78" s="37" t="s">
        <v>292</v>
      </c>
      <c r="C78" s="37" t="s">
        <v>293</v>
      </c>
      <c r="D78" s="38">
        <v>361950000</v>
      </c>
      <c r="E78" s="38">
        <v>47320000</v>
      </c>
      <c r="F78" s="38">
        <v>31986587.5</v>
      </c>
      <c r="G78" s="39">
        <v>3</v>
      </c>
      <c r="H78" s="37" t="s">
        <v>536</v>
      </c>
      <c r="I78" s="37" t="s">
        <v>534</v>
      </c>
      <c r="J78" s="37" t="s">
        <v>1</v>
      </c>
      <c r="K78" s="37" t="s">
        <v>45</v>
      </c>
      <c r="L78">
        <v>7</v>
      </c>
      <c r="M78">
        <f t="shared" si="1"/>
        <v>2011</v>
      </c>
    </row>
    <row r="79" spans="1:13">
      <c r="A79" s="36">
        <v>40576</v>
      </c>
      <c r="B79" s="37" t="s">
        <v>296</v>
      </c>
      <c r="C79" s="37" t="s">
        <v>297</v>
      </c>
      <c r="D79" s="38">
        <v>90375000</v>
      </c>
      <c r="E79" s="38">
        <v>39470000</v>
      </c>
      <c r="F79" s="38">
        <v>3317491</v>
      </c>
      <c r="G79" s="39">
        <v>1</v>
      </c>
      <c r="H79" s="37" t="s">
        <v>535</v>
      </c>
      <c r="I79" s="37" t="s">
        <v>534</v>
      </c>
      <c r="J79" s="37" t="s">
        <v>1</v>
      </c>
      <c r="K79" s="37" t="s">
        <v>45</v>
      </c>
      <c r="L79">
        <v>7</v>
      </c>
      <c r="M79">
        <f t="shared" si="1"/>
        <v>2011</v>
      </c>
    </row>
    <row r="80" spans="1:13">
      <c r="A80" s="36">
        <v>40756</v>
      </c>
      <c r="B80" s="37" t="s">
        <v>298</v>
      </c>
      <c r="C80" s="37" t="s">
        <v>299</v>
      </c>
      <c r="D80" s="38">
        <v>390845000</v>
      </c>
      <c r="E80" s="38">
        <v>379740000</v>
      </c>
      <c r="F80" s="38">
        <v>223865375</v>
      </c>
      <c r="G80" s="39">
        <v>1</v>
      </c>
      <c r="H80" s="37" t="s">
        <v>535</v>
      </c>
      <c r="I80" s="37" t="s">
        <v>534</v>
      </c>
      <c r="J80" s="37" t="s">
        <v>1</v>
      </c>
      <c r="K80" s="37" t="s">
        <v>45</v>
      </c>
      <c r="L80">
        <v>7</v>
      </c>
      <c r="M80">
        <f t="shared" si="1"/>
        <v>2012</v>
      </c>
    </row>
    <row r="81" spans="1:13">
      <c r="A81" s="36">
        <v>40756</v>
      </c>
      <c r="B81" s="37" t="s">
        <v>300</v>
      </c>
      <c r="C81" s="37" t="s">
        <v>301</v>
      </c>
      <c r="D81" s="38">
        <v>238375000</v>
      </c>
      <c r="E81" s="38">
        <v>192090000</v>
      </c>
      <c r="F81" s="38">
        <v>155969862.5</v>
      </c>
      <c r="G81" s="39">
        <v>5</v>
      </c>
      <c r="H81" s="37" t="s">
        <v>16</v>
      </c>
      <c r="I81" s="37" t="s">
        <v>534</v>
      </c>
      <c r="J81" s="37" t="s">
        <v>10</v>
      </c>
      <c r="K81" s="37" t="s">
        <v>45</v>
      </c>
      <c r="L81">
        <v>7</v>
      </c>
      <c r="M81">
        <f t="shared" si="1"/>
        <v>2012</v>
      </c>
    </row>
    <row r="82" spans="1:13">
      <c r="A82" s="36">
        <v>40758</v>
      </c>
      <c r="B82" s="37" t="s">
        <v>302</v>
      </c>
      <c r="C82" s="37" t="s">
        <v>303</v>
      </c>
      <c r="D82" s="38">
        <v>89350000</v>
      </c>
      <c r="E82" s="38">
        <v>34865000</v>
      </c>
      <c r="F82" s="38">
        <v>9971972.2100000009</v>
      </c>
      <c r="G82" s="39">
        <v>5</v>
      </c>
      <c r="H82" s="37" t="s">
        <v>16</v>
      </c>
      <c r="I82" s="37" t="s">
        <v>534</v>
      </c>
      <c r="J82" s="37" t="s">
        <v>10</v>
      </c>
      <c r="K82" s="37" t="s">
        <v>45</v>
      </c>
      <c r="L82">
        <v>7</v>
      </c>
      <c r="M82">
        <f t="shared" si="1"/>
        <v>2012</v>
      </c>
    </row>
    <row r="83" spans="1:13" ht="28">
      <c r="A83" s="36">
        <v>40847</v>
      </c>
      <c r="B83" s="37" t="s">
        <v>304</v>
      </c>
      <c r="C83" s="37" t="s">
        <v>305</v>
      </c>
      <c r="D83" s="38">
        <v>518775000</v>
      </c>
      <c r="E83" s="38">
        <v>518775000</v>
      </c>
      <c r="F83" s="38">
        <v>415672950</v>
      </c>
      <c r="G83" s="39">
        <v>7</v>
      </c>
      <c r="H83" s="37" t="s">
        <v>3</v>
      </c>
      <c r="I83" s="37" t="s">
        <v>534</v>
      </c>
      <c r="J83" s="37" t="s">
        <v>3</v>
      </c>
      <c r="K83" s="37" t="s">
        <v>45</v>
      </c>
      <c r="L83">
        <v>7</v>
      </c>
      <c r="M83">
        <f t="shared" si="1"/>
        <v>2012</v>
      </c>
    </row>
    <row r="84" spans="1:13">
      <c r="A84" s="36">
        <v>40856</v>
      </c>
      <c r="B84" s="37" t="s">
        <v>431</v>
      </c>
      <c r="C84" s="37" t="s">
        <v>432</v>
      </c>
      <c r="D84" s="38">
        <v>461380000</v>
      </c>
      <c r="E84" s="38">
        <v>276410000</v>
      </c>
      <c r="F84" s="38">
        <v>51259750</v>
      </c>
      <c r="G84" s="39">
        <v>1</v>
      </c>
      <c r="H84" s="37" t="s">
        <v>535</v>
      </c>
      <c r="I84" s="37" t="s">
        <v>538</v>
      </c>
      <c r="J84" s="37" t="s">
        <v>1</v>
      </c>
      <c r="K84" s="37" t="s">
        <v>42</v>
      </c>
      <c r="L84">
        <v>7</v>
      </c>
      <c r="M84">
        <f t="shared" si="1"/>
        <v>2012</v>
      </c>
    </row>
    <row r="85" spans="1:13" ht="28">
      <c r="A85" s="36">
        <v>40856</v>
      </c>
      <c r="B85" s="37" t="s">
        <v>431</v>
      </c>
      <c r="C85" s="37" t="s">
        <v>432</v>
      </c>
      <c r="D85" s="38">
        <v>461380000</v>
      </c>
      <c r="E85" s="38">
        <v>26485000</v>
      </c>
      <c r="F85" s="38">
        <v>6043575</v>
      </c>
      <c r="G85" s="39">
        <v>3</v>
      </c>
      <c r="H85" s="37" t="s">
        <v>536</v>
      </c>
      <c r="I85" s="37" t="s">
        <v>538</v>
      </c>
      <c r="J85" s="37" t="s">
        <v>1</v>
      </c>
      <c r="K85" s="37" t="s">
        <v>42</v>
      </c>
      <c r="L85">
        <v>7</v>
      </c>
      <c r="M85">
        <f t="shared" si="1"/>
        <v>2012</v>
      </c>
    </row>
    <row r="86" spans="1:13">
      <c r="A86" s="36">
        <v>40856</v>
      </c>
      <c r="B86" s="37" t="s">
        <v>431</v>
      </c>
      <c r="C86" s="37" t="s">
        <v>432</v>
      </c>
      <c r="D86" s="38">
        <v>461380000</v>
      </c>
      <c r="E86" s="38">
        <v>4235000</v>
      </c>
      <c r="F86" s="38">
        <v>317075</v>
      </c>
      <c r="G86" s="39">
        <v>4</v>
      </c>
      <c r="H86" s="37" t="s">
        <v>537</v>
      </c>
      <c r="I86" s="37" t="s">
        <v>538</v>
      </c>
      <c r="J86" s="37" t="s">
        <v>1</v>
      </c>
      <c r="K86" s="37" t="s">
        <v>42</v>
      </c>
      <c r="L86">
        <v>7</v>
      </c>
      <c r="M86">
        <f t="shared" si="1"/>
        <v>2012</v>
      </c>
    </row>
    <row r="87" spans="1:13">
      <c r="A87" s="36">
        <v>40856</v>
      </c>
      <c r="B87" s="37" t="s">
        <v>433</v>
      </c>
      <c r="C87" s="37" t="s">
        <v>434</v>
      </c>
      <c r="D87" s="38">
        <v>42330000</v>
      </c>
      <c r="E87" s="38">
        <v>39715000</v>
      </c>
      <c r="F87" s="38">
        <v>13100525</v>
      </c>
      <c r="G87" s="39">
        <v>5</v>
      </c>
      <c r="H87" s="37" t="s">
        <v>16</v>
      </c>
      <c r="I87" s="37" t="s">
        <v>538</v>
      </c>
      <c r="J87" s="37" t="s">
        <v>10</v>
      </c>
      <c r="K87" s="37" t="s">
        <v>42</v>
      </c>
      <c r="L87">
        <v>7</v>
      </c>
      <c r="M87">
        <f t="shared" si="1"/>
        <v>2012</v>
      </c>
    </row>
    <row r="88" spans="1:13">
      <c r="A88" s="36">
        <v>40960</v>
      </c>
      <c r="B88" s="37" t="s">
        <v>435</v>
      </c>
      <c r="C88" s="37" t="s">
        <v>436</v>
      </c>
      <c r="D88" s="38">
        <v>733705000</v>
      </c>
      <c r="E88" s="38">
        <v>658200000</v>
      </c>
      <c r="F88" s="38">
        <v>248701775</v>
      </c>
      <c r="G88" s="39">
        <v>1</v>
      </c>
      <c r="H88" s="37" t="s">
        <v>535</v>
      </c>
      <c r="I88" s="37" t="s">
        <v>538</v>
      </c>
      <c r="J88" s="37" t="s">
        <v>1</v>
      </c>
      <c r="K88" s="37" t="s">
        <v>42</v>
      </c>
      <c r="L88">
        <v>7</v>
      </c>
      <c r="M88">
        <f t="shared" si="1"/>
        <v>2012</v>
      </c>
    </row>
    <row r="89" spans="1:13" ht="28">
      <c r="A89" s="36">
        <v>40960</v>
      </c>
      <c r="B89" s="37" t="s">
        <v>435</v>
      </c>
      <c r="C89" s="37" t="s">
        <v>436</v>
      </c>
      <c r="D89" s="38">
        <v>733705000</v>
      </c>
      <c r="E89" s="38">
        <v>52725000</v>
      </c>
      <c r="F89" s="38">
        <v>21705700</v>
      </c>
      <c r="G89" s="39">
        <v>3</v>
      </c>
      <c r="H89" s="37" t="s">
        <v>536</v>
      </c>
      <c r="I89" s="37" t="s">
        <v>538</v>
      </c>
      <c r="J89" s="37" t="s">
        <v>1</v>
      </c>
      <c r="K89" s="37" t="s">
        <v>42</v>
      </c>
      <c r="L89">
        <v>7</v>
      </c>
      <c r="M89">
        <f t="shared" si="1"/>
        <v>2012</v>
      </c>
    </row>
    <row r="90" spans="1:13">
      <c r="A90" s="36">
        <v>40960</v>
      </c>
      <c r="B90" s="37" t="s">
        <v>437</v>
      </c>
      <c r="C90" s="37" t="s">
        <v>438</v>
      </c>
      <c r="D90" s="38">
        <v>271055000</v>
      </c>
      <c r="E90" s="38">
        <v>259535000</v>
      </c>
      <c r="F90" s="38">
        <v>93374200</v>
      </c>
      <c r="G90" s="39">
        <v>5</v>
      </c>
      <c r="H90" s="37" t="s">
        <v>16</v>
      </c>
      <c r="I90" s="37" t="s">
        <v>538</v>
      </c>
      <c r="J90" s="37" t="s">
        <v>10</v>
      </c>
      <c r="K90" s="37" t="s">
        <v>42</v>
      </c>
      <c r="L90">
        <v>7</v>
      </c>
      <c r="M90">
        <f t="shared" si="1"/>
        <v>2012</v>
      </c>
    </row>
    <row r="91" spans="1:13">
      <c r="A91" s="36">
        <v>40977</v>
      </c>
      <c r="B91" s="37" t="s">
        <v>306</v>
      </c>
      <c r="C91" s="37" t="s">
        <v>307</v>
      </c>
      <c r="D91" s="38">
        <v>362560000</v>
      </c>
      <c r="E91" s="38">
        <v>326845000</v>
      </c>
      <c r="F91" s="38">
        <v>183673012.5</v>
      </c>
      <c r="G91" s="39">
        <v>1</v>
      </c>
      <c r="H91" s="37" t="s">
        <v>535</v>
      </c>
      <c r="I91" s="37" t="s">
        <v>534</v>
      </c>
      <c r="J91" s="37" t="s">
        <v>1</v>
      </c>
      <c r="K91" s="37" t="s">
        <v>45</v>
      </c>
      <c r="L91">
        <v>7</v>
      </c>
      <c r="M91">
        <f t="shared" si="1"/>
        <v>2012</v>
      </c>
    </row>
    <row r="92" spans="1:13">
      <c r="A92" s="36">
        <v>40977</v>
      </c>
      <c r="B92" s="37" t="s">
        <v>308</v>
      </c>
      <c r="C92" s="37" t="s">
        <v>309</v>
      </c>
      <c r="D92" s="38">
        <v>201065000</v>
      </c>
      <c r="E92" s="38">
        <v>186600000</v>
      </c>
      <c r="F92" s="38">
        <v>123857500</v>
      </c>
      <c r="G92" s="39">
        <v>5</v>
      </c>
      <c r="H92" s="37" t="s">
        <v>16</v>
      </c>
      <c r="I92" s="37" t="s">
        <v>534</v>
      </c>
      <c r="J92" s="37" t="s">
        <v>10</v>
      </c>
      <c r="K92" s="37" t="s">
        <v>45</v>
      </c>
      <c r="L92">
        <v>7</v>
      </c>
      <c r="M92">
        <f t="shared" si="1"/>
        <v>2012</v>
      </c>
    </row>
    <row r="93" spans="1:13" ht="42">
      <c r="A93" s="36">
        <v>41066</v>
      </c>
      <c r="B93" s="37" t="s">
        <v>310</v>
      </c>
      <c r="C93" s="37" t="s">
        <v>311</v>
      </c>
      <c r="D93" s="38">
        <v>500400000</v>
      </c>
      <c r="E93" s="38">
        <v>460540000</v>
      </c>
      <c r="F93" s="38">
        <v>110308500</v>
      </c>
      <c r="G93" s="39">
        <v>8</v>
      </c>
      <c r="H93" s="37" t="s">
        <v>312</v>
      </c>
      <c r="I93" s="37" t="s">
        <v>534</v>
      </c>
      <c r="J93" s="37" t="s">
        <v>312</v>
      </c>
      <c r="K93" s="37" t="s">
        <v>45</v>
      </c>
      <c r="L93">
        <v>7</v>
      </c>
      <c r="M93">
        <f t="shared" si="1"/>
        <v>2012</v>
      </c>
    </row>
    <row r="94" spans="1:13" ht="28">
      <c r="A94" s="36">
        <v>41123</v>
      </c>
      <c r="B94" s="37" t="s">
        <v>315</v>
      </c>
      <c r="C94" s="37" t="s">
        <v>316</v>
      </c>
      <c r="D94" s="38">
        <v>273460000</v>
      </c>
      <c r="E94" s="38">
        <v>8875000</v>
      </c>
      <c r="F94" s="38">
        <v>5030000</v>
      </c>
      <c r="G94" s="39">
        <v>3</v>
      </c>
      <c r="H94" s="37" t="s">
        <v>536</v>
      </c>
      <c r="I94" s="37" t="s">
        <v>534</v>
      </c>
      <c r="J94" s="37" t="s">
        <v>1</v>
      </c>
      <c r="K94" s="37" t="s">
        <v>45</v>
      </c>
      <c r="L94">
        <v>7</v>
      </c>
      <c r="M94">
        <f t="shared" si="1"/>
        <v>2013</v>
      </c>
    </row>
    <row r="95" spans="1:13">
      <c r="A95" s="36">
        <v>41123</v>
      </c>
      <c r="B95" s="37" t="s">
        <v>315</v>
      </c>
      <c r="C95" s="37" t="s">
        <v>316</v>
      </c>
      <c r="D95" s="38">
        <v>273460000</v>
      </c>
      <c r="E95" s="38">
        <v>264585000</v>
      </c>
      <c r="F95" s="38">
        <v>151420825</v>
      </c>
      <c r="G95" s="39">
        <v>1</v>
      </c>
      <c r="H95" s="37" t="s">
        <v>535</v>
      </c>
      <c r="I95" s="37" t="s">
        <v>534</v>
      </c>
      <c r="J95" s="37" t="s">
        <v>1</v>
      </c>
      <c r="K95" s="37" t="s">
        <v>45</v>
      </c>
      <c r="L95">
        <v>7</v>
      </c>
      <c r="M95">
        <f t="shared" si="1"/>
        <v>2013</v>
      </c>
    </row>
    <row r="96" spans="1:13">
      <c r="A96" s="36">
        <v>41123</v>
      </c>
      <c r="B96" s="37" t="s">
        <v>317</v>
      </c>
      <c r="C96" s="37" t="s">
        <v>318</v>
      </c>
      <c r="D96" s="38">
        <v>173840000</v>
      </c>
      <c r="E96" s="38">
        <v>165210000</v>
      </c>
      <c r="F96" s="38">
        <v>110520225</v>
      </c>
      <c r="G96" s="39">
        <v>5</v>
      </c>
      <c r="H96" s="37" t="s">
        <v>16</v>
      </c>
      <c r="I96" s="37" t="s">
        <v>534</v>
      </c>
      <c r="J96" s="37" t="s">
        <v>10</v>
      </c>
      <c r="K96" s="37" t="s">
        <v>45</v>
      </c>
      <c r="L96">
        <v>7</v>
      </c>
      <c r="M96">
        <f t="shared" si="1"/>
        <v>2013</v>
      </c>
    </row>
    <row r="97" spans="1:13">
      <c r="A97" s="36">
        <v>41123</v>
      </c>
      <c r="B97" s="37" t="s">
        <v>319</v>
      </c>
      <c r="C97" s="37" t="s">
        <v>320</v>
      </c>
      <c r="D97" s="38">
        <v>31510000</v>
      </c>
      <c r="E97" s="38">
        <v>28875000</v>
      </c>
      <c r="F97" s="38">
        <v>11070987.98</v>
      </c>
      <c r="G97" s="39">
        <v>5</v>
      </c>
      <c r="H97" s="37" t="s">
        <v>16</v>
      </c>
      <c r="I97" s="37" t="s">
        <v>534</v>
      </c>
      <c r="J97" s="37" t="s">
        <v>10</v>
      </c>
      <c r="K97" s="37" t="s">
        <v>45</v>
      </c>
      <c r="L97">
        <v>7</v>
      </c>
      <c r="M97">
        <f t="shared" si="1"/>
        <v>2013</v>
      </c>
    </row>
    <row r="98" spans="1:13">
      <c r="A98" s="36">
        <v>41123</v>
      </c>
      <c r="B98" s="37" t="s">
        <v>337</v>
      </c>
      <c r="C98" s="37" t="s">
        <v>338</v>
      </c>
      <c r="D98" s="38">
        <v>40475000</v>
      </c>
      <c r="E98" s="38">
        <v>18140000</v>
      </c>
      <c r="F98" s="38">
        <v>232275</v>
      </c>
      <c r="G98" s="39">
        <v>1</v>
      </c>
      <c r="H98" s="37" t="s">
        <v>535</v>
      </c>
      <c r="I98" s="37" t="s">
        <v>534</v>
      </c>
      <c r="J98" s="37" t="s">
        <v>1</v>
      </c>
      <c r="K98" s="37" t="s">
        <v>45</v>
      </c>
      <c r="L98">
        <v>7</v>
      </c>
      <c r="M98">
        <f t="shared" si="1"/>
        <v>2013</v>
      </c>
    </row>
    <row r="99" spans="1:13">
      <c r="A99" s="36">
        <v>41158</v>
      </c>
      <c r="B99" s="37" t="s">
        <v>439</v>
      </c>
      <c r="C99" s="37" t="s">
        <v>440</v>
      </c>
      <c r="D99" s="38">
        <v>352220000</v>
      </c>
      <c r="E99" s="38">
        <v>350365000</v>
      </c>
      <c r="F99" s="38">
        <v>117440750</v>
      </c>
      <c r="G99" s="39">
        <v>1</v>
      </c>
      <c r="H99" s="37" t="s">
        <v>535</v>
      </c>
      <c r="I99" s="37" t="s">
        <v>538</v>
      </c>
      <c r="J99" s="37" t="s">
        <v>1</v>
      </c>
      <c r="K99" s="37" t="s">
        <v>42</v>
      </c>
      <c r="L99">
        <v>7</v>
      </c>
      <c r="M99">
        <f t="shared" si="1"/>
        <v>2013</v>
      </c>
    </row>
    <row r="100" spans="1:13">
      <c r="A100" s="36">
        <v>41158</v>
      </c>
      <c r="B100" s="37" t="s">
        <v>441</v>
      </c>
      <c r="C100" s="37" t="s">
        <v>442</v>
      </c>
      <c r="D100" s="38">
        <v>380390000</v>
      </c>
      <c r="E100" s="38">
        <v>363770000</v>
      </c>
      <c r="F100" s="38">
        <v>113617056.54000001</v>
      </c>
      <c r="G100" s="39">
        <v>5</v>
      </c>
      <c r="H100" s="37" t="s">
        <v>16</v>
      </c>
      <c r="I100" s="37" t="s">
        <v>538</v>
      </c>
      <c r="J100" s="37" t="s">
        <v>10</v>
      </c>
      <c r="K100" s="37" t="s">
        <v>42</v>
      </c>
      <c r="L100">
        <v>7</v>
      </c>
      <c r="M100">
        <f t="shared" si="1"/>
        <v>2013</v>
      </c>
    </row>
    <row r="101" spans="1:13" ht="28">
      <c r="A101" s="36">
        <v>41310</v>
      </c>
      <c r="B101" s="37" t="s">
        <v>333</v>
      </c>
      <c r="C101" s="37" t="s">
        <v>334</v>
      </c>
      <c r="D101" s="38">
        <v>235895000</v>
      </c>
      <c r="E101" s="38">
        <v>24790000</v>
      </c>
      <c r="F101" s="38">
        <v>12476500</v>
      </c>
      <c r="G101" s="39">
        <v>3</v>
      </c>
      <c r="H101" s="37" t="s">
        <v>536</v>
      </c>
      <c r="I101" s="37" t="s">
        <v>534</v>
      </c>
      <c r="J101" s="37" t="s">
        <v>1</v>
      </c>
      <c r="K101" s="37" t="s">
        <v>45</v>
      </c>
      <c r="L101">
        <v>7</v>
      </c>
      <c r="M101">
        <f t="shared" si="1"/>
        <v>2013</v>
      </c>
    </row>
    <row r="102" spans="1:13">
      <c r="A102" s="36">
        <v>41310</v>
      </c>
      <c r="B102" s="37" t="s">
        <v>333</v>
      </c>
      <c r="C102" s="37" t="s">
        <v>334</v>
      </c>
      <c r="D102" s="38">
        <v>235895000</v>
      </c>
      <c r="E102" s="38">
        <v>194180000</v>
      </c>
      <c r="F102" s="38">
        <v>97730700</v>
      </c>
      <c r="G102" s="39">
        <v>1</v>
      </c>
      <c r="H102" s="37" t="s">
        <v>535</v>
      </c>
      <c r="I102" s="37" t="s">
        <v>534</v>
      </c>
      <c r="J102" s="37" t="s">
        <v>1</v>
      </c>
      <c r="K102" s="37" t="s">
        <v>45</v>
      </c>
      <c r="L102">
        <v>7</v>
      </c>
      <c r="M102">
        <f t="shared" si="1"/>
        <v>2013</v>
      </c>
    </row>
    <row r="103" spans="1:13">
      <c r="A103" s="36">
        <v>41310</v>
      </c>
      <c r="B103" s="37" t="s">
        <v>335</v>
      </c>
      <c r="C103" s="37" t="s">
        <v>336</v>
      </c>
      <c r="D103" s="38">
        <v>337000000</v>
      </c>
      <c r="E103" s="38">
        <v>319365000</v>
      </c>
      <c r="F103" s="38">
        <v>204405265</v>
      </c>
      <c r="G103" s="39">
        <v>5</v>
      </c>
      <c r="H103" s="37" t="s">
        <v>16</v>
      </c>
      <c r="I103" s="37" t="s">
        <v>534</v>
      </c>
      <c r="J103" s="37" t="s">
        <v>10</v>
      </c>
      <c r="K103" s="37" t="s">
        <v>45</v>
      </c>
      <c r="L103">
        <v>7</v>
      </c>
      <c r="M103">
        <f t="shared" si="1"/>
        <v>2013</v>
      </c>
    </row>
    <row r="104" spans="1:13" ht="28">
      <c r="A104" s="36">
        <v>41310</v>
      </c>
      <c r="B104" s="37" t="s">
        <v>443</v>
      </c>
      <c r="C104" s="37" t="s">
        <v>444</v>
      </c>
      <c r="D104" s="38">
        <v>666680000</v>
      </c>
      <c r="E104" s="38">
        <v>21600000</v>
      </c>
      <c r="F104" s="38">
        <v>4172075</v>
      </c>
      <c r="G104" s="39">
        <v>3</v>
      </c>
      <c r="H104" s="37" t="s">
        <v>536</v>
      </c>
      <c r="I104" s="37" t="s">
        <v>538</v>
      </c>
      <c r="J104" s="37" t="s">
        <v>1</v>
      </c>
      <c r="K104" s="37" t="s">
        <v>42</v>
      </c>
      <c r="L104">
        <v>7</v>
      </c>
      <c r="M104">
        <f t="shared" si="1"/>
        <v>2013</v>
      </c>
    </row>
    <row r="105" spans="1:13">
      <c r="A105" s="36">
        <v>41310</v>
      </c>
      <c r="B105" s="37" t="s">
        <v>443</v>
      </c>
      <c r="C105" s="37" t="s">
        <v>444</v>
      </c>
      <c r="D105" s="38">
        <v>666680000</v>
      </c>
      <c r="E105" s="38">
        <v>617690000</v>
      </c>
      <c r="F105" s="38">
        <v>211192725</v>
      </c>
      <c r="G105" s="39">
        <v>1</v>
      </c>
      <c r="H105" s="37" t="s">
        <v>535</v>
      </c>
      <c r="I105" s="37" t="s">
        <v>538</v>
      </c>
      <c r="J105" s="37" t="s">
        <v>1</v>
      </c>
      <c r="K105" s="37" t="s">
        <v>42</v>
      </c>
      <c r="L105">
        <v>7</v>
      </c>
      <c r="M105">
        <f t="shared" si="1"/>
        <v>2013</v>
      </c>
    </row>
    <row r="106" spans="1:13">
      <c r="A106" s="36">
        <v>41310</v>
      </c>
      <c r="B106" s="37" t="s">
        <v>445</v>
      </c>
      <c r="C106" s="37" t="s">
        <v>446</v>
      </c>
      <c r="D106" s="38">
        <v>159405000</v>
      </c>
      <c r="E106" s="38">
        <v>159405000</v>
      </c>
      <c r="F106" s="38">
        <v>65839825</v>
      </c>
      <c r="G106" s="39">
        <v>5</v>
      </c>
      <c r="H106" s="37" t="s">
        <v>16</v>
      </c>
      <c r="I106" s="37" t="s">
        <v>538</v>
      </c>
      <c r="J106" s="37" t="s">
        <v>10</v>
      </c>
      <c r="K106" s="37" t="s">
        <v>42</v>
      </c>
      <c r="L106">
        <v>7</v>
      </c>
      <c r="M106">
        <f t="shared" si="1"/>
        <v>2013</v>
      </c>
    </row>
    <row r="107" spans="1:13">
      <c r="A107" s="36">
        <v>41507</v>
      </c>
      <c r="B107" s="37" t="s">
        <v>339</v>
      </c>
      <c r="C107" s="37" t="s">
        <v>340</v>
      </c>
      <c r="D107" s="38">
        <v>535320000</v>
      </c>
      <c r="E107" s="38">
        <v>535320000</v>
      </c>
      <c r="F107" s="38">
        <v>384391387.5</v>
      </c>
      <c r="G107" s="39">
        <v>1</v>
      </c>
      <c r="H107" s="37" t="s">
        <v>535</v>
      </c>
      <c r="I107" s="37" t="s">
        <v>534</v>
      </c>
      <c r="J107" s="37" t="s">
        <v>1</v>
      </c>
      <c r="K107" s="37" t="s">
        <v>45</v>
      </c>
      <c r="L107">
        <v>7</v>
      </c>
      <c r="M107">
        <f t="shared" si="1"/>
        <v>2014</v>
      </c>
    </row>
    <row r="108" spans="1:13">
      <c r="A108" s="36">
        <v>41507</v>
      </c>
      <c r="B108" s="37" t="s">
        <v>341</v>
      </c>
      <c r="C108" s="37" t="s">
        <v>342</v>
      </c>
      <c r="D108" s="38">
        <v>276470000</v>
      </c>
      <c r="E108" s="38">
        <v>264635000</v>
      </c>
      <c r="F108" s="38">
        <v>180656375</v>
      </c>
      <c r="G108" s="39">
        <v>5</v>
      </c>
      <c r="H108" s="37" t="s">
        <v>16</v>
      </c>
      <c r="I108" s="37" t="s">
        <v>534</v>
      </c>
      <c r="J108" s="37" t="s">
        <v>10</v>
      </c>
      <c r="K108" s="37" t="s">
        <v>45</v>
      </c>
      <c r="L108">
        <v>7</v>
      </c>
      <c r="M108">
        <f t="shared" si="1"/>
        <v>2014</v>
      </c>
    </row>
    <row r="109" spans="1:13">
      <c r="A109" s="36">
        <v>41507</v>
      </c>
      <c r="B109" s="37" t="s">
        <v>349</v>
      </c>
      <c r="C109" s="37" t="s">
        <v>350</v>
      </c>
      <c r="D109" s="38">
        <v>55545000</v>
      </c>
      <c r="E109" s="38">
        <v>27625000</v>
      </c>
      <c r="F109" s="38">
        <v>324043.75</v>
      </c>
      <c r="G109" s="39">
        <v>1</v>
      </c>
      <c r="H109" s="37" t="s">
        <v>535</v>
      </c>
      <c r="I109" s="37" t="s">
        <v>534</v>
      </c>
      <c r="J109" s="37" t="s">
        <v>1</v>
      </c>
      <c r="K109" s="37" t="s">
        <v>45</v>
      </c>
      <c r="L109">
        <v>7</v>
      </c>
      <c r="M109">
        <f t="shared" si="1"/>
        <v>2014</v>
      </c>
    </row>
    <row r="110" spans="1:13" ht="42">
      <c r="A110" s="36">
        <v>41547</v>
      </c>
      <c r="B110" s="37" t="s">
        <v>343</v>
      </c>
      <c r="C110" s="37" t="s">
        <v>344</v>
      </c>
      <c r="D110" s="38">
        <v>285915000</v>
      </c>
      <c r="E110" s="38">
        <v>263175000</v>
      </c>
      <c r="F110" s="38">
        <v>63302762.5</v>
      </c>
      <c r="G110" s="39">
        <v>8</v>
      </c>
      <c r="H110" s="37" t="s">
        <v>312</v>
      </c>
      <c r="I110" s="37" t="s">
        <v>534</v>
      </c>
      <c r="J110" s="37" t="s">
        <v>312</v>
      </c>
      <c r="K110" s="37" t="s">
        <v>45</v>
      </c>
      <c r="L110">
        <v>7</v>
      </c>
      <c r="M110">
        <f t="shared" si="1"/>
        <v>2014</v>
      </c>
    </row>
    <row r="111" spans="1:13" ht="28">
      <c r="A111" s="36">
        <v>41571</v>
      </c>
      <c r="B111" s="37" t="s">
        <v>449</v>
      </c>
      <c r="C111" s="37" t="s">
        <v>450</v>
      </c>
      <c r="D111" s="38">
        <v>117905000</v>
      </c>
      <c r="E111" s="38">
        <v>2205000</v>
      </c>
      <c r="F111" s="38">
        <v>286875</v>
      </c>
      <c r="G111" s="39">
        <v>3</v>
      </c>
      <c r="H111" s="37" t="s">
        <v>536</v>
      </c>
      <c r="I111" s="37" t="s">
        <v>538</v>
      </c>
      <c r="J111" s="37" t="s">
        <v>1</v>
      </c>
      <c r="K111" s="37" t="s">
        <v>42</v>
      </c>
      <c r="L111">
        <v>7</v>
      </c>
      <c r="M111">
        <f t="shared" si="1"/>
        <v>2014</v>
      </c>
    </row>
    <row r="112" spans="1:13">
      <c r="A112" s="36">
        <v>41571</v>
      </c>
      <c r="B112" s="37" t="s">
        <v>449</v>
      </c>
      <c r="C112" s="37" t="s">
        <v>450</v>
      </c>
      <c r="D112" s="38">
        <v>117905000</v>
      </c>
      <c r="E112" s="38">
        <v>85820000</v>
      </c>
      <c r="F112" s="38">
        <v>11189750</v>
      </c>
      <c r="G112" s="39">
        <v>1</v>
      </c>
      <c r="H112" s="37" t="s">
        <v>535</v>
      </c>
      <c r="I112" s="37" t="s">
        <v>538</v>
      </c>
      <c r="J112" s="37" t="s">
        <v>1</v>
      </c>
      <c r="K112" s="37" t="s">
        <v>42</v>
      </c>
      <c r="L112">
        <v>7</v>
      </c>
      <c r="M112">
        <f t="shared" si="1"/>
        <v>2014</v>
      </c>
    </row>
    <row r="113" spans="1:13">
      <c r="A113" s="36">
        <v>41571</v>
      </c>
      <c r="B113" s="37" t="s">
        <v>451</v>
      </c>
      <c r="C113" s="37" t="s">
        <v>452</v>
      </c>
      <c r="D113" s="38">
        <v>105975000</v>
      </c>
      <c r="E113" s="38">
        <v>78975000</v>
      </c>
      <c r="F113" s="38">
        <v>10581375</v>
      </c>
      <c r="G113" s="39">
        <v>5</v>
      </c>
      <c r="H113" s="37" t="s">
        <v>16</v>
      </c>
      <c r="I113" s="37" t="s">
        <v>538</v>
      </c>
      <c r="J113" s="37" t="s">
        <v>10</v>
      </c>
      <c r="K113" s="37" t="s">
        <v>42</v>
      </c>
      <c r="L113">
        <v>7</v>
      </c>
      <c r="M113">
        <f t="shared" si="1"/>
        <v>2014</v>
      </c>
    </row>
    <row r="114" spans="1:13">
      <c r="A114" s="36">
        <v>41675</v>
      </c>
      <c r="B114" s="37" t="s">
        <v>345</v>
      </c>
      <c r="C114" s="37" t="s">
        <v>346</v>
      </c>
      <c r="D114" s="38">
        <v>344940000</v>
      </c>
      <c r="E114" s="38">
        <v>344940000</v>
      </c>
      <c r="F114" s="38">
        <v>275415650</v>
      </c>
      <c r="G114" s="39">
        <v>1</v>
      </c>
      <c r="H114" s="37" t="s">
        <v>535</v>
      </c>
      <c r="I114" s="37" t="s">
        <v>534</v>
      </c>
      <c r="J114" s="37" t="s">
        <v>1</v>
      </c>
      <c r="K114" s="37" t="s">
        <v>45</v>
      </c>
      <c r="L114">
        <v>7</v>
      </c>
      <c r="M114">
        <f t="shared" si="1"/>
        <v>2014</v>
      </c>
    </row>
    <row r="115" spans="1:13">
      <c r="A115" s="36">
        <v>41675</v>
      </c>
      <c r="B115" s="37" t="s">
        <v>347</v>
      </c>
      <c r="C115" s="37" t="s">
        <v>348</v>
      </c>
      <c r="D115" s="38">
        <v>265710000</v>
      </c>
      <c r="E115" s="38">
        <v>254375000</v>
      </c>
      <c r="F115" s="38">
        <v>179979700</v>
      </c>
      <c r="G115" s="39">
        <v>5</v>
      </c>
      <c r="H115" s="37" t="s">
        <v>16</v>
      </c>
      <c r="I115" s="37" t="s">
        <v>534</v>
      </c>
      <c r="J115" s="37" t="s">
        <v>10</v>
      </c>
      <c r="K115" s="37" t="s">
        <v>45</v>
      </c>
      <c r="L115">
        <v>7</v>
      </c>
      <c r="M115">
        <f t="shared" si="1"/>
        <v>2014</v>
      </c>
    </row>
    <row r="116" spans="1:13">
      <c r="A116" s="36">
        <v>41675</v>
      </c>
      <c r="B116" s="37" t="s">
        <v>351</v>
      </c>
      <c r="C116" s="37" t="s">
        <v>352</v>
      </c>
      <c r="D116" s="38">
        <v>87880000</v>
      </c>
      <c r="E116" s="38">
        <v>64885000</v>
      </c>
      <c r="F116" s="38">
        <v>4999515</v>
      </c>
      <c r="G116" s="39">
        <v>1</v>
      </c>
      <c r="H116" s="37" t="s">
        <v>535</v>
      </c>
      <c r="I116" s="37" t="s">
        <v>534</v>
      </c>
      <c r="J116" s="37" t="s">
        <v>1</v>
      </c>
      <c r="K116" s="37" t="s">
        <v>45</v>
      </c>
      <c r="L116">
        <v>7</v>
      </c>
      <c r="M116">
        <f t="shared" si="1"/>
        <v>2014</v>
      </c>
    </row>
    <row r="117" spans="1:13">
      <c r="A117" s="36">
        <v>41829</v>
      </c>
      <c r="B117" s="37" t="s">
        <v>353</v>
      </c>
      <c r="C117" s="37" t="s">
        <v>354</v>
      </c>
      <c r="D117" s="38">
        <v>205380000</v>
      </c>
      <c r="E117" s="38">
        <v>205380000</v>
      </c>
      <c r="F117" s="38">
        <v>181040750</v>
      </c>
      <c r="G117" s="39">
        <v>1</v>
      </c>
      <c r="H117" s="37" t="s">
        <v>535</v>
      </c>
      <c r="I117" s="37" t="s">
        <v>534</v>
      </c>
      <c r="J117" s="37" t="s">
        <v>1</v>
      </c>
      <c r="K117" s="37" t="s">
        <v>45</v>
      </c>
      <c r="L117">
        <v>7</v>
      </c>
      <c r="M117">
        <f t="shared" si="1"/>
        <v>2015</v>
      </c>
    </row>
    <row r="118" spans="1:13">
      <c r="A118" s="36">
        <v>41829</v>
      </c>
      <c r="B118" s="37" t="s">
        <v>355</v>
      </c>
      <c r="C118" s="37" t="s">
        <v>356</v>
      </c>
      <c r="D118" s="38">
        <v>22580000</v>
      </c>
      <c r="E118" s="38">
        <v>22570000</v>
      </c>
      <c r="F118" s="38">
        <v>8936562.5</v>
      </c>
      <c r="G118" s="39">
        <v>1</v>
      </c>
      <c r="H118" s="37" t="s">
        <v>535</v>
      </c>
      <c r="I118" s="37" t="s">
        <v>534</v>
      </c>
      <c r="J118" s="37" t="s">
        <v>1</v>
      </c>
      <c r="K118" s="37" t="s">
        <v>45</v>
      </c>
      <c r="L118">
        <v>7</v>
      </c>
      <c r="M118">
        <f t="shared" si="1"/>
        <v>2015</v>
      </c>
    </row>
    <row r="119" spans="1:13">
      <c r="A119" s="36">
        <v>41829</v>
      </c>
      <c r="B119" s="37" t="s">
        <v>361</v>
      </c>
      <c r="C119" s="37" t="s">
        <v>362</v>
      </c>
      <c r="D119" s="38">
        <v>85920000</v>
      </c>
      <c r="E119" s="38">
        <v>77585000</v>
      </c>
      <c r="F119" s="38">
        <v>10839108.5</v>
      </c>
      <c r="G119" s="39">
        <v>1</v>
      </c>
      <c r="H119" s="37" t="s">
        <v>535</v>
      </c>
      <c r="I119" s="37" t="s">
        <v>534</v>
      </c>
      <c r="J119" s="37" t="s">
        <v>1</v>
      </c>
      <c r="K119" s="37" t="s">
        <v>45</v>
      </c>
      <c r="L119">
        <v>7</v>
      </c>
      <c r="M119">
        <f t="shared" si="1"/>
        <v>2015</v>
      </c>
    </row>
    <row r="120" spans="1:13">
      <c r="A120" s="36">
        <v>41829</v>
      </c>
      <c r="B120" s="37" t="s">
        <v>453</v>
      </c>
      <c r="C120" s="37" t="s">
        <v>454</v>
      </c>
      <c r="D120" s="38">
        <v>420085000</v>
      </c>
      <c r="E120" s="38">
        <v>420085000</v>
      </c>
      <c r="F120" s="38">
        <v>134150475</v>
      </c>
      <c r="G120" s="39">
        <v>1</v>
      </c>
      <c r="H120" s="37" t="s">
        <v>535</v>
      </c>
      <c r="I120" s="37" t="s">
        <v>538</v>
      </c>
      <c r="J120" s="37" t="s">
        <v>1</v>
      </c>
      <c r="K120" s="37" t="s">
        <v>42</v>
      </c>
      <c r="L120">
        <v>7</v>
      </c>
      <c r="M120">
        <f t="shared" si="1"/>
        <v>2015</v>
      </c>
    </row>
    <row r="121" spans="1:13">
      <c r="A121" s="36">
        <v>41829</v>
      </c>
      <c r="B121" s="37" t="s">
        <v>455</v>
      </c>
      <c r="C121" s="37" t="s">
        <v>456</v>
      </c>
      <c r="D121" s="38">
        <v>420545000</v>
      </c>
      <c r="E121" s="38">
        <v>420545000</v>
      </c>
      <c r="F121" s="38">
        <v>132603100</v>
      </c>
      <c r="G121" s="39">
        <v>5</v>
      </c>
      <c r="H121" s="37" t="s">
        <v>16</v>
      </c>
      <c r="I121" s="37" t="s">
        <v>538</v>
      </c>
      <c r="J121" s="37" t="s">
        <v>10</v>
      </c>
      <c r="K121" s="37" t="s">
        <v>42</v>
      </c>
      <c r="L121">
        <v>7</v>
      </c>
      <c r="M121">
        <f t="shared" si="1"/>
        <v>2015</v>
      </c>
    </row>
    <row r="122" spans="1:13" ht="28">
      <c r="A122" s="36">
        <v>41897</v>
      </c>
      <c r="B122" s="37" t="s">
        <v>321</v>
      </c>
      <c r="C122" s="37" t="s">
        <v>322</v>
      </c>
      <c r="D122" s="38">
        <v>10000000</v>
      </c>
      <c r="E122" s="38">
        <v>10000000</v>
      </c>
      <c r="F122" s="38">
        <v>8627911.8399999999</v>
      </c>
      <c r="G122" s="39">
        <v>9</v>
      </c>
      <c r="H122" s="37" t="s">
        <v>5</v>
      </c>
      <c r="I122" s="37" t="s">
        <v>534</v>
      </c>
      <c r="J122" s="37" t="s">
        <v>5</v>
      </c>
      <c r="K122" s="37" t="s">
        <v>45</v>
      </c>
      <c r="L122">
        <v>7</v>
      </c>
      <c r="M122">
        <f t="shared" si="1"/>
        <v>2015</v>
      </c>
    </row>
    <row r="123" spans="1:13" ht="28">
      <c r="A123" s="36">
        <v>41949</v>
      </c>
      <c r="B123" s="37" t="s">
        <v>457</v>
      </c>
      <c r="C123" s="37" t="s">
        <v>458</v>
      </c>
      <c r="D123" s="38">
        <v>615975000</v>
      </c>
      <c r="E123" s="38">
        <v>3180000</v>
      </c>
      <c r="F123" s="38">
        <v>1551075</v>
      </c>
      <c r="G123" s="39">
        <v>3</v>
      </c>
      <c r="H123" s="37" t="s">
        <v>536</v>
      </c>
      <c r="I123" s="37" t="s">
        <v>538</v>
      </c>
      <c r="J123" s="37" t="s">
        <v>1</v>
      </c>
      <c r="K123" s="37" t="s">
        <v>42</v>
      </c>
      <c r="L123">
        <v>7</v>
      </c>
      <c r="M123">
        <f t="shared" si="1"/>
        <v>2015</v>
      </c>
    </row>
    <row r="124" spans="1:13">
      <c r="A124" s="36">
        <v>41949</v>
      </c>
      <c r="B124" s="37" t="s">
        <v>457</v>
      </c>
      <c r="C124" s="37" t="s">
        <v>458</v>
      </c>
      <c r="D124" s="38">
        <v>615975000</v>
      </c>
      <c r="E124" s="38">
        <v>590340000</v>
      </c>
      <c r="F124" s="38">
        <v>333136000</v>
      </c>
      <c r="G124" s="39">
        <v>1</v>
      </c>
      <c r="H124" s="37" t="s">
        <v>535</v>
      </c>
      <c r="I124" s="37" t="s">
        <v>538</v>
      </c>
      <c r="J124" s="37" t="s">
        <v>1</v>
      </c>
      <c r="K124" s="37" t="s">
        <v>42</v>
      </c>
      <c r="L124">
        <v>7</v>
      </c>
      <c r="M124">
        <f t="shared" si="1"/>
        <v>2015</v>
      </c>
    </row>
    <row r="125" spans="1:13">
      <c r="A125" s="36">
        <v>41949</v>
      </c>
      <c r="B125" s="37" t="s">
        <v>459</v>
      </c>
      <c r="C125" s="37" t="s">
        <v>460</v>
      </c>
      <c r="D125" s="38">
        <v>301755000</v>
      </c>
      <c r="E125" s="38">
        <v>294225000</v>
      </c>
      <c r="F125" s="38">
        <v>185311775</v>
      </c>
      <c r="G125" s="39">
        <v>5</v>
      </c>
      <c r="H125" s="37" t="s">
        <v>16</v>
      </c>
      <c r="I125" s="37" t="s">
        <v>538</v>
      </c>
      <c r="J125" s="37" t="s">
        <v>10</v>
      </c>
      <c r="K125" s="37" t="s">
        <v>42</v>
      </c>
      <c r="L125">
        <v>7</v>
      </c>
      <c r="M125">
        <f t="shared" si="1"/>
        <v>2015</v>
      </c>
    </row>
    <row r="126" spans="1:13" ht="28">
      <c r="A126" s="36">
        <v>42019</v>
      </c>
      <c r="B126" s="37" t="s">
        <v>323</v>
      </c>
      <c r="C126" s="37" t="s">
        <v>324</v>
      </c>
      <c r="D126" s="38">
        <v>45066000</v>
      </c>
      <c r="E126" s="38">
        <v>45066000</v>
      </c>
      <c r="F126" s="38">
        <v>37974621.43</v>
      </c>
      <c r="G126" s="39">
        <v>9</v>
      </c>
      <c r="H126" s="37" t="s">
        <v>5</v>
      </c>
      <c r="I126" s="37" t="s">
        <v>534</v>
      </c>
      <c r="J126" s="37" t="s">
        <v>5</v>
      </c>
      <c r="K126" s="37" t="s">
        <v>45</v>
      </c>
      <c r="L126">
        <v>7</v>
      </c>
      <c r="M126">
        <f t="shared" si="1"/>
        <v>2015</v>
      </c>
    </row>
    <row r="127" spans="1:13">
      <c r="A127" s="36">
        <v>42039</v>
      </c>
      <c r="B127" s="37" t="s">
        <v>357</v>
      </c>
      <c r="C127" s="37" t="s">
        <v>358</v>
      </c>
      <c r="D127" s="38">
        <v>281750000</v>
      </c>
      <c r="E127" s="38">
        <v>281750000</v>
      </c>
      <c r="F127" s="38">
        <v>233665500</v>
      </c>
      <c r="G127" s="39">
        <v>1</v>
      </c>
      <c r="H127" s="37" t="s">
        <v>535</v>
      </c>
      <c r="I127" s="37" t="s">
        <v>534</v>
      </c>
      <c r="J127" s="37" t="s">
        <v>1</v>
      </c>
      <c r="K127" s="37" t="s">
        <v>45</v>
      </c>
      <c r="L127">
        <v>7</v>
      </c>
      <c r="M127">
        <f t="shared" si="1"/>
        <v>2015</v>
      </c>
    </row>
    <row r="128" spans="1:13">
      <c r="A128" s="36">
        <v>42039</v>
      </c>
      <c r="B128" s="37" t="s">
        <v>359</v>
      </c>
      <c r="C128" s="37" t="s">
        <v>360</v>
      </c>
      <c r="D128" s="38">
        <v>199920000</v>
      </c>
      <c r="E128" s="38">
        <v>195655000</v>
      </c>
      <c r="F128" s="38">
        <v>144646500</v>
      </c>
      <c r="G128" s="39">
        <v>5</v>
      </c>
      <c r="H128" s="37" t="s">
        <v>16</v>
      </c>
      <c r="I128" s="37" t="s">
        <v>534</v>
      </c>
      <c r="J128" s="37" t="s">
        <v>10</v>
      </c>
      <c r="K128" s="37" t="s">
        <v>45</v>
      </c>
      <c r="L128">
        <v>7</v>
      </c>
      <c r="M128">
        <f t="shared" si="1"/>
        <v>2015</v>
      </c>
    </row>
    <row r="129" spans="1:13">
      <c r="A129" s="36">
        <v>42039</v>
      </c>
      <c r="B129" s="37" t="s">
        <v>363</v>
      </c>
      <c r="C129" s="37" t="s">
        <v>364</v>
      </c>
      <c r="D129" s="38">
        <v>58120000</v>
      </c>
      <c r="E129" s="38">
        <v>49165000</v>
      </c>
      <c r="F129" s="38">
        <v>2635934</v>
      </c>
      <c r="G129" s="39">
        <v>1</v>
      </c>
      <c r="H129" s="37" t="s">
        <v>535</v>
      </c>
      <c r="I129" s="37" t="s">
        <v>534</v>
      </c>
      <c r="J129" s="37" t="s">
        <v>1</v>
      </c>
      <c r="K129" s="37" t="s">
        <v>45</v>
      </c>
      <c r="L129">
        <v>7</v>
      </c>
      <c r="M129">
        <f t="shared" si="1"/>
        <v>2015</v>
      </c>
    </row>
    <row r="130" spans="1:13" ht="28">
      <c r="A130" s="36">
        <v>42039</v>
      </c>
      <c r="B130" s="37" t="s">
        <v>461</v>
      </c>
      <c r="C130" s="37" t="s">
        <v>462</v>
      </c>
      <c r="D130" s="38">
        <v>458760000</v>
      </c>
      <c r="E130" s="38">
        <v>5470000</v>
      </c>
      <c r="F130" s="38">
        <v>3032500</v>
      </c>
      <c r="G130" s="39">
        <v>3</v>
      </c>
      <c r="H130" s="37" t="s">
        <v>536</v>
      </c>
      <c r="I130" s="37" t="s">
        <v>538</v>
      </c>
      <c r="J130" s="37" t="s">
        <v>1</v>
      </c>
      <c r="K130" s="37" t="s">
        <v>42</v>
      </c>
      <c r="L130">
        <v>7</v>
      </c>
      <c r="M130">
        <f t="shared" si="1"/>
        <v>2015</v>
      </c>
    </row>
    <row r="131" spans="1:13">
      <c r="A131" s="36">
        <v>42039</v>
      </c>
      <c r="B131" s="37" t="s">
        <v>461</v>
      </c>
      <c r="C131" s="37" t="s">
        <v>462</v>
      </c>
      <c r="D131" s="38">
        <v>458760000</v>
      </c>
      <c r="E131" s="38">
        <v>7705000</v>
      </c>
      <c r="F131" s="38">
        <v>4396875</v>
      </c>
      <c r="G131" s="39">
        <v>6</v>
      </c>
      <c r="H131" s="37" t="s">
        <v>539</v>
      </c>
      <c r="I131" s="37" t="s">
        <v>538</v>
      </c>
      <c r="J131" s="37" t="s">
        <v>1</v>
      </c>
      <c r="K131" s="37" t="s">
        <v>42</v>
      </c>
      <c r="L131">
        <v>7</v>
      </c>
      <c r="M131">
        <f t="shared" ref="M131:M150" si="2">YEAR(DATE(YEAR(A131),MONTH(A131)+(L131-1),1))</f>
        <v>2015</v>
      </c>
    </row>
    <row r="132" spans="1:13">
      <c r="A132" s="36">
        <v>42039</v>
      </c>
      <c r="B132" s="37" t="s">
        <v>461</v>
      </c>
      <c r="C132" s="37" t="s">
        <v>462</v>
      </c>
      <c r="D132" s="38">
        <v>458760000</v>
      </c>
      <c r="E132" s="38">
        <v>445115000</v>
      </c>
      <c r="F132" s="38">
        <v>228973875</v>
      </c>
      <c r="G132" s="39">
        <v>1</v>
      </c>
      <c r="H132" s="37" t="s">
        <v>535</v>
      </c>
      <c r="I132" s="37" t="s">
        <v>538</v>
      </c>
      <c r="J132" s="37" t="s">
        <v>1</v>
      </c>
      <c r="K132" s="37" t="s">
        <v>42</v>
      </c>
      <c r="L132">
        <v>7</v>
      </c>
      <c r="M132">
        <f t="shared" si="2"/>
        <v>2015</v>
      </c>
    </row>
    <row r="133" spans="1:13" ht="28">
      <c r="A133" s="36">
        <v>42052</v>
      </c>
      <c r="B133" s="37" t="s">
        <v>325</v>
      </c>
      <c r="C133" s="37" t="s">
        <v>326</v>
      </c>
      <c r="D133" s="38">
        <v>45066000</v>
      </c>
      <c r="E133" s="38">
        <v>45066000</v>
      </c>
      <c r="F133" s="38">
        <v>37731324.25</v>
      </c>
      <c r="G133" s="39">
        <v>9</v>
      </c>
      <c r="H133" s="37" t="s">
        <v>5</v>
      </c>
      <c r="I133" s="37" t="s">
        <v>534</v>
      </c>
      <c r="J133" s="37" t="s">
        <v>5</v>
      </c>
      <c r="K133" s="37" t="s">
        <v>45</v>
      </c>
      <c r="L133">
        <v>7</v>
      </c>
      <c r="M133">
        <f t="shared" si="2"/>
        <v>2015</v>
      </c>
    </row>
    <row r="134" spans="1:13">
      <c r="A134" s="36">
        <v>42067</v>
      </c>
      <c r="B134" s="37" t="s">
        <v>463</v>
      </c>
      <c r="C134" s="37" t="s">
        <v>464</v>
      </c>
      <c r="D134" s="38">
        <v>147325000</v>
      </c>
      <c r="E134" s="38">
        <v>146550000</v>
      </c>
      <c r="F134" s="38">
        <v>74705500</v>
      </c>
      <c r="G134" s="39">
        <v>5</v>
      </c>
      <c r="H134" s="37" t="s">
        <v>16</v>
      </c>
      <c r="I134" s="37" t="s">
        <v>538</v>
      </c>
      <c r="J134" s="37" t="s">
        <v>10</v>
      </c>
      <c r="K134" s="37" t="s">
        <v>42</v>
      </c>
      <c r="L134">
        <v>7</v>
      </c>
      <c r="M134">
        <f t="shared" si="2"/>
        <v>2015</v>
      </c>
    </row>
    <row r="135" spans="1:13">
      <c r="A135" s="36">
        <v>42067</v>
      </c>
      <c r="B135" s="37" t="s">
        <v>465</v>
      </c>
      <c r="C135" s="37" t="s">
        <v>466</v>
      </c>
      <c r="D135" s="38">
        <v>113315000</v>
      </c>
      <c r="E135" s="38">
        <v>112830000</v>
      </c>
      <c r="F135" s="38">
        <v>41376400</v>
      </c>
      <c r="G135" s="39">
        <v>1</v>
      </c>
      <c r="H135" s="37" t="s">
        <v>535</v>
      </c>
      <c r="I135" s="37" t="s">
        <v>538</v>
      </c>
      <c r="J135" s="37" t="s">
        <v>1</v>
      </c>
      <c r="K135" s="37" t="s">
        <v>42</v>
      </c>
      <c r="L135">
        <v>7</v>
      </c>
      <c r="M135">
        <f t="shared" si="2"/>
        <v>2015</v>
      </c>
    </row>
    <row r="136" spans="1:13">
      <c r="A136" s="36">
        <v>42067</v>
      </c>
      <c r="B136" s="37" t="s">
        <v>467</v>
      </c>
      <c r="C136" s="37" t="s">
        <v>468</v>
      </c>
      <c r="D136" s="38">
        <v>132745000</v>
      </c>
      <c r="E136" s="38">
        <v>132745000</v>
      </c>
      <c r="F136" s="38">
        <v>83432700</v>
      </c>
      <c r="G136" s="39">
        <v>5</v>
      </c>
      <c r="H136" s="37" t="s">
        <v>16</v>
      </c>
      <c r="I136" s="37" t="s">
        <v>538</v>
      </c>
      <c r="J136" s="37" t="s">
        <v>10</v>
      </c>
      <c r="K136" s="37" t="s">
        <v>42</v>
      </c>
      <c r="L136">
        <v>7</v>
      </c>
      <c r="M136">
        <f t="shared" si="2"/>
        <v>2015</v>
      </c>
    </row>
    <row r="137" spans="1:13" ht="28">
      <c r="A137" s="36">
        <v>42079</v>
      </c>
      <c r="B137" s="37" t="s">
        <v>327</v>
      </c>
      <c r="C137" s="37" t="s">
        <v>328</v>
      </c>
      <c r="D137" s="38">
        <v>45066000</v>
      </c>
      <c r="E137" s="38">
        <v>45066000</v>
      </c>
      <c r="F137" s="38">
        <v>37532262.920000002</v>
      </c>
      <c r="G137" s="39">
        <v>9</v>
      </c>
      <c r="H137" s="37" t="s">
        <v>5</v>
      </c>
      <c r="I137" s="37" t="s">
        <v>534</v>
      </c>
      <c r="J137" s="37" t="s">
        <v>5</v>
      </c>
      <c r="K137" s="37" t="s">
        <v>45</v>
      </c>
      <c r="L137">
        <v>7</v>
      </c>
      <c r="M137">
        <f t="shared" si="2"/>
        <v>2015</v>
      </c>
    </row>
    <row r="138" spans="1:13" ht="28">
      <c r="A138" s="36">
        <v>42170</v>
      </c>
      <c r="B138" s="37" t="s">
        <v>329</v>
      </c>
      <c r="C138" s="37" t="s">
        <v>330</v>
      </c>
      <c r="D138" s="38">
        <v>50001364</v>
      </c>
      <c r="E138" s="38">
        <v>50001364</v>
      </c>
      <c r="F138" s="38">
        <v>40899883.079999998</v>
      </c>
      <c r="G138" s="39">
        <v>9</v>
      </c>
      <c r="H138" s="37" t="s">
        <v>5</v>
      </c>
      <c r="I138" s="37" t="s">
        <v>534</v>
      </c>
      <c r="J138" s="37" t="s">
        <v>5</v>
      </c>
      <c r="K138" s="37" t="s">
        <v>45</v>
      </c>
      <c r="L138">
        <v>7</v>
      </c>
      <c r="M138">
        <f t="shared" si="2"/>
        <v>2015</v>
      </c>
    </row>
    <row r="139" spans="1:13">
      <c r="A139" s="36">
        <v>42285</v>
      </c>
      <c r="B139" s="37" t="s">
        <v>365</v>
      </c>
      <c r="C139" s="37" t="s">
        <v>366</v>
      </c>
      <c r="D139" s="38">
        <v>443830000</v>
      </c>
      <c r="E139" s="38">
        <v>443830000</v>
      </c>
      <c r="F139" s="38">
        <v>378457250</v>
      </c>
      <c r="G139" s="39">
        <v>1</v>
      </c>
      <c r="H139" s="37" t="s">
        <v>535</v>
      </c>
      <c r="I139" s="37" t="s">
        <v>534</v>
      </c>
      <c r="J139" s="37" t="s">
        <v>1</v>
      </c>
      <c r="K139" s="37" t="s">
        <v>45</v>
      </c>
      <c r="L139">
        <v>7</v>
      </c>
      <c r="M139">
        <f t="shared" si="2"/>
        <v>2016</v>
      </c>
    </row>
    <row r="140" spans="1:13">
      <c r="A140" s="36">
        <v>42285</v>
      </c>
      <c r="B140" s="37" t="s">
        <v>367</v>
      </c>
      <c r="C140" s="37" t="s">
        <v>368</v>
      </c>
      <c r="D140" s="38">
        <v>51085000</v>
      </c>
      <c r="E140" s="38">
        <v>51085000</v>
      </c>
      <c r="F140" s="38">
        <v>17444278.32</v>
      </c>
      <c r="G140" s="39">
        <v>1</v>
      </c>
      <c r="H140" s="37" t="s">
        <v>535</v>
      </c>
      <c r="I140" s="37" t="s">
        <v>534</v>
      </c>
      <c r="J140" s="37" t="s">
        <v>1</v>
      </c>
      <c r="K140" s="37" t="s">
        <v>45</v>
      </c>
      <c r="L140">
        <v>7</v>
      </c>
      <c r="M140">
        <f t="shared" si="2"/>
        <v>2016</v>
      </c>
    </row>
    <row r="141" spans="1:13">
      <c r="A141" s="36">
        <v>42285</v>
      </c>
      <c r="B141" s="37" t="s">
        <v>369</v>
      </c>
      <c r="C141" s="37" t="s">
        <v>370</v>
      </c>
      <c r="D141" s="38">
        <v>188020000</v>
      </c>
      <c r="E141" s="38">
        <v>188020000</v>
      </c>
      <c r="F141" s="38">
        <v>141336500</v>
      </c>
      <c r="G141" s="39">
        <v>5</v>
      </c>
      <c r="H141" s="37" t="s">
        <v>16</v>
      </c>
      <c r="I141" s="37" t="s">
        <v>534</v>
      </c>
      <c r="J141" s="37" t="s">
        <v>10</v>
      </c>
      <c r="K141" s="37" t="s">
        <v>45</v>
      </c>
      <c r="L141">
        <v>7</v>
      </c>
      <c r="M141">
        <f t="shared" si="2"/>
        <v>2016</v>
      </c>
    </row>
    <row r="142" spans="1:13">
      <c r="A142" s="36">
        <v>42285</v>
      </c>
      <c r="B142" s="37" t="s">
        <v>375</v>
      </c>
      <c r="C142" s="37" t="s">
        <v>376</v>
      </c>
      <c r="D142" s="38">
        <v>60565000</v>
      </c>
      <c r="E142" s="38">
        <v>60565000</v>
      </c>
      <c r="F142" s="38">
        <v>2628605</v>
      </c>
      <c r="G142" s="39">
        <v>1</v>
      </c>
      <c r="H142" s="37" t="s">
        <v>535</v>
      </c>
      <c r="I142" s="37" t="s">
        <v>534</v>
      </c>
      <c r="J142" s="37" t="s">
        <v>1</v>
      </c>
      <c r="K142" s="37" t="s">
        <v>45</v>
      </c>
      <c r="L142">
        <v>7</v>
      </c>
      <c r="M142">
        <f t="shared" si="2"/>
        <v>2016</v>
      </c>
    </row>
    <row r="143" spans="1:13">
      <c r="A143" s="36">
        <v>42285</v>
      </c>
      <c r="B143" s="37" t="s">
        <v>469</v>
      </c>
      <c r="C143" s="37" t="s">
        <v>470</v>
      </c>
      <c r="D143" s="38">
        <v>188305000</v>
      </c>
      <c r="E143" s="38">
        <v>157810000</v>
      </c>
      <c r="F143" s="38">
        <v>34543687.5</v>
      </c>
      <c r="G143" s="39">
        <v>1</v>
      </c>
      <c r="H143" s="37" t="s">
        <v>535</v>
      </c>
      <c r="I143" s="37" t="s">
        <v>538</v>
      </c>
      <c r="J143" s="37" t="s">
        <v>1</v>
      </c>
      <c r="K143" s="37" t="s">
        <v>42</v>
      </c>
      <c r="L143">
        <v>7</v>
      </c>
      <c r="M143">
        <f t="shared" si="2"/>
        <v>2016</v>
      </c>
    </row>
    <row r="144" spans="1:13" ht="28">
      <c r="A144" s="36">
        <v>42285</v>
      </c>
      <c r="B144" s="37" t="s">
        <v>469</v>
      </c>
      <c r="C144" s="37" t="s">
        <v>470</v>
      </c>
      <c r="D144" s="38">
        <v>188305000</v>
      </c>
      <c r="E144" s="38">
        <v>30065000</v>
      </c>
      <c r="F144" s="38">
        <v>7177125</v>
      </c>
      <c r="G144" s="39">
        <v>3</v>
      </c>
      <c r="H144" s="37" t="s">
        <v>536</v>
      </c>
      <c r="I144" s="37" t="s">
        <v>538</v>
      </c>
      <c r="J144" s="37" t="s">
        <v>1</v>
      </c>
      <c r="K144" s="37" t="s">
        <v>42</v>
      </c>
      <c r="L144">
        <v>7</v>
      </c>
      <c r="M144">
        <f t="shared" si="2"/>
        <v>2016</v>
      </c>
    </row>
    <row r="145" spans="1:13">
      <c r="A145" s="36">
        <v>42416</v>
      </c>
      <c r="B145" s="37" t="s">
        <v>371</v>
      </c>
      <c r="C145" s="37" t="s">
        <v>372</v>
      </c>
      <c r="D145" s="38">
        <v>319170000</v>
      </c>
      <c r="E145" s="38">
        <v>319170000</v>
      </c>
      <c r="F145" s="38">
        <v>245858812.5</v>
      </c>
      <c r="G145" s="39">
        <v>1</v>
      </c>
      <c r="H145" s="37" t="s">
        <v>535</v>
      </c>
      <c r="I145" s="37" t="s">
        <v>534</v>
      </c>
      <c r="J145" s="37" t="s">
        <v>1</v>
      </c>
      <c r="K145" s="37" t="s">
        <v>45</v>
      </c>
      <c r="L145">
        <v>7</v>
      </c>
      <c r="M145">
        <f t="shared" si="2"/>
        <v>2016</v>
      </c>
    </row>
    <row r="146" spans="1:13">
      <c r="A146" s="36">
        <v>42416</v>
      </c>
      <c r="B146" s="37" t="s">
        <v>373</v>
      </c>
      <c r="C146" s="37" t="s">
        <v>374</v>
      </c>
      <c r="D146" s="38">
        <v>199065000</v>
      </c>
      <c r="E146" s="38">
        <v>199065000</v>
      </c>
      <c r="F146" s="38">
        <v>153333281.25</v>
      </c>
      <c r="G146" s="39">
        <v>5</v>
      </c>
      <c r="H146" s="37" t="s">
        <v>16</v>
      </c>
      <c r="I146" s="37" t="s">
        <v>534</v>
      </c>
      <c r="J146" s="37" t="s">
        <v>10</v>
      </c>
      <c r="K146" s="37" t="s">
        <v>45</v>
      </c>
      <c r="L146">
        <v>7</v>
      </c>
      <c r="M146">
        <f t="shared" si="2"/>
        <v>2016</v>
      </c>
    </row>
    <row r="147" spans="1:13">
      <c r="A147" s="36">
        <v>42416</v>
      </c>
      <c r="B147" s="37" t="s">
        <v>471</v>
      </c>
      <c r="C147" s="37" t="s">
        <v>472</v>
      </c>
      <c r="D147" s="38">
        <v>528830000</v>
      </c>
      <c r="E147" s="38">
        <v>490670000</v>
      </c>
      <c r="F147" s="38">
        <v>287480775</v>
      </c>
      <c r="G147" s="39">
        <v>1</v>
      </c>
      <c r="H147" s="37" t="s">
        <v>535</v>
      </c>
      <c r="I147" s="37" t="s">
        <v>538</v>
      </c>
      <c r="J147" s="37" t="s">
        <v>1</v>
      </c>
      <c r="K147" s="37" t="s">
        <v>42</v>
      </c>
      <c r="L147">
        <v>7</v>
      </c>
      <c r="M147">
        <f t="shared" si="2"/>
        <v>2016</v>
      </c>
    </row>
    <row r="148" spans="1:13" ht="28">
      <c r="A148" s="36">
        <v>42416</v>
      </c>
      <c r="B148" s="37" t="s">
        <v>471</v>
      </c>
      <c r="C148" s="37" t="s">
        <v>472</v>
      </c>
      <c r="D148" s="38">
        <v>528830000</v>
      </c>
      <c r="E148" s="38">
        <v>34940000</v>
      </c>
      <c r="F148" s="38">
        <v>19824318.75</v>
      </c>
      <c r="G148" s="39">
        <v>3</v>
      </c>
      <c r="H148" s="37" t="s">
        <v>536</v>
      </c>
      <c r="I148" s="37" t="s">
        <v>538</v>
      </c>
      <c r="J148" s="37" t="s">
        <v>1</v>
      </c>
      <c r="K148" s="37" t="s">
        <v>42</v>
      </c>
      <c r="L148">
        <v>7</v>
      </c>
      <c r="M148">
        <f t="shared" si="2"/>
        <v>2016</v>
      </c>
    </row>
    <row r="149" spans="1:13">
      <c r="A149" s="36">
        <v>42416</v>
      </c>
      <c r="B149" s="37" t="s">
        <v>471</v>
      </c>
      <c r="C149" s="37" t="s">
        <v>472</v>
      </c>
      <c r="D149" s="38">
        <v>528830000</v>
      </c>
      <c r="E149" s="38">
        <v>3220000</v>
      </c>
      <c r="F149" s="38">
        <v>1825375</v>
      </c>
      <c r="G149" s="39">
        <v>6</v>
      </c>
      <c r="H149" s="37" t="s">
        <v>539</v>
      </c>
      <c r="I149" s="37" t="s">
        <v>538</v>
      </c>
      <c r="J149" s="37" t="s">
        <v>1</v>
      </c>
      <c r="K149" s="37" t="s">
        <v>42</v>
      </c>
      <c r="L149">
        <v>7</v>
      </c>
      <c r="M149">
        <f t="shared" si="2"/>
        <v>2016</v>
      </c>
    </row>
    <row r="150" spans="1:13">
      <c r="A150" s="36">
        <v>42416</v>
      </c>
      <c r="B150" s="37" t="s">
        <v>473</v>
      </c>
      <c r="C150" s="37" t="s">
        <v>474</v>
      </c>
      <c r="D150" s="38">
        <v>143735000</v>
      </c>
      <c r="E150" s="38">
        <v>143735000</v>
      </c>
      <c r="F150" s="38">
        <v>90220056.25</v>
      </c>
      <c r="G150" s="39">
        <v>5</v>
      </c>
      <c r="H150" s="37" t="s">
        <v>16</v>
      </c>
      <c r="I150" s="37" t="s">
        <v>538</v>
      </c>
      <c r="J150" s="37" t="s">
        <v>10</v>
      </c>
      <c r="K150" s="37" t="s">
        <v>42</v>
      </c>
      <c r="L150">
        <v>7</v>
      </c>
      <c r="M150">
        <f t="shared" si="2"/>
        <v>2016</v>
      </c>
    </row>
    <row r="151" spans="1:13">
      <c r="D151" s="40"/>
      <c r="E151" s="40"/>
      <c r="F151" s="40"/>
    </row>
  </sheetData>
  <phoneticPr fontId="13"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Outstanding (Fig 2)</vt:lpstr>
      <vt:lpstr>New Money Issuance (Fig 3)</vt:lpstr>
      <vt:lpstr>Debt Service Paid (Fig 4,5)</vt:lpstr>
      <vt:lpstr>Debt Service Due (Fig 4,5)</vt:lpstr>
      <vt:lpstr>Borrowing Cost (Fig. 7)</vt:lpstr>
      <vt:lpstr>Debt Serv % of Gen Fund (Fig10)</vt:lpstr>
      <vt:lpstr>Coverage Rev MVFT Debt (Fig 15)</vt:lpstr>
      <vt:lpstr>Bond Issuance (Granular Data)</vt:lpstr>
      <vt:lpstr>Bonds Outstanding (Grandular)</vt:lpstr>
    </vt:vector>
  </TitlesOfParts>
  <Company>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Mathew (TRE)</dc:creator>
  <cp:lastModifiedBy>Kelly Wang</cp:lastModifiedBy>
  <dcterms:created xsi:type="dcterms:W3CDTF">2016-04-07T16:52:28Z</dcterms:created>
  <dcterms:modified xsi:type="dcterms:W3CDTF">2016-06-22T20:56:00Z</dcterms:modified>
</cp:coreProperties>
</file>